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3.xml" ContentType="application/vnd.openxmlformats-officedocument.drawing+xml"/>
  <Override PartName="/xl/worksheets/sheet21.xml" ContentType="application/vnd.openxmlformats-officedocument.spreadsheetml.worksheet+xml"/>
  <Override PartName="/xl/drawings/drawing34.xml" ContentType="application/vnd.openxmlformats-officedocument.drawing+xml"/>
  <Override PartName="/xl/worksheets/sheet22.xml" ContentType="application/vnd.openxmlformats-officedocument.spreadsheetml.worksheet+xml"/>
  <Override PartName="/xl/drawings/drawing35.xml" ContentType="application/vnd.openxmlformats-officedocument.drawing+xml"/>
  <Override PartName="/xl/worksheets/sheet23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395" windowHeight="9465" tabRatio="598" activeTab="0"/>
  </bookViews>
  <sheets>
    <sheet name="P1.1" sheetId="1" r:id="rId1"/>
    <sheet name="P1.2" sheetId="2" r:id="rId2"/>
    <sheet name="P1.3" sheetId="3" r:id="rId3"/>
    <sheet name="P1.4" sheetId="4" r:id="rId4"/>
    <sheet name="P2.1" sheetId="5" r:id="rId5"/>
    <sheet name="P2.2" sheetId="6" r:id="rId6"/>
    <sheet name="P2.3" sheetId="7" r:id="rId7"/>
    <sheet name="P2.4" sheetId="8" r:id="rId8"/>
    <sheet name="P3.1" sheetId="9" r:id="rId9"/>
    <sheet name="P3.2" sheetId="10" r:id="rId10"/>
    <sheet name="P3.3" sheetId="11" r:id="rId11"/>
    <sheet name="P3.4" sheetId="12" r:id="rId12"/>
    <sheet name="P3.5" sheetId="13" r:id="rId13"/>
    <sheet name="P4.1" sheetId="14" r:id="rId14"/>
    <sheet name="P4.2" sheetId="15" r:id="rId15"/>
    <sheet name="P4.3" sheetId="16" r:id="rId16"/>
    <sheet name="P4.4" sheetId="17" r:id="rId17"/>
    <sheet name="P4.5" sheetId="18" r:id="rId18"/>
    <sheet name="P5.1" sheetId="19" r:id="rId19"/>
    <sheet name="P5.2" sheetId="20" r:id="rId20"/>
    <sheet name="P5.3" sheetId="21" r:id="rId21"/>
    <sheet name="P5.4" sheetId="22" r:id="rId22"/>
    <sheet name="P5.5" sheetId="23" r:id="rId23"/>
  </sheets>
  <externalReferences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_xlnm.Print_Area_1">#N/A</definedName>
    <definedName name="Charges">#REF!</definedName>
    <definedName name="euro">#REF!</definedName>
    <definedName name="Excel_BuiltIn_Criteria">#REF!</definedName>
    <definedName name="i" localSheetId="9">'[3]RESSOURCES'!$V$65</definedName>
    <definedName name="i" localSheetId="10">'[3]RESSOURCES'!$V$65</definedName>
    <definedName name="i" localSheetId="11">'[3]RESSOURCES'!$V$65</definedName>
    <definedName name="i" localSheetId="12">'[3]RESSOURCES'!$V$65</definedName>
    <definedName name="i" localSheetId="14">'[3]RESSOURCES'!$V$65</definedName>
    <definedName name="i" localSheetId="15">'[3]RESSOURCES'!$V$65</definedName>
    <definedName name="i" localSheetId="16">'[3]RESSOURCES'!$V$65</definedName>
    <definedName name="i" localSheetId="17">'[3]RESSOURCES'!$V$65</definedName>
    <definedName name="i">'[2]RESSOURCES'!$V$65</definedName>
    <definedName name="total">'[1]TH-communes&lt;10000'!$A$3:$F$67</definedName>
    <definedName name="total1">'[1]totalTH'!$A$1:$H$70</definedName>
    <definedName name="_xlnm.Print_Area" localSheetId="3">'P1.4'!$B$2:$T$10</definedName>
    <definedName name="_xlnm.Print_Area" localSheetId="11">'P3.4'!$B$2:$T$9</definedName>
    <definedName name="_xlnm.Print_Area" localSheetId="12">'P3.5'!$B$2:$T$4</definedName>
    <definedName name="_xlnm.Print_Area" localSheetId="15">'P4.3'!$B$2:$T$11</definedName>
    <definedName name="_xlnm.Print_Area" localSheetId="16">'P4.4'!$B$2:$T$8</definedName>
    <definedName name="_xlnm.Print_Area" localSheetId="17">'P4.5'!$B$2:$T$9</definedName>
  </definedNames>
  <calcPr fullCalcOnLoad="1"/>
</workbook>
</file>

<file path=xl/sharedStrings.xml><?xml version="1.0" encoding="utf-8"?>
<sst xmlns="http://schemas.openxmlformats.org/spreadsheetml/2006/main" count="269" uniqueCount="137">
  <si>
    <t>P1.1 Emplois et ressources des producteurs de logements ordinaires par filières en 2013</t>
  </si>
  <si>
    <t>Propriétaires occupants</t>
  </si>
  <si>
    <t>Bailleurs secteur libre</t>
  </si>
  <si>
    <t>Bailleurs secteur social</t>
  </si>
  <si>
    <t>RS+LV</t>
  </si>
  <si>
    <t>Ensemble des logements ordinaires</t>
  </si>
  <si>
    <t>Ressources</t>
  </si>
  <si>
    <t>Emplois</t>
  </si>
  <si>
    <t>Charges d'exploitation</t>
  </si>
  <si>
    <t>Charges financières</t>
  </si>
  <si>
    <t>Autres charges</t>
  </si>
  <si>
    <t>RBC</t>
  </si>
  <si>
    <t>Champ: logements ordinaires uniquement</t>
  </si>
  <si>
    <t>Source: CSL2013</t>
  </si>
  <si>
    <t>P1.2 Évolution des principaux ratios de production</t>
  </si>
  <si>
    <t>VA/Production</t>
  </si>
  <si>
    <t>EBE/Production</t>
  </si>
  <si>
    <t>EBE/VA</t>
  </si>
  <si>
    <t>RBC/Production</t>
  </si>
  <si>
    <t>P1.3 Charges rapportées à la valeur ajoutée</t>
  </si>
  <si>
    <t>Intérêts des emprunts/VA</t>
  </si>
  <si>
    <t>Frais de personnels/VA</t>
  </si>
  <si>
    <t>Impôts/VA</t>
  </si>
  <si>
    <t>P1.4 Évolution des emplois et des ressources des producteurs de service de logement ordinaire</t>
  </si>
  <si>
    <t>Champ: résidences principales uniquement</t>
  </si>
  <si>
    <t>Emplois par logement</t>
  </si>
  <si>
    <t>Ressources par logement</t>
  </si>
  <si>
    <t>RBC / Production</t>
  </si>
  <si>
    <t>P2.1 Les charges des producteurs de service de logement (logements ordinaires)</t>
  </si>
  <si>
    <t>2007/ 2006</t>
  </si>
  <si>
    <t>2008/ 2007</t>
  </si>
  <si>
    <t>2009/ 2008</t>
  </si>
  <si>
    <t>2010/ 2009</t>
  </si>
  <si>
    <t>2011/ 2010</t>
  </si>
  <si>
    <t>2012/ 2011</t>
  </si>
  <si>
    <t>2013/ 2012</t>
  </si>
  <si>
    <t>Montants 2013 (G€)</t>
  </si>
  <si>
    <t>Structure 2013 (en %)</t>
  </si>
  <si>
    <t>Entretien / travaux</t>
  </si>
  <si>
    <t>Frais de syndic</t>
  </si>
  <si>
    <t>Petits travaux</t>
  </si>
  <si>
    <t>Rémunération d'intermédiaires</t>
  </si>
  <si>
    <t>Primes d'assurances</t>
  </si>
  <si>
    <t>Personnel d'immeuble (NR)</t>
  </si>
  <si>
    <t>Personnel de gestion</t>
  </si>
  <si>
    <t>TFPB</t>
  </si>
  <si>
    <t>Impôts sur les revenus</t>
  </si>
  <si>
    <t>Intérêts des emprunts</t>
  </si>
  <si>
    <t>Prestations de services</t>
  </si>
  <si>
    <t>Frais de baux, frais d'agences</t>
  </si>
  <si>
    <t>Frais liés aux logements vacants (*)</t>
  </si>
  <si>
    <t>Loyers imputés pour les logés gratuits</t>
  </si>
  <si>
    <t>ENSEMBLE DES CHARGES</t>
  </si>
  <si>
    <t>Champ:logements ordinaires</t>
  </si>
  <si>
    <t>(*) Les frais relatifs aux logements vacants concernent des taxes spécifiques (taxe sur les logements vacants) mais également les charges courantes dues par les proprétaires malgré la vacance: énergie, eau, charges de copropriété, TFPB…</t>
  </si>
  <si>
    <t>P2.2 Poids des charges des producteurs selon la filière</t>
  </si>
  <si>
    <t>Bailleurs sociaux</t>
  </si>
  <si>
    <t>Propriétaires occupants accédants</t>
  </si>
  <si>
    <t>Propriétaires occupants non accédants</t>
  </si>
  <si>
    <t>P2.3 Évolution des postes de charges sur longue période</t>
  </si>
  <si>
    <t>Autres charges d'exploitation</t>
  </si>
  <si>
    <t>P2.4 Contribution à la croissance des différents postes de charges</t>
  </si>
  <si>
    <t>Ensemble</t>
  </si>
  <si>
    <t>P3.1 Les ressources et les charges des bailleurs du secteur libre</t>
  </si>
  <si>
    <t>Secteur libre</t>
  </si>
  <si>
    <t>Secteur social</t>
  </si>
  <si>
    <t>Montant des ressources par logement</t>
  </si>
  <si>
    <t>dont loyers*</t>
  </si>
  <si>
    <t>Montant des charges par logement</t>
  </si>
  <si>
    <t>Résultat brut courant (RBC)</t>
  </si>
  <si>
    <t>RBC / Loyers* (en %)</t>
  </si>
  <si>
    <t>Intérêts / Loyers* (en %)</t>
  </si>
  <si>
    <t>* nets de CRDB et CRL</t>
  </si>
  <si>
    <t>P3.2 Structure des charges des bailleurs, par filière</t>
  </si>
  <si>
    <t>en %</t>
  </si>
  <si>
    <t>Bailleurs du secteur privé</t>
  </si>
  <si>
    <t>Charges d'exploita-tion</t>
  </si>
  <si>
    <t>en millions d'euros</t>
  </si>
  <si>
    <t>Total</t>
  </si>
  <si>
    <t>P3.3 Évolution de la TFPB par logement selonles filières</t>
  </si>
  <si>
    <t>TFPB moyenne par logement (bailleurs HLM)</t>
  </si>
  <si>
    <t>TFPB moyenne par logement (secteur libre)</t>
  </si>
  <si>
    <t>P3.4 Évolution des charges, des produits et du RBC pour les bailleurs du secteur libre</t>
  </si>
  <si>
    <t>Charges par logement</t>
  </si>
  <si>
    <t>RBC / Ressources</t>
  </si>
  <si>
    <t>P3.5 Évolution des charges, des produits et du RBC pour les bailleurs du secteur social</t>
  </si>
  <si>
    <t>P4.2 Structure des charges des propriétaires par filière</t>
  </si>
  <si>
    <t>Accédants</t>
  </si>
  <si>
    <t>Non-accédants</t>
  </si>
  <si>
    <t>P4.1 Emplois et ressources des propriétaires occupants</t>
  </si>
  <si>
    <t>Montants en euros</t>
  </si>
  <si>
    <t>Évolutions en %</t>
  </si>
  <si>
    <t>Source : CSL2013</t>
  </si>
  <si>
    <t>P4.3 Évolution des charges d'intérêt</t>
  </si>
  <si>
    <t>Accedants</t>
  </si>
  <si>
    <t>Part des intérêts d'emprunts dans les charges (%)</t>
  </si>
  <si>
    <t>Intérêts d'emprunts (euros par logement)</t>
  </si>
  <si>
    <t>P4.4 Évolution des charges, des produits et du RBC pour les propriétaires accédants</t>
  </si>
  <si>
    <t>P4.5 Évolution des charges, des produits et du RBC pour les propriétaires non accédants</t>
  </si>
  <si>
    <t>Subventions</t>
  </si>
  <si>
    <t>Personnes âgées</t>
  </si>
  <si>
    <t>Adultes handicapés</t>
  </si>
  <si>
    <t>Personnes en difficultés sociales</t>
  </si>
  <si>
    <t>Travailleurs</t>
  </si>
  <si>
    <t>Étudiants</t>
  </si>
  <si>
    <t>Redevances</t>
  </si>
  <si>
    <t>Paiements des résidents</t>
  </si>
  <si>
    <t>Aides des admnistrations publiques</t>
  </si>
  <si>
    <t>Subventions d'exploitation</t>
  </si>
  <si>
    <t>Ensemble des ressources</t>
  </si>
  <si>
    <t>Ensemble des emplois</t>
  </si>
  <si>
    <t>Résultat brut courant</t>
  </si>
  <si>
    <t>RBC/Ressources (en %)</t>
  </si>
  <si>
    <t>Prestations sociales</t>
  </si>
  <si>
    <t>Services extérieurs</t>
  </si>
  <si>
    <t>Frais de personnel</t>
  </si>
  <si>
    <t>Impôts et taxes autres que la TVA</t>
  </si>
  <si>
    <t>Autres dépenses</t>
  </si>
  <si>
    <t xml:space="preserve">Impôts </t>
  </si>
  <si>
    <t>Intérêts</t>
  </si>
  <si>
    <t>TOTAL</t>
  </si>
  <si>
    <t>Personnes en difficulté sociale</t>
  </si>
  <si>
    <t>En €/lit/an</t>
  </si>
  <si>
    <t>Etudiants</t>
  </si>
  <si>
    <t>P5.1 Emplois et ressources des locaux d'hébergement collectif par filière</t>
  </si>
  <si>
    <t>P5.2 Évolution du poids des composantes des ressources</t>
  </si>
  <si>
    <t>En millions d'euros</t>
  </si>
  <si>
    <t>Total des ressources</t>
  </si>
  <si>
    <t>En % des ressources annuelles</t>
  </si>
  <si>
    <t>P5.3 Répartition des charges par poste (2013)</t>
  </si>
  <si>
    <t>P5.3 Répartition des charges des bailleurs par poste (2013)</t>
  </si>
  <si>
    <t>Charges locatives</t>
  </si>
  <si>
    <t>En % des charges</t>
  </si>
  <si>
    <t>P5.4 Coût moyen par lit occupé en 2013</t>
  </si>
  <si>
    <t>P5.5 Évolution du coût moyen par lit</t>
  </si>
  <si>
    <t>Indice 100 en 1990 (euros par lit)</t>
  </si>
  <si>
    <r>
      <t xml:space="preserve">Source : </t>
    </r>
    <r>
      <rPr>
        <sz val="8"/>
        <rFont val="Arial"/>
        <family val="2"/>
      </rPr>
      <t>CSL2012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</si>
</sst>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%"/>
    <numFmt numFmtId="170" formatCode="#,##0.0"/>
    <numFmt numFmtId="171" formatCode="_-* #,##0.00&quot; €&quot;_-;\-* #,##0.00&quot; €&quot;_-;_-* \-??&quot; €&quot;_-;_-@_-"/>
    <numFmt numFmtId="172" formatCode="\$#,##0\ ;\(\$#,##0\)"/>
    <numFmt numFmtId="173" formatCode="#,##0&quot;     &quot;"/>
    <numFmt numFmtId="174" formatCode="#,##0&quot; F&quot;;\-#,##0&quot; F&quot;"/>
    <numFmt numFmtId="175" formatCode="_-* #,##0.00\ [$€]_-;\-* #,##0.00\ [$€]_-;_-* &quot;-&quot;??\ [$€]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60"/>
      <name val="Calibri"/>
      <family val="2"/>
    </font>
    <font>
      <sz val="10"/>
      <name val="Courier"/>
      <family val="0"/>
    </font>
    <font>
      <sz val="10"/>
      <name val="Times New Roman"/>
      <family val="1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DaxOT-Regular"/>
      <family val="3"/>
    </font>
    <font>
      <sz val="8"/>
      <name val="Arial"/>
      <family val="0"/>
    </font>
    <font>
      <sz val="8.5"/>
      <name val="DaxOT-Regular"/>
      <family val="3"/>
    </font>
    <font>
      <sz val="8.5"/>
      <color indexed="50"/>
      <name val="DaxOT-Regular"/>
      <family val="3"/>
    </font>
    <font>
      <sz val="8.5"/>
      <color indexed="61"/>
      <name val="DaxOT-Regular"/>
      <family val="3"/>
    </font>
    <font>
      <sz val="8.5"/>
      <color indexed="51"/>
      <name val="DaxOT-Regular"/>
      <family val="3"/>
    </font>
    <font>
      <b/>
      <sz val="12"/>
      <name val="Arial"/>
      <family val="0"/>
    </font>
    <font>
      <sz val="9"/>
      <name val="Arial"/>
      <family val="2"/>
    </font>
    <font>
      <sz val="3.5"/>
      <name val="Arial"/>
      <family val="0"/>
    </font>
    <font>
      <sz val="1.75"/>
      <name val="Arial"/>
      <family val="2"/>
    </font>
    <font>
      <sz val="2.25"/>
      <name val="Arial"/>
      <family val="2"/>
    </font>
    <font>
      <sz val="2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0"/>
    </font>
    <font>
      <b/>
      <sz val="8"/>
      <name val="DaxOT-Regular"/>
      <family val="3"/>
    </font>
    <font>
      <sz val="8.25"/>
      <name val="DaxOT-Regular"/>
      <family val="3"/>
    </font>
    <font>
      <sz val="8"/>
      <color indexed="61"/>
      <name val="DaxOT-Regular"/>
      <family val="3"/>
    </font>
    <font>
      <sz val="8"/>
      <color indexed="8"/>
      <name val="DaxOT-Regular"/>
      <family val="3"/>
    </font>
    <font>
      <sz val="8"/>
      <name val="Calibri"/>
      <family val="2"/>
    </font>
    <font>
      <sz val="8.75"/>
      <name val="DaxOT-Regular"/>
      <family val="3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>
      <alignment/>
      <protection/>
    </xf>
    <xf numFmtId="175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16" fillId="0" borderId="0">
      <alignment/>
      <protection/>
    </xf>
    <xf numFmtId="172" fontId="9" fillId="0" borderId="0" applyFont="0" applyFill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18" fillId="0" borderId="0">
      <alignment/>
      <protection/>
    </xf>
    <xf numFmtId="3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0" fontId="16" fillId="0" borderId="0">
      <alignment/>
      <protection/>
    </xf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2" fontId="9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1" fillId="24" borderId="0" xfId="66" applyFont="1" applyFill="1" applyBorder="1" applyAlignment="1">
      <alignment horizontal="left"/>
      <protection/>
    </xf>
    <xf numFmtId="0" fontId="32" fillId="24" borderId="0" xfId="66" applyFont="1" applyFill="1" applyBorder="1">
      <alignment/>
      <protection/>
    </xf>
    <xf numFmtId="0" fontId="51" fillId="24" borderId="10" xfId="66" applyFont="1" applyFill="1" applyBorder="1" applyAlignment="1">
      <alignment horizontal="center" wrapText="1"/>
      <protection/>
    </xf>
    <xf numFmtId="0" fontId="51" fillId="24" borderId="11" xfId="66" applyFont="1" applyFill="1" applyBorder="1" applyAlignment="1">
      <alignment horizontal="center" wrapText="1"/>
      <protection/>
    </xf>
    <xf numFmtId="0" fontId="51" fillId="24" borderId="10" xfId="0" applyFont="1" applyFill="1" applyBorder="1" applyAlignment="1">
      <alignment/>
    </xf>
    <xf numFmtId="173" fontId="51" fillId="24" borderId="11" xfId="66" applyNumberFormat="1" applyFont="1" applyFill="1" applyBorder="1" applyAlignment="1">
      <alignment horizontal="right" wrapText="1"/>
      <protection/>
    </xf>
    <xf numFmtId="173" fontId="51" fillId="24" borderId="10" xfId="66" applyNumberFormat="1" applyFont="1" applyFill="1" applyBorder="1" applyAlignment="1">
      <alignment horizontal="right" wrapText="1"/>
      <protection/>
    </xf>
    <xf numFmtId="0" fontId="51" fillId="24" borderId="12" xfId="0" applyFont="1" applyFill="1" applyBorder="1" applyAlignment="1">
      <alignment/>
    </xf>
    <xf numFmtId="173" fontId="51" fillId="24" borderId="13" xfId="66" applyNumberFormat="1" applyFont="1" applyFill="1" applyBorder="1" applyAlignment="1">
      <alignment horizontal="right" wrapText="1"/>
      <protection/>
    </xf>
    <xf numFmtId="173" fontId="51" fillId="24" borderId="12" xfId="66" applyNumberFormat="1" applyFont="1" applyFill="1" applyBorder="1" applyAlignment="1">
      <alignment horizontal="right" wrapText="1"/>
      <protection/>
    </xf>
    <xf numFmtId="0" fontId="32" fillId="24" borderId="14" xfId="0" applyFont="1" applyFill="1" applyBorder="1" applyAlignment="1">
      <alignment horizontal="left" indent="1"/>
    </xf>
    <xf numFmtId="173" fontId="32" fillId="24" borderId="0" xfId="66" applyNumberFormat="1" applyFont="1" applyFill="1" applyBorder="1" applyAlignment="1">
      <alignment horizontal="right" wrapText="1"/>
      <protection/>
    </xf>
    <xf numFmtId="173" fontId="51" fillId="24" borderId="14" xfId="66" applyNumberFormat="1" applyFont="1" applyFill="1" applyBorder="1" applyAlignment="1">
      <alignment horizontal="right" wrapText="1"/>
      <protection/>
    </xf>
    <xf numFmtId="0" fontId="32" fillId="24" borderId="15" xfId="0" applyFont="1" applyFill="1" applyBorder="1" applyAlignment="1">
      <alignment horizontal="left" indent="1"/>
    </xf>
    <xf numFmtId="173" fontId="32" fillId="24" borderId="16" xfId="66" applyNumberFormat="1" applyFont="1" applyFill="1" applyBorder="1" applyAlignment="1">
      <alignment horizontal="right" wrapText="1"/>
      <protection/>
    </xf>
    <xf numFmtId="173" fontId="51" fillId="24" borderId="15" xfId="66" applyNumberFormat="1" applyFont="1" applyFill="1" applyBorder="1" applyAlignment="1">
      <alignment horizontal="right" wrapText="1"/>
      <protection/>
    </xf>
    <xf numFmtId="0" fontId="52" fillId="24" borderId="0" xfId="66" applyFont="1" applyFill="1" applyBorder="1">
      <alignment/>
      <protection/>
    </xf>
    <xf numFmtId="0" fontId="51" fillId="24" borderId="0" xfId="66" applyFont="1" applyFill="1" applyBorder="1">
      <alignment/>
      <protection/>
    </xf>
    <xf numFmtId="0" fontId="32" fillId="24" borderId="0" xfId="66" applyFont="1" applyFill="1">
      <alignment/>
      <protection/>
    </xf>
    <xf numFmtId="0" fontId="52" fillId="24" borderId="0" xfId="66" applyFont="1" applyFill="1">
      <alignment/>
      <protection/>
    </xf>
    <xf numFmtId="0" fontId="51" fillId="24" borderId="0" xfId="66" applyFont="1" applyFill="1">
      <alignment/>
      <protection/>
    </xf>
    <xf numFmtId="0" fontId="32" fillId="24" borderId="10" xfId="66" applyFont="1" applyFill="1" applyBorder="1">
      <alignment/>
      <protection/>
    </xf>
    <xf numFmtId="0" fontId="51" fillId="24" borderId="17" xfId="66" applyFont="1" applyFill="1" applyBorder="1">
      <alignment/>
      <protection/>
    </xf>
    <xf numFmtId="0" fontId="51" fillId="24" borderId="11" xfId="66" applyFont="1" applyFill="1" applyBorder="1">
      <alignment/>
      <protection/>
    </xf>
    <xf numFmtId="0" fontId="51" fillId="24" borderId="18" xfId="66" applyFont="1" applyFill="1" applyBorder="1">
      <alignment/>
      <protection/>
    </xf>
    <xf numFmtId="0" fontId="32" fillId="24" borderId="12" xfId="66" applyFont="1" applyFill="1" applyBorder="1">
      <alignment/>
      <protection/>
    </xf>
    <xf numFmtId="168" fontId="32" fillId="24" borderId="19" xfId="66" applyNumberFormat="1" applyFont="1" applyFill="1" applyBorder="1">
      <alignment/>
      <protection/>
    </xf>
    <xf numFmtId="168" fontId="32" fillId="24" borderId="13" xfId="66" applyNumberFormat="1" applyFont="1" applyFill="1" applyBorder="1">
      <alignment/>
      <protection/>
    </xf>
    <xf numFmtId="168" fontId="32" fillId="24" borderId="20" xfId="66" applyNumberFormat="1" applyFont="1" applyFill="1" applyBorder="1">
      <alignment/>
      <protection/>
    </xf>
    <xf numFmtId="0" fontId="32" fillId="24" borderId="14" xfId="66" applyFont="1" applyFill="1" applyBorder="1">
      <alignment/>
      <protection/>
    </xf>
    <xf numFmtId="168" fontId="32" fillId="24" borderId="21" xfId="66" applyNumberFormat="1" applyFont="1" applyFill="1" applyBorder="1">
      <alignment/>
      <protection/>
    </xf>
    <xf numFmtId="168" fontId="32" fillId="24" borderId="0" xfId="66" applyNumberFormat="1" applyFont="1" applyFill="1" applyBorder="1">
      <alignment/>
      <protection/>
    </xf>
    <xf numFmtId="168" fontId="32" fillId="24" borderId="22" xfId="66" applyNumberFormat="1" applyFont="1" applyFill="1" applyBorder="1">
      <alignment/>
      <protection/>
    </xf>
    <xf numFmtId="0" fontId="32" fillId="24" borderId="15" xfId="66" applyFont="1" applyFill="1" applyBorder="1">
      <alignment/>
      <protection/>
    </xf>
    <xf numFmtId="168" fontId="32" fillId="24" borderId="23" xfId="66" applyNumberFormat="1" applyFont="1" applyFill="1" applyBorder="1">
      <alignment/>
      <protection/>
    </xf>
    <xf numFmtId="168" fontId="32" fillId="24" borderId="16" xfId="66" applyNumberFormat="1" applyFont="1" applyFill="1" applyBorder="1">
      <alignment/>
      <protection/>
    </xf>
    <xf numFmtId="168" fontId="32" fillId="24" borderId="24" xfId="66" applyNumberFormat="1" applyFont="1" applyFill="1" applyBorder="1">
      <alignment/>
      <protection/>
    </xf>
    <xf numFmtId="0" fontId="51" fillId="24" borderId="0" xfId="68" applyFont="1" applyFill="1">
      <alignment/>
      <protection/>
    </xf>
    <xf numFmtId="0" fontId="32" fillId="24" borderId="0" xfId="68" applyFont="1" applyFill="1">
      <alignment/>
      <protection/>
    </xf>
    <xf numFmtId="0" fontId="51" fillId="24" borderId="10" xfId="68" applyFont="1" applyFill="1" applyBorder="1">
      <alignment/>
      <protection/>
    </xf>
    <xf numFmtId="0" fontId="51" fillId="24" borderId="17" xfId="68" applyFont="1" applyFill="1" applyBorder="1">
      <alignment/>
      <protection/>
    </xf>
    <xf numFmtId="0" fontId="51" fillId="24" borderId="11" xfId="68" applyFont="1" applyFill="1" applyBorder="1">
      <alignment/>
      <protection/>
    </xf>
    <xf numFmtId="0" fontId="51" fillId="24" borderId="18" xfId="68" applyFont="1" applyFill="1" applyBorder="1">
      <alignment/>
      <protection/>
    </xf>
    <xf numFmtId="0" fontId="51" fillId="24" borderId="12" xfId="68" applyFont="1" applyFill="1" applyBorder="1">
      <alignment/>
      <protection/>
    </xf>
    <xf numFmtId="3" fontId="32" fillId="24" borderId="19" xfId="68" applyNumberFormat="1" applyFont="1" applyFill="1" applyBorder="1">
      <alignment/>
      <protection/>
    </xf>
    <xf numFmtId="3" fontId="32" fillId="24" borderId="13" xfId="68" applyNumberFormat="1" applyFont="1" applyFill="1" applyBorder="1">
      <alignment/>
      <protection/>
    </xf>
    <xf numFmtId="3" fontId="32" fillId="24" borderId="20" xfId="68" applyNumberFormat="1" applyFont="1" applyFill="1" applyBorder="1">
      <alignment/>
      <protection/>
    </xf>
    <xf numFmtId="0" fontId="51" fillId="24" borderId="14" xfId="68" applyFont="1" applyFill="1" applyBorder="1">
      <alignment/>
      <protection/>
    </xf>
    <xf numFmtId="3" fontId="32" fillId="24" borderId="21" xfId="68" applyNumberFormat="1" applyFont="1" applyFill="1" applyBorder="1">
      <alignment/>
      <protection/>
    </xf>
    <xf numFmtId="3" fontId="32" fillId="24" borderId="0" xfId="68" applyNumberFormat="1" applyFont="1" applyFill="1" applyBorder="1">
      <alignment/>
      <protection/>
    </xf>
    <xf numFmtId="3" fontId="32" fillId="24" borderId="22" xfId="68" applyNumberFormat="1" applyFont="1" applyFill="1" applyBorder="1">
      <alignment/>
      <protection/>
    </xf>
    <xf numFmtId="0" fontId="51" fillId="24" borderId="15" xfId="68" applyFont="1" applyFill="1" applyBorder="1">
      <alignment/>
      <protection/>
    </xf>
    <xf numFmtId="168" fontId="32" fillId="24" borderId="23" xfId="68" applyNumberFormat="1" applyFont="1" applyFill="1" applyBorder="1">
      <alignment/>
      <protection/>
    </xf>
    <xf numFmtId="168" fontId="32" fillId="24" borderId="16" xfId="68" applyNumberFormat="1" applyFont="1" applyFill="1" applyBorder="1">
      <alignment/>
      <protection/>
    </xf>
    <xf numFmtId="168" fontId="32" fillId="24" borderId="24" xfId="68" applyNumberFormat="1" applyFont="1" applyFill="1" applyBorder="1">
      <alignment/>
      <protection/>
    </xf>
    <xf numFmtId="0" fontId="51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24" borderId="10" xfId="0" applyFont="1" applyFill="1" applyBorder="1" applyAlignment="1">
      <alignment/>
    </xf>
    <xf numFmtId="0" fontId="51" fillId="24" borderId="11" xfId="0" applyFont="1" applyFill="1" applyBorder="1" applyAlignment="1">
      <alignment horizontal="center" wrapText="1"/>
    </xf>
    <xf numFmtId="0" fontId="51" fillId="24" borderId="18" xfId="0" applyFont="1" applyFill="1" applyBorder="1" applyAlignment="1">
      <alignment horizontal="center" wrapText="1"/>
    </xf>
    <xf numFmtId="0" fontId="51" fillId="24" borderId="17" xfId="0" applyFont="1" applyFill="1" applyBorder="1" applyAlignment="1">
      <alignment horizontal="center" vertical="center" wrapText="1"/>
    </xf>
    <xf numFmtId="0" fontId="51" fillId="24" borderId="18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/>
    </xf>
    <xf numFmtId="168" fontId="32" fillId="24" borderId="0" xfId="0" applyNumberFormat="1" applyFont="1" applyFill="1" applyBorder="1" applyAlignment="1">
      <alignment/>
    </xf>
    <xf numFmtId="168" fontId="32" fillId="24" borderId="22" xfId="0" applyNumberFormat="1" applyFont="1" applyFill="1" applyBorder="1" applyAlignment="1">
      <alignment/>
    </xf>
    <xf numFmtId="3" fontId="32" fillId="24" borderId="21" xfId="0" applyNumberFormat="1" applyFont="1" applyFill="1" applyBorder="1" applyAlignment="1">
      <alignment/>
    </xf>
    <xf numFmtId="168" fontId="52" fillId="24" borderId="22" xfId="0" applyNumberFormat="1" applyFont="1" applyFill="1" applyBorder="1" applyAlignment="1">
      <alignment/>
    </xf>
    <xf numFmtId="168" fontId="51" fillId="24" borderId="11" xfId="0" applyNumberFormat="1" applyFont="1" applyFill="1" applyBorder="1" applyAlignment="1">
      <alignment/>
    </xf>
    <xf numFmtId="168" fontId="51" fillId="24" borderId="18" xfId="0" applyNumberFormat="1" applyFont="1" applyFill="1" applyBorder="1" applyAlignment="1">
      <alignment/>
    </xf>
    <xf numFmtId="3" fontId="51" fillId="24" borderId="17" xfId="0" applyNumberFormat="1" applyFont="1" applyFill="1" applyBorder="1" applyAlignment="1">
      <alignment/>
    </xf>
    <xf numFmtId="168" fontId="53" fillId="24" borderId="18" xfId="0" applyNumberFormat="1" applyFont="1" applyFill="1" applyBorder="1" applyAlignment="1">
      <alignment/>
    </xf>
    <xf numFmtId="0" fontId="52" fillId="24" borderId="0" xfId="0" applyFont="1" applyFill="1" applyAlignment="1">
      <alignment/>
    </xf>
    <xf numFmtId="0" fontId="52" fillId="24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51" fillId="24" borderId="19" xfId="0" applyFont="1" applyFill="1" applyBorder="1" applyAlignment="1">
      <alignment horizontal="center" wrapText="1"/>
    </xf>
    <xf numFmtId="0" fontId="51" fillId="24" borderId="13" xfId="0" applyFont="1" applyFill="1" applyBorder="1" applyAlignment="1">
      <alignment horizontal="center" wrapText="1"/>
    </xf>
    <xf numFmtId="0" fontId="51" fillId="24" borderId="20" xfId="0" applyFont="1" applyFill="1" applyBorder="1" applyAlignment="1">
      <alignment horizontal="center" wrapText="1"/>
    </xf>
    <xf numFmtId="0" fontId="32" fillId="24" borderId="19" xfId="0" applyFont="1" applyFill="1" applyBorder="1" applyAlignment="1">
      <alignment/>
    </xf>
    <xf numFmtId="1" fontId="32" fillId="24" borderId="19" xfId="0" applyNumberFormat="1" applyFont="1" applyFill="1" applyBorder="1" applyAlignment="1">
      <alignment/>
    </xf>
    <xf numFmtId="1" fontId="32" fillId="24" borderId="13" xfId="0" applyNumberFormat="1" applyFont="1" applyFill="1" applyBorder="1" applyAlignment="1">
      <alignment/>
    </xf>
    <xf numFmtId="1" fontId="32" fillId="24" borderId="20" xfId="0" applyNumberFormat="1" applyFont="1" applyFill="1" applyBorder="1" applyAlignment="1">
      <alignment/>
    </xf>
    <xf numFmtId="0" fontId="32" fillId="24" borderId="21" xfId="0" applyFont="1" applyFill="1" applyBorder="1" applyAlignment="1">
      <alignment/>
    </xf>
    <xf numFmtId="1" fontId="32" fillId="24" borderId="21" xfId="0" applyNumberFormat="1" applyFont="1" applyFill="1" applyBorder="1" applyAlignment="1">
      <alignment/>
    </xf>
    <xf numFmtId="1" fontId="32" fillId="24" borderId="0" xfId="0" applyNumberFormat="1" applyFont="1" applyFill="1" applyBorder="1" applyAlignment="1">
      <alignment/>
    </xf>
    <xf numFmtId="1" fontId="32" fillId="24" borderId="22" xfId="0" applyNumberFormat="1" applyFont="1" applyFill="1" applyBorder="1" applyAlignment="1">
      <alignment/>
    </xf>
    <xf numFmtId="0" fontId="32" fillId="24" borderId="23" xfId="0" applyFont="1" applyFill="1" applyBorder="1" applyAlignment="1">
      <alignment/>
    </xf>
    <xf numFmtId="1" fontId="32" fillId="24" borderId="23" xfId="0" applyNumberFormat="1" applyFont="1" applyFill="1" applyBorder="1" applyAlignment="1">
      <alignment/>
    </xf>
    <xf numFmtId="1" fontId="32" fillId="24" borderId="16" xfId="0" applyNumberFormat="1" applyFont="1" applyFill="1" applyBorder="1" applyAlignment="1">
      <alignment/>
    </xf>
    <xf numFmtId="1" fontId="32" fillId="24" borderId="24" xfId="0" applyNumberFormat="1" applyFont="1" applyFill="1" applyBorder="1" applyAlignment="1">
      <alignment/>
    </xf>
    <xf numFmtId="1" fontId="32" fillId="24" borderId="19" xfId="66" applyNumberFormat="1" applyFont="1" applyFill="1" applyBorder="1">
      <alignment/>
      <protection/>
    </xf>
    <xf numFmtId="1" fontId="32" fillId="24" borderId="13" xfId="66" applyNumberFormat="1" applyFont="1" applyFill="1" applyBorder="1">
      <alignment/>
      <protection/>
    </xf>
    <xf numFmtId="1" fontId="32" fillId="24" borderId="20" xfId="66" applyNumberFormat="1" applyFont="1" applyFill="1" applyBorder="1">
      <alignment/>
      <protection/>
    </xf>
    <xf numFmtId="1" fontId="32" fillId="24" borderId="21" xfId="66" applyNumberFormat="1" applyFont="1" applyFill="1" applyBorder="1">
      <alignment/>
      <protection/>
    </xf>
    <xf numFmtId="1" fontId="32" fillId="24" borderId="0" xfId="66" applyNumberFormat="1" applyFont="1" applyFill="1" applyBorder="1">
      <alignment/>
      <protection/>
    </xf>
    <xf numFmtId="1" fontId="32" fillId="24" borderId="22" xfId="66" applyNumberFormat="1" applyFont="1" applyFill="1" applyBorder="1">
      <alignment/>
      <protection/>
    </xf>
    <xf numFmtId="1" fontId="32" fillId="24" borderId="23" xfId="66" applyNumberFormat="1" applyFont="1" applyFill="1" applyBorder="1">
      <alignment/>
      <protection/>
    </xf>
    <xf numFmtId="1" fontId="32" fillId="24" borderId="16" xfId="66" applyNumberFormat="1" applyFont="1" applyFill="1" applyBorder="1">
      <alignment/>
      <protection/>
    </xf>
    <xf numFmtId="1" fontId="32" fillId="24" borderId="24" xfId="66" applyNumberFormat="1" applyFont="1" applyFill="1" applyBorder="1">
      <alignment/>
      <protection/>
    </xf>
    <xf numFmtId="0" fontId="51" fillId="24" borderId="0" xfId="0" applyFont="1" applyFill="1" applyBorder="1" applyAlignment="1">
      <alignment/>
    </xf>
    <xf numFmtId="0" fontId="32" fillId="24" borderId="0" xfId="0" applyFont="1" applyFill="1" applyBorder="1" applyAlignment="1">
      <alignment vertical="center"/>
    </xf>
    <xf numFmtId="0" fontId="52" fillId="24" borderId="0" xfId="0" applyFont="1" applyFill="1" applyBorder="1" applyAlignment="1">
      <alignment vertical="center"/>
    </xf>
    <xf numFmtId="0" fontId="51" fillId="24" borderId="10" xfId="0" applyFont="1" applyFill="1" applyBorder="1" applyAlignment="1">
      <alignment vertical="center"/>
    </xf>
    <xf numFmtId="0" fontId="51" fillId="24" borderId="17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51" fillId="24" borderId="18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left"/>
    </xf>
    <xf numFmtId="170" fontId="32" fillId="24" borderId="19" xfId="0" applyNumberFormat="1" applyFont="1" applyFill="1" applyBorder="1" applyAlignment="1">
      <alignment vertical="center"/>
    </xf>
    <xf numFmtId="170" fontId="32" fillId="24" borderId="13" xfId="0" applyNumberFormat="1" applyFont="1" applyFill="1" applyBorder="1" applyAlignment="1">
      <alignment vertical="center"/>
    </xf>
    <xf numFmtId="170" fontId="32" fillId="24" borderId="20" xfId="0" applyNumberFormat="1" applyFont="1" applyFill="1" applyBorder="1" applyAlignment="1">
      <alignment vertical="center"/>
    </xf>
    <xf numFmtId="0" fontId="32" fillId="24" borderId="14" xfId="0" applyFont="1" applyFill="1" applyBorder="1" applyAlignment="1">
      <alignment horizontal="left"/>
    </xf>
    <xf numFmtId="170" fontId="32" fillId="24" borderId="21" xfId="0" applyNumberFormat="1" applyFont="1" applyFill="1" applyBorder="1" applyAlignment="1">
      <alignment vertical="center"/>
    </xf>
    <xf numFmtId="170" fontId="32" fillId="24" borderId="0" xfId="0" applyNumberFormat="1" applyFont="1" applyFill="1" applyBorder="1" applyAlignment="1">
      <alignment vertical="center"/>
    </xf>
    <xf numFmtId="170" fontId="32" fillId="24" borderId="22" xfId="0" applyNumberFormat="1" applyFont="1" applyFill="1" applyBorder="1" applyAlignment="1">
      <alignment vertical="center"/>
    </xf>
    <xf numFmtId="0" fontId="32" fillId="24" borderId="15" xfId="0" applyFont="1" applyFill="1" applyBorder="1" applyAlignment="1">
      <alignment horizontal="left"/>
    </xf>
    <xf numFmtId="170" fontId="32" fillId="24" borderId="23" xfId="0" applyNumberFormat="1" applyFont="1" applyFill="1" applyBorder="1" applyAlignment="1">
      <alignment vertical="center"/>
    </xf>
    <xf numFmtId="170" fontId="32" fillId="24" borderId="16" xfId="0" applyNumberFormat="1" applyFont="1" applyFill="1" applyBorder="1" applyAlignment="1">
      <alignment vertical="center"/>
    </xf>
    <xf numFmtId="170" fontId="32" fillId="24" borderId="24" xfId="0" applyNumberFormat="1" applyFont="1" applyFill="1" applyBorder="1" applyAlignment="1">
      <alignment vertical="center"/>
    </xf>
    <xf numFmtId="170" fontId="51" fillId="24" borderId="17" xfId="0" applyNumberFormat="1" applyFont="1" applyFill="1" applyBorder="1" applyAlignment="1">
      <alignment vertical="center"/>
    </xf>
    <xf numFmtId="170" fontId="51" fillId="24" borderId="11" xfId="0" applyNumberFormat="1" applyFont="1" applyFill="1" applyBorder="1" applyAlignment="1">
      <alignment vertical="center"/>
    </xf>
    <xf numFmtId="170" fontId="51" fillId="24" borderId="18" xfId="0" applyNumberFormat="1" applyFont="1" applyFill="1" applyBorder="1" applyAlignment="1">
      <alignment vertical="center"/>
    </xf>
    <xf numFmtId="0" fontId="51" fillId="24" borderId="10" xfId="66" applyFont="1" applyFill="1" applyBorder="1" applyAlignment="1">
      <alignment horizontal="left"/>
      <protection/>
    </xf>
    <xf numFmtId="0" fontId="51" fillId="24" borderId="17" xfId="66" applyFont="1" applyFill="1" applyBorder="1" applyAlignment="1">
      <alignment horizontal="center"/>
      <protection/>
    </xf>
    <xf numFmtId="0" fontId="51" fillId="24" borderId="11" xfId="66" applyFont="1" applyFill="1" applyBorder="1" applyAlignment="1">
      <alignment horizontal="center"/>
      <protection/>
    </xf>
    <xf numFmtId="0" fontId="51" fillId="24" borderId="18" xfId="66" applyFont="1" applyFill="1" applyBorder="1" applyAlignment="1">
      <alignment horizontal="center"/>
      <protection/>
    </xf>
    <xf numFmtId="0" fontId="51" fillId="20" borderId="10" xfId="66" applyFont="1" applyFill="1" applyBorder="1" applyAlignment="1">
      <alignment vertical="top" wrapText="1"/>
      <protection/>
    </xf>
    <xf numFmtId="0" fontId="51" fillId="20" borderId="11" xfId="66" applyFont="1" applyFill="1" applyBorder="1" applyAlignment="1">
      <alignment horizontal="center" wrapText="1"/>
      <protection/>
    </xf>
    <xf numFmtId="0" fontId="51" fillId="20" borderId="25" xfId="66" applyFont="1" applyFill="1" applyBorder="1" applyAlignment="1">
      <alignment horizontal="center" wrapText="1"/>
      <protection/>
    </xf>
    <xf numFmtId="0" fontId="51" fillId="20" borderId="18" xfId="66" applyFont="1" applyFill="1" applyBorder="1" applyAlignment="1">
      <alignment horizontal="center" wrapText="1"/>
      <protection/>
    </xf>
    <xf numFmtId="0" fontId="51" fillId="20" borderId="17" xfId="66" applyFont="1" applyFill="1" applyBorder="1" applyAlignment="1">
      <alignment horizontal="center" wrapText="1"/>
      <protection/>
    </xf>
    <xf numFmtId="0" fontId="51" fillId="24" borderId="12" xfId="66" applyFont="1" applyFill="1" applyBorder="1" applyAlignment="1">
      <alignment vertical="top" wrapText="1"/>
      <protection/>
    </xf>
    <xf numFmtId="3" fontId="51" fillId="24" borderId="19" xfId="66" applyNumberFormat="1" applyFont="1" applyFill="1" applyBorder="1" applyAlignment="1">
      <alignment horizontal="right" wrapText="1"/>
      <protection/>
    </xf>
    <xf numFmtId="3" fontId="51" fillId="24" borderId="26" xfId="66" applyNumberFormat="1" applyFont="1" applyFill="1" applyBorder="1" applyAlignment="1">
      <alignment horizontal="right" wrapText="1"/>
      <protection/>
    </xf>
    <xf numFmtId="3" fontId="51" fillId="24" borderId="13" xfId="66" applyNumberFormat="1" applyFont="1" applyFill="1" applyBorder="1" applyAlignment="1">
      <alignment horizontal="right" wrapText="1"/>
      <protection/>
    </xf>
    <xf numFmtId="3" fontId="51" fillId="24" borderId="20" xfId="66" applyNumberFormat="1" applyFont="1" applyFill="1" applyBorder="1" applyAlignment="1">
      <alignment horizontal="right" wrapText="1"/>
      <protection/>
    </xf>
    <xf numFmtId="0" fontId="52" fillId="24" borderId="15" xfId="66" applyFont="1" applyFill="1" applyBorder="1" applyAlignment="1">
      <alignment horizontal="left" vertical="top" wrapText="1" indent="1"/>
      <protection/>
    </xf>
    <xf numFmtId="3" fontId="52" fillId="24" borderId="23" xfId="66" applyNumberFormat="1" applyFont="1" applyFill="1" applyBorder="1" applyAlignment="1">
      <alignment horizontal="right" wrapText="1"/>
      <protection/>
    </xf>
    <xf numFmtId="3" fontId="52" fillId="24" borderId="27" xfId="66" applyNumberFormat="1" applyFont="1" applyFill="1" applyBorder="1" applyAlignment="1">
      <alignment horizontal="right" wrapText="1"/>
      <protection/>
    </xf>
    <xf numFmtId="3" fontId="52" fillId="24" borderId="16" xfId="66" applyNumberFormat="1" applyFont="1" applyFill="1" applyBorder="1" applyAlignment="1">
      <alignment horizontal="right" wrapText="1"/>
      <protection/>
    </xf>
    <xf numFmtId="3" fontId="52" fillId="24" borderId="24" xfId="66" applyNumberFormat="1" applyFont="1" applyFill="1" applyBorder="1" applyAlignment="1">
      <alignment horizontal="right" wrapText="1"/>
      <protection/>
    </xf>
    <xf numFmtId="0" fontId="32" fillId="24" borderId="14" xfId="66" applyFont="1" applyFill="1" applyBorder="1" applyAlignment="1">
      <alignment horizontal="left" vertical="top" wrapText="1" indent="1"/>
      <protection/>
    </xf>
    <xf numFmtId="3" fontId="32" fillId="24" borderId="21" xfId="66" applyNumberFormat="1" applyFont="1" applyFill="1" applyBorder="1" applyAlignment="1">
      <alignment horizontal="right" wrapText="1"/>
      <protection/>
    </xf>
    <xf numFmtId="3" fontId="32" fillId="24" borderId="28" xfId="66" applyNumberFormat="1" applyFont="1" applyFill="1" applyBorder="1" applyAlignment="1">
      <alignment horizontal="right" wrapText="1"/>
      <protection/>
    </xf>
    <xf numFmtId="3" fontId="32" fillId="24" borderId="0" xfId="66" applyNumberFormat="1" applyFont="1" applyFill="1" applyBorder="1" applyAlignment="1">
      <alignment horizontal="right" wrapText="1"/>
      <protection/>
    </xf>
    <xf numFmtId="3" fontId="32" fillId="24" borderId="22" xfId="66" applyNumberFormat="1" applyFont="1" applyFill="1" applyBorder="1" applyAlignment="1">
      <alignment horizontal="right" wrapText="1"/>
      <protection/>
    </xf>
    <xf numFmtId="0" fontId="32" fillId="24" borderId="15" xfId="66" applyFont="1" applyFill="1" applyBorder="1" applyAlignment="1">
      <alignment horizontal="left" vertical="top" wrapText="1" indent="1"/>
      <protection/>
    </xf>
    <xf numFmtId="3" fontId="32" fillId="24" borderId="23" xfId="66" applyNumberFormat="1" applyFont="1" applyFill="1" applyBorder="1" applyAlignment="1">
      <alignment horizontal="right" wrapText="1"/>
      <protection/>
    </xf>
    <xf numFmtId="3" fontId="32" fillId="24" borderId="27" xfId="66" applyNumberFormat="1" applyFont="1" applyFill="1" applyBorder="1" applyAlignment="1">
      <alignment horizontal="right" wrapText="1"/>
      <protection/>
    </xf>
    <xf numFmtId="3" fontId="32" fillId="24" borderId="16" xfId="66" applyNumberFormat="1" applyFont="1" applyFill="1" applyBorder="1" applyAlignment="1">
      <alignment horizontal="right" wrapText="1"/>
      <protection/>
    </xf>
    <xf numFmtId="3" fontId="32" fillId="24" borderId="24" xfId="66" applyNumberFormat="1" applyFont="1" applyFill="1" applyBorder="1" applyAlignment="1">
      <alignment horizontal="right" wrapText="1"/>
      <protection/>
    </xf>
    <xf numFmtId="3" fontId="51" fillId="20" borderId="17" xfId="66" applyNumberFormat="1" applyFont="1" applyFill="1" applyBorder="1" applyAlignment="1">
      <alignment horizontal="right" wrapText="1"/>
      <protection/>
    </xf>
    <xf numFmtId="3" fontId="51" fillId="20" borderId="25" xfId="66" applyNumberFormat="1" applyFont="1" applyFill="1" applyBorder="1" applyAlignment="1">
      <alignment horizontal="right" wrapText="1"/>
      <protection/>
    </xf>
    <xf numFmtId="3" fontId="51" fillId="20" borderId="11" xfId="66" applyNumberFormat="1" applyFont="1" applyFill="1" applyBorder="1" applyAlignment="1">
      <alignment horizontal="right" wrapText="1"/>
      <protection/>
    </xf>
    <xf numFmtId="3" fontId="51" fillId="20" borderId="18" xfId="66" applyNumberFormat="1" applyFont="1" applyFill="1" applyBorder="1" applyAlignment="1">
      <alignment horizontal="right" wrapText="1"/>
      <protection/>
    </xf>
    <xf numFmtId="0" fontId="52" fillId="24" borderId="12" xfId="66" applyFont="1" applyFill="1" applyBorder="1" applyAlignment="1">
      <alignment vertical="top" wrapText="1"/>
      <protection/>
    </xf>
    <xf numFmtId="168" fontId="52" fillId="24" borderId="19" xfId="66" applyNumberFormat="1" applyFont="1" applyFill="1" applyBorder="1" applyAlignment="1">
      <alignment horizontal="right" wrapText="1"/>
      <protection/>
    </xf>
    <xf numFmtId="168" fontId="52" fillId="24" borderId="26" xfId="66" applyNumberFormat="1" applyFont="1" applyFill="1" applyBorder="1" applyAlignment="1">
      <alignment horizontal="right" wrapText="1"/>
      <protection/>
    </xf>
    <xf numFmtId="168" fontId="52" fillId="24" borderId="13" xfId="66" applyNumberFormat="1" applyFont="1" applyFill="1" applyBorder="1" applyAlignment="1">
      <alignment horizontal="right" wrapText="1"/>
      <protection/>
    </xf>
    <xf numFmtId="168" fontId="52" fillId="24" borderId="20" xfId="66" applyNumberFormat="1" applyFont="1" applyFill="1" applyBorder="1" applyAlignment="1">
      <alignment horizontal="right" wrapText="1"/>
      <protection/>
    </xf>
    <xf numFmtId="0" fontId="52" fillId="24" borderId="15" xfId="66" applyFont="1" applyFill="1" applyBorder="1" applyAlignment="1">
      <alignment vertical="top" wrapText="1"/>
      <protection/>
    </xf>
    <xf numFmtId="168" fontId="52" fillId="24" borderId="23" xfId="66" applyNumberFormat="1" applyFont="1" applyFill="1" applyBorder="1" applyAlignment="1">
      <alignment horizontal="right" wrapText="1"/>
      <protection/>
    </xf>
    <xf numFmtId="168" fontId="52" fillId="24" borderId="27" xfId="66" applyNumberFormat="1" applyFont="1" applyFill="1" applyBorder="1" applyAlignment="1">
      <alignment horizontal="right" wrapText="1"/>
      <protection/>
    </xf>
    <xf numFmtId="168" fontId="52" fillId="24" borderId="16" xfId="66" applyNumberFormat="1" applyFont="1" applyFill="1" applyBorder="1" applyAlignment="1">
      <alignment horizontal="right" wrapText="1"/>
      <protection/>
    </xf>
    <xf numFmtId="168" fontId="52" fillId="24" borderId="24" xfId="66" applyNumberFormat="1" applyFont="1" applyFill="1" applyBorder="1" applyAlignment="1">
      <alignment horizontal="right" wrapText="1"/>
      <protection/>
    </xf>
    <xf numFmtId="0" fontId="32" fillId="24" borderId="0" xfId="64" applyFont="1" applyFill="1">
      <alignment/>
      <protection/>
    </xf>
    <xf numFmtId="0" fontId="52" fillId="24" borderId="10" xfId="64" applyFont="1" applyFill="1" applyBorder="1">
      <alignment/>
      <protection/>
    </xf>
    <xf numFmtId="0" fontId="51" fillId="24" borderId="17" xfId="64" applyFont="1" applyFill="1" applyBorder="1" applyAlignment="1">
      <alignment horizontal="center"/>
      <protection/>
    </xf>
    <xf numFmtId="0" fontId="51" fillId="24" borderId="18" xfId="64" applyFont="1" applyFill="1" applyBorder="1" applyAlignment="1">
      <alignment horizontal="center"/>
      <protection/>
    </xf>
    <xf numFmtId="0" fontId="32" fillId="24" borderId="12" xfId="64" applyFont="1" applyFill="1" applyBorder="1">
      <alignment/>
      <protection/>
    </xf>
    <xf numFmtId="1" fontId="32" fillId="24" borderId="19" xfId="64" applyNumberFormat="1" applyFont="1" applyFill="1" applyBorder="1">
      <alignment/>
      <protection/>
    </xf>
    <xf numFmtId="1" fontId="32" fillId="24" borderId="20" xfId="64" applyNumberFormat="1" applyFont="1" applyFill="1" applyBorder="1">
      <alignment/>
      <protection/>
    </xf>
    <xf numFmtId="0" fontId="32" fillId="24" borderId="14" xfId="64" applyFont="1" applyFill="1" applyBorder="1">
      <alignment/>
      <protection/>
    </xf>
    <xf numFmtId="1" fontId="32" fillId="24" borderId="21" xfId="64" applyNumberFormat="1" applyFont="1" applyFill="1" applyBorder="1">
      <alignment/>
      <protection/>
    </xf>
    <xf numFmtId="1" fontId="32" fillId="24" borderId="22" xfId="64" applyNumberFormat="1" applyFont="1" applyFill="1" applyBorder="1">
      <alignment/>
      <protection/>
    </xf>
    <xf numFmtId="0" fontId="32" fillId="24" borderId="15" xfId="64" applyFont="1" applyFill="1" applyBorder="1">
      <alignment/>
      <protection/>
    </xf>
    <xf numFmtId="1" fontId="32" fillId="24" borderId="23" xfId="64" applyNumberFormat="1" applyFont="1" applyFill="1" applyBorder="1">
      <alignment/>
      <protection/>
    </xf>
    <xf numFmtId="1" fontId="32" fillId="24" borderId="24" xfId="64" applyNumberFormat="1" applyFont="1" applyFill="1" applyBorder="1">
      <alignment/>
      <protection/>
    </xf>
    <xf numFmtId="0" fontId="51" fillId="24" borderId="10" xfId="66" applyFont="1" applyFill="1" applyBorder="1">
      <alignment/>
      <protection/>
    </xf>
    <xf numFmtId="1" fontId="51" fillId="24" borderId="17" xfId="66" applyNumberFormat="1" applyFont="1" applyFill="1" applyBorder="1">
      <alignment/>
      <protection/>
    </xf>
    <xf numFmtId="1" fontId="51" fillId="24" borderId="18" xfId="66" applyNumberFormat="1" applyFont="1" applyFill="1" applyBorder="1">
      <alignment/>
      <protection/>
    </xf>
    <xf numFmtId="0" fontId="51" fillId="24" borderId="12" xfId="66" applyFont="1" applyFill="1" applyBorder="1">
      <alignment/>
      <protection/>
    </xf>
    <xf numFmtId="0" fontId="51" fillId="24" borderId="14" xfId="66" applyFont="1" applyFill="1" applyBorder="1">
      <alignment/>
      <protection/>
    </xf>
    <xf numFmtId="0" fontId="51" fillId="24" borderId="15" xfId="66" applyFont="1" applyFill="1" applyBorder="1">
      <alignment/>
      <protection/>
    </xf>
    <xf numFmtId="0" fontId="52" fillId="24" borderId="0" xfId="68" applyFont="1" applyFill="1">
      <alignment/>
      <protection/>
    </xf>
    <xf numFmtId="1" fontId="32" fillId="24" borderId="19" xfId="68" applyNumberFormat="1" applyFont="1" applyFill="1" applyBorder="1">
      <alignment/>
      <protection/>
    </xf>
    <xf numFmtId="1" fontId="32" fillId="24" borderId="13" xfId="68" applyNumberFormat="1" applyFont="1" applyFill="1" applyBorder="1">
      <alignment/>
      <protection/>
    </xf>
    <xf numFmtId="1" fontId="32" fillId="24" borderId="20" xfId="68" applyNumberFormat="1" applyFont="1" applyFill="1" applyBorder="1">
      <alignment/>
      <protection/>
    </xf>
    <xf numFmtId="1" fontId="32" fillId="24" borderId="21" xfId="68" applyNumberFormat="1" applyFont="1" applyFill="1" applyBorder="1">
      <alignment/>
      <protection/>
    </xf>
    <xf numFmtId="1" fontId="32" fillId="24" borderId="0" xfId="68" applyNumberFormat="1" applyFont="1" applyFill="1" applyBorder="1">
      <alignment/>
      <protection/>
    </xf>
    <xf numFmtId="1" fontId="32" fillId="24" borderId="22" xfId="68" applyNumberFormat="1" applyFont="1" applyFill="1" applyBorder="1">
      <alignment/>
      <protection/>
    </xf>
    <xf numFmtId="170" fontId="51" fillId="24" borderId="19" xfId="66" applyNumberFormat="1" applyFont="1" applyFill="1" applyBorder="1" applyAlignment="1">
      <alignment horizontal="right" wrapText="1"/>
      <protection/>
    </xf>
    <xf numFmtId="170" fontId="51" fillId="24" borderId="13" xfId="66" applyNumberFormat="1" applyFont="1" applyFill="1" applyBorder="1" applyAlignment="1">
      <alignment horizontal="right" wrapText="1"/>
      <protection/>
    </xf>
    <xf numFmtId="170" fontId="51" fillId="24" borderId="20" xfId="66" applyNumberFormat="1" applyFont="1" applyFill="1" applyBorder="1" applyAlignment="1">
      <alignment horizontal="right" wrapText="1"/>
      <protection/>
    </xf>
    <xf numFmtId="170" fontId="52" fillId="24" borderId="23" xfId="66" applyNumberFormat="1" applyFont="1" applyFill="1" applyBorder="1" applyAlignment="1">
      <alignment horizontal="right" wrapText="1"/>
      <protection/>
    </xf>
    <xf numFmtId="170" fontId="52" fillId="24" borderId="16" xfId="66" applyNumberFormat="1" applyFont="1" applyFill="1" applyBorder="1" applyAlignment="1">
      <alignment horizontal="right" wrapText="1"/>
      <protection/>
    </xf>
    <xf numFmtId="170" fontId="52" fillId="24" borderId="24" xfId="66" applyNumberFormat="1" applyFont="1" applyFill="1" applyBorder="1" applyAlignment="1">
      <alignment horizontal="right" wrapText="1"/>
      <protection/>
    </xf>
    <xf numFmtId="170" fontId="32" fillId="24" borderId="21" xfId="66" applyNumberFormat="1" applyFont="1" applyFill="1" applyBorder="1" applyAlignment="1">
      <alignment horizontal="right" wrapText="1"/>
      <protection/>
    </xf>
    <xf numFmtId="170" fontId="32" fillId="24" borderId="0" xfId="66" applyNumberFormat="1" applyFont="1" applyFill="1" applyBorder="1" applyAlignment="1">
      <alignment horizontal="right" wrapText="1"/>
      <protection/>
    </xf>
    <xf numFmtId="170" fontId="32" fillId="24" borderId="22" xfId="66" applyNumberFormat="1" applyFont="1" applyFill="1" applyBorder="1" applyAlignment="1">
      <alignment horizontal="right" wrapText="1"/>
      <protection/>
    </xf>
    <xf numFmtId="170" fontId="32" fillId="24" borderId="23" xfId="66" applyNumberFormat="1" applyFont="1" applyFill="1" applyBorder="1" applyAlignment="1">
      <alignment horizontal="right" wrapText="1"/>
      <protection/>
    </xf>
    <xf numFmtId="170" fontId="32" fillId="24" borderId="16" xfId="66" applyNumberFormat="1" applyFont="1" applyFill="1" applyBorder="1" applyAlignment="1">
      <alignment horizontal="right" wrapText="1"/>
      <protection/>
    </xf>
    <xf numFmtId="170" fontId="32" fillId="24" borderId="24" xfId="66" applyNumberFormat="1" applyFont="1" applyFill="1" applyBorder="1" applyAlignment="1">
      <alignment horizontal="right" wrapText="1"/>
      <protection/>
    </xf>
    <xf numFmtId="170" fontId="51" fillId="20" borderId="17" xfId="66" applyNumberFormat="1" applyFont="1" applyFill="1" applyBorder="1" applyAlignment="1">
      <alignment horizontal="right" wrapText="1"/>
      <protection/>
    </xf>
    <xf numFmtId="170" fontId="51" fillId="20" borderId="11" xfId="66" applyNumberFormat="1" applyFont="1" applyFill="1" applyBorder="1" applyAlignment="1">
      <alignment horizontal="right" wrapText="1"/>
      <protection/>
    </xf>
    <xf numFmtId="170" fontId="51" fillId="20" borderId="18" xfId="66" applyNumberFormat="1" applyFont="1" applyFill="1" applyBorder="1" applyAlignment="1">
      <alignment horizontal="right" wrapText="1"/>
      <protection/>
    </xf>
    <xf numFmtId="1" fontId="32" fillId="24" borderId="0" xfId="68" applyNumberFormat="1" applyFont="1" applyFill="1">
      <alignment/>
      <protection/>
    </xf>
    <xf numFmtId="9" fontId="32" fillId="24" borderId="0" xfId="68" applyNumberFormat="1" applyFont="1" applyFill="1">
      <alignment/>
      <protection/>
    </xf>
    <xf numFmtId="1" fontId="51" fillId="24" borderId="10" xfId="68" applyNumberFormat="1" applyFont="1" applyFill="1" applyBorder="1">
      <alignment/>
      <protection/>
    </xf>
    <xf numFmtId="1" fontId="51" fillId="24" borderId="17" xfId="68" applyNumberFormat="1" applyFont="1" applyFill="1" applyBorder="1">
      <alignment/>
      <protection/>
    </xf>
    <xf numFmtId="1" fontId="51" fillId="24" borderId="11" xfId="68" applyNumberFormat="1" applyFont="1" applyFill="1" applyBorder="1">
      <alignment/>
      <protection/>
    </xf>
    <xf numFmtId="1" fontId="51" fillId="24" borderId="18" xfId="68" applyNumberFormat="1" applyFont="1" applyFill="1" applyBorder="1">
      <alignment/>
      <protection/>
    </xf>
    <xf numFmtId="9" fontId="32" fillId="24" borderId="12" xfId="68" applyNumberFormat="1" applyFont="1" applyFill="1" applyBorder="1">
      <alignment/>
      <protection/>
    </xf>
    <xf numFmtId="168" fontId="32" fillId="24" borderId="19" xfId="70" applyNumberFormat="1" applyFont="1" applyFill="1" applyBorder="1" applyAlignment="1">
      <alignment/>
    </xf>
    <xf numFmtId="168" fontId="32" fillId="24" borderId="13" xfId="70" applyNumberFormat="1" applyFont="1" applyFill="1" applyBorder="1" applyAlignment="1">
      <alignment/>
    </xf>
    <xf numFmtId="168" fontId="32" fillId="24" borderId="20" xfId="70" applyNumberFormat="1" applyFont="1" applyFill="1" applyBorder="1" applyAlignment="1">
      <alignment/>
    </xf>
    <xf numFmtId="1" fontId="32" fillId="24" borderId="15" xfId="68" applyNumberFormat="1" applyFont="1" applyFill="1" applyBorder="1">
      <alignment/>
      <protection/>
    </xf>
    <xf numFmtId="1" fontId="32" fillId="24" borderId="23" xfId="67" applyNumberFormat="1" applyFont="1" applyFill="1" applyBorder="1">
      <alignment/>
      <protection/>
    </xf>
    <xf numFmtId="1" fontId="32" fillId="24" borderId="16" xfId="67" applyNumberFormat="1" applyFont="1" applyFill="1" applyBorder="1">
      <alignment/>
      <protection/>
    </xf>
    <xf numFmtId="1" fontId="32" fillId="24" borderId="24" xfId="67" applyNumberFormat="1" applyFont="1" applyFill="1" applyBorder="1">
      <alignment/>
      <protection/>
    </xf>
    <xf numFmtId="0" fontId="51" fillId="24" borderId="0" xfId="65" applyFont="1" applyFill="1">
      <alignment/>
      <protection/>
    </xf>
    <xf numFmtId="0" fontId="32" fillId="24" borderId="0" xfId="65" applyFont="1" applyFill="1">
      <alignment/>
      <protection/>
    </xf>
    <xf numFmtId="0" fontId="52" fillId="24" borderId="10" xfId="65" applyFont="1" applyFill="1" applyBorder="1" applyAlignment="1">
      <alignment horizontal="left" wrapText="1"/>
      <protection/>
    </xf>
    <xf numFmtId="49" fontId="51" fillId="24" borderId="11" xfId="65" applyNumberFormat="1" applyFont="1" applyFill="1" applyBorder="1" applyAlignment="1">
      <alignment horizontal="center" wrapText="1"/>
      <protection/>
    </xf>
    <xf numFmtId="49" fontId="51" fillId="24" borderId="18" xfId="65" applyNumberFormat="1" applyFont="1" applyFill="1" applyBorder="1" applyAlignment="1">
      <alignment horizontal="center" wrapText="1"/>
      <protection/>
    </xf>
    <xf numFmtId="0" fontId="32" fillId="24" borderId="14" xfId="65" applyFont="1" applyFill="1" applyBorder="1" applyAlignment="1">
      <alignment wrapText="1"/>
      <protection/>
    </xf>
    <xf numFmtId="3" fontId="32" fillId="24" borderId="0" xfId="65" applyNumberFormat="1" applyFont="1" applyFill="1" applyBorder="1" applyAlignment="1">
      <alignment wrapText="1"/>
      <protection/>
    </xf>
    <xf numFmtId="3" fontId="32" fillId="24" borderId="22" xfId="65" applyNumberFormat="1" applyFont="1" applyFill="1" applyBorder="1" applyAlignment="1">
      <alignment wrapText="1"/>
      <protection/>
    </xf>
    <xf numFmtId="0" fontId="52" fillId="24" borderId="14" xfId="65" applyFont="1" applyFill="1" applyBorder="1" applyAlignment="1">
      <alignment horizontal="left" wrapText="1" indent="1"/>
      <protection/>
    </xf>
    <xf numFmtId="3" fontId="52" fillId="24" borderId="0" xfId="65" applyNumberFormat="1" applyFont="1" applyFill="1" applyBorder="1" applyAlignment="1">
      <alignment wrapText="1"/>
      <protection/>
    </xf>
    <xf numFmtId="3" fontId="52" fillId="24" borderId="22" xfId="65" applyNumberFormat="1" applyFont="1" applyFill="1" applyBorder="1" applyAlignment="1">
      <alignment wrapText="1"/>
      <protection/>
    </xf>
    <xf numFmtId="170" fontId="32" fillId="24" borderId="0" xfId="65" applyNumberFormat="1" applyFont="1" applyFill="1" applyBorder="1" applyAlignment="1">
      <alignment wrapText="1"/>
      <protection/>
    </xf>
    <xf numFmtId="0" fontId="51" fillId="24" borderId="14" xfId="65" applyFont="1" applyFill="1" applyBorder="1" applyAlignment="1">
      <alignment wrapText="1"/>
      <protection/>
    </xf>
    <xf numFmtId="3" fontId="51" fillId="24" borderId="0" xfId="65" applyNumberFormat="1" applyFont="1" applyFill="1" applyBorder="1" applyAlignment="1">
      <alignment wrapText="1"/>
      <protection/>
    </xf>
    <xf numFmtId="3" fontId="51" fillId="24" borderId="22" xfId="65" applyNumberFormat="1" applyFont="1" applyFill="1" applyBorder="1" applyAlignment="1">
      <alignment wrapText="1"/>
      <protection/>
    </xf>
    <xf numFmtId="0" fontId="51" fillId="24" borderId="12" xfId="65" applyFont="1" applyFill="1" applyBorder="1" applyAlignment="1">
      <alignment wrapText="1"/>
      <protection/>
    </xf>
    <xf numFmtId="3" fontId="51" fillId="24" borderId="13" xfId="65" applyNumberFormat="1" applyFont="1" applyFill="1" applyBorder="1" applyAlignment="1">
      <alignment/>
      <protection/>
    </xf>
    <xf numFmtId="3" fontId="51" fillId="24" borderId="20" xfId="65" applyNumberFormat="1" applyFont="1" applyFill="1" applyBorder="1" applyAlignment="1">
      <alignment/>
      <protection/>
    </xf>
    <xf numFmtId="0" fontId="32" fillId="24" borderId="0" xfId="65" applyFont="1" applyFill="1" applyBorder="1">
      <alignment/>
      <protection/>
    </xf>
    <xf numFmtId="0" fontId="52" fillId="24" borderId="15" xfId="65" applyFont="1" applyFill="1" applyBorder="1" applyAlignment="1">
      <alignment/>
      <protection/>
    </xf>
    <xf numFmtId="169" fontId="52" fillId="24" borderId="16" xfId="70" applyNumberFormat="1" applyFont="1" applyFill="1" applyBorder="1" applyAlignment="1">
      <alignment/>
    </xf>
    <xf numFmtId="169" fontId="52" fillId="24" borderId="24" xfId="70" applyNumberFormat="1" applyFont="1" applyFill="1" applyBorder="1" applyAlignment="1">
      <alignment/>
    </xf>
    <xf numFmtId="0" fontId="52" fillId="24" borderId="0" xfId="65" applyFont="1" applyFill="1" applyBorder="1">
      <alignment/>
      <protection/>
    </xf>
    <xf numFmtId="0" fontId="51" fillId="24" borderId="0" xfId="69" applyFont="1" applyFill="1" applyBorder="1">
      <alignment/>
      <protection/>
    </xf>
    <xf numFmtId="0" fontId="32" fillId="24" borderId="0" xfId="69" applyFont="1" applyFill="1" applyBorder="1">
      <alignment/>
      <protection/>
    </xf>
    <xf numFmtId="0" fontId="52" fillId="24" borderId="0" xfId="69" applyFont="1" applyFill="1" applyBorder="1">
      <alignment/>
      <protection/>
    </xf>
    <xf numFmtId="0" fontId="52" fillId="24" borderId="10" xfId="69" applyFont="1" applyFill="1" applyBorder="1">
      <alignment/>
      <protection/>
    </xf>
    <xf numFmtId="0" fontId="51" fillId="24" borderId="11" xfId="69" applyFont="1" applyFill="1" applyBorder="1" applyAlignment="1">
      <alignment horizontal="center"/>
      <protection/>
    </xf>
    <xf numFmtId="0" fontId="51" fillId="24" borderId="18" xfId="69" applyFont="1" applyFill="1" applyBorder="1" applyAlignment="1">
      <alignment horizontal="center"/>
      <protection/>
    </xf>
    <xf numFmtId="0" fontId="32" fillId="24" borderId="12" xfId="69" applyFont="1" applyFill="1" applyBorder="1" applyAlignment="1">
      <alignment horizontal="left"/>
      <protection/>
    </xf>
    <xf numFmtId="168" fontId="32" fillId="24" borderId="13" xfId="69" applyNumberFormat="1" applyFont="1" applyFill="1" applyBorder="1" applyAlignment="1">
      <alignment/>
      <protection/>
    </xf>
    <xf numFmtId="168" fontId="32" fillId="24" borderId="20" xfId="69" applyNumberFormat="1" applyFont="1" applyFill="1" applyBorder="1" applyAlignment="1">
      <alignment/>
      <protection/>
    </xf>
    <xf numFmtId="0" fontId="32" fillId="24" borderId="14" xfId="69" applyFont="1" applyFill="1" applyBorder="1" applyAlignment="1">
      <alignment horizontal="left"/>
      <protection/>
    </xf>
    <xf numFmtId="168" fontId="32" fillId="24" borderId="0" xfId="69" applyNumberFormat="1" applyFont="1" applyFill="1" applyBorder="1" applyAlignment="1">
      <alignment/>
      <protection/>
    </xf>
    <xf numFmtId="168" fontId="32" fillId="24" borderId="22" xfId="69" applyNumberFormat="1" applyFont="1" applyFill="1" applyBorder="1" applyAlignment="1">
      <alignment/>
      <protection/>
    </xf>
    <xf numFmtId="0" fontId="32" fillId="24" borderId="15" xfId="69" applyFont="1" applyFill="1" applyBorder="1" applyAlignment="1">
      <alignment horizontal="left"/>
      <protection/>
    </xf>
    <xf numFmtId="168" fontId="32" fillId="24" borderId="16" xfId="69" applyNumberFormat="1" applyFont="1" applyFill="1" applyBorder="1" applyAlignment="1">
      <alignment/>
      <protection/>
    </xf>
    <xf numFmtId="168" fontId="32" fillId="24" borderId="24" xfId="69" applyNumberFormat="1" applyFont="1" applyFill="1" applyBorder="1" applyAlignment="1">
      <alignment/>
      <protection/>
    </xf>
    <xf numFmtId="0" fontId="51" fillId="24" borderId="10" xfId="69" applyFont="1" applyFill="1" applyBorder="1" applyAlignment="1">
      <alignment horizontal="left"/>
      <protection/>
    </xf>
    <xf numFmtId="1" fontId="51" fillId="24" borderId="11" xfId="69" applyNumberFormat="1" applyFont="1" applyFill="1" applyBorder="1" applyAlignment="1">
      <alignment/>
      <protection/>
    </xf>
    <xf numFmtId="1" fontId="51" fillId="24" borderId="18" xfId="69" applyNumberFormat="1" applyFont="1" applyFill="1" applyBorder="1" applyAlignment="1">
      <alignment/>
      <protection/>
    </xf>
    <xf numFmtId="0" fontId="51" fillId="24" borderId="10" xfId="69" applyFont="1" applyFill="1" applyBorder="1">
      <alignment/>
      <protection/>
    </xf>
    <xf numFmtId="3" fontId="32" fillId="24" borderId="12" xfId="63" applyNumberFormat="1" applyFont="1" applyFill="1" applyBorder="1" applyAlignment="1">
      <alignment horizontal="left"/>
      <protection/>
    </xf>
    <xf numFmtId="168" fontId="32" fillId="24" borderId="20" xfId="48" applyNumberFormat="1" applyFont="1" applyFill="1" applyBorder="1" applyAlignment="1">
      <alignment/>
    </xf>
    <xf numFmtId="3" fontId="32" fillId="24" borderId="14" xfId="63" applyNumberFormat="1" applyFont="1" applyFill="1" applyBorder="1" applyAlignment="1">
      <alignment horizontal="left"/>
      <protection/>
    </xf>
    <xf numFmtId="168" fontId="32" fillId="24" borderId="22" xfId="48" applyNumberFormat="1" applyFont="1" applyFill="1" applyBorder="1" applyAlignment="1">
      <alignment/>
    </xf>
    <xf numFmtId="3" fontId="32" fillId="24" borderId="15" xfId="63" applyNumberFormat="1" applyFont="1" applyFill="1" applyBorder="1" applyAlignment="1">
      <alignment horizontal="left"/>
      <protection/>
    </xf>
    <xf numFmtId="168" fontId="32" fillId="24" borderId="24" xfId="48" applyNumberFormat="1" applyFont="1" applyFill="1" applyBorder="1" applyAlignment="1">
      <alignment/>
    </xf>
    <xf numFmtId="3" fontId="51" fillId="24" borderId="10" xfId="63" applyNumberFormat="1" applyFont="1" applyFill="1" applyBorder="1" applyAlignment="1">
      <alignment horizontal="left"/>
      <protection/>
    </xf>
    <xf numFmtId="3" fontId="51" fillId="24" borderId="10" xfId="69" applyNumberFormat="1" applyFont="1" applyFill="1" applyBorder="1">
      <alignment/>
      <protection/>
    </xf>
    <xf numFmtId="0" fontId="52" fillId="24" borderId="10" xfId="69" applyFont="1" applyFill="1" applyBorder="1" applyAlignment="1">
      <alignment horizontal="left"/>
      <protection/>
    </xf>
    <xf numFmtId="0" fontId="51" fillId="24" borderId="10" xfId="69" applyFont="1" applyFill="1" applyBorder="1" applyAlignment="1">
      <alignment horizontal="center" wrapText="1"/>
      <protection/>
    </xf>
    <xf numFmtId="3" fontId="51" fillId="24" borderId="10" xfId="69" applyNumberFormat="1" applyFont="1" applyFill="1" applyBorder="1" applyAlignment="1">
      <alignment/>
      <protection/>
    </xf>
    <xf numFmtId="1" fontId="51" fillId="24" borderId="10" xfId="69" applyNumberFormat="1" applyFont="1" applyFill="1" applyBorder="1" applyAlignment="1">
      <alignment horizontal="right"/>
      <protection/>
    </xf>
    <xf numFmtId="0" fontId="32" fillId="24" borderId="12" xfId="69" applyFont="1" applyFill="1" applyBorder="1" applyAlignment="1">
      <alignment horizontal="left" wrapText="1"/>
      <protection/>
    </xf>
    <xf numFmtId="3" fontId="32" fillId="24" borderId="12" xfId="69" applyNumberFormat="1" applyFont="1" applyFill="1" applyBorder="1" applyAlignment="1">
      <alignment/>
      <protection/>
    </xf>
    <xf numFmtId="1" fontId="32" fillId="24" borderId="12" xfId="69" applyNumberFormat="1" applyFont="1" applyFill="1" applyBorder="1" applyAlignment="1">
      <alignment horizontal="right" wrapText="1"/>
      <protection/>
    </xf>
    <xf numFmtId="0" fontId="32" fillId="24" borderId="14" xfId="69" applyFont="1" applyFill="1" applyBorder="1" applyAlignment="1">
      <alignment horizontal="left" wrapText="1"/>
      <protection/>
    </xf>
    <xf numFmtId="3" fontId="32" fillId="24" borderId="14" xfId="69" applyNumberFormat="1" applyFont="1" applyFill="1" applyBorder="1" applyAlignment="1">
      <alignment/>
      <protection/>
    </xf>
    <xf numFmtId="1" fontId="32" fillId="24" borderId="14" xfId="69" applyNumberFormat="1" applyFont="1" applyFill="1" applyBorder="1" applyAlignment="1">
      <alignment horizontal="right" wrapText="1"/>
      <protection/>
    </xf>
    <xf numFmtId="0" fontId="32" fillId="24" borderId="15" xfId="69" applyFont="1" applyFill="1" applyBorder="1" applyAlignment="1">
      <alignment horizontal="left" wrapText="1"/>
      <protection/>
    </xf>
    <xf numFmtId="3" fontId="32" fillId="24" borderId="15" xfId="69" applyNumberFormat="1" applyFont="1" applyFill="1" applyBorder="1" applyAlignment="1">
      <alignment/>
      <protection/>
    </xf>
    <xf numFmtId="1" fontId="32" fillId="24" borderId="15" xfId="69" applyNumberFormat="1" applyFont="1" applyFill="1" applyBorder="1" applyAlignment="1">
      <alignment horizontal="right" wrapText="1"/>
      <protection/>
    </xf>
    <xf numFmtId="0" fontId="51" fillId="24" borderId="0" xfId="65" applyFont="1" applyFill="1" applyBorder="1">
      <alignment/>
      <protection/>
    </xf>
    <xf numFmtId="0" fontId="32" fillId="24" borderId="0" xfId="65" applyFont="1" applyFill="1" applyBorder="1" applyAlignment="1">
      <alignment horizontal="right"/>
      <protection/>
    </xf>
    <xf numFmtId="3" fontId="52" fillId="24" borderId="10" xfId="63" applyNumberFormat="1" applyFont="1" applyFill="1" applyBorder="1" applyAlignment="1">
      <alignment horizontal="left"/>
      <protection/>
    </xf>
    <xf numFmtId="1" fontId="51" fillId="24" borderId="11" xfId="63" applyNumberFormat="1" applyFont="1" applyFill="1" applyBorder="1" applyAlignment="1">
      <alignment horizontal="right"/>
      <protection/>
    </xf>
    <xf numFmtId="1" fontId="51" fillId="24" borderId="18" xfId="63" applyNumberFormat="1" applyFont="1" applyFill="1" applyBorder="1" applyAlignment="1">
      <alignment horizontal="right"/>
      <protection/>
    </xf>
    <xf numFmtId="3" fontId="32" fillId="24" borderId="13" xfId="63" applyNumberFormat="1" applyFont="1" applyFill="1" applyBorder="1" applyAlignment="1">
      <alignment horizontal="right"/>
      <protection/>
    </xf>
    <xf numFmtId="3" fontId="32" fillId="24" borderId="20" xfId="63" applyNumberFormat="1" applyFont="1" applyFill="1" applyBorder="1" applyAlignment="1">
      <alignment horizontal="right"/>
      <protection/>
    </xf>
    <xf numFmtId="3" fontId="32" fillId="24" borderId="0" xfId="63" applyNumberFormat="1" applyFont="1" applyFill="1" applyBorder="1" applyAlignment="1">
      <alignment horizontal="right"/>
      <protection/>
    </xf>
    <xf numFmtId="3" fontId="32" fillId="24" borderId="22" xfId="63" applyNumberFormat="1" applyFont="1" applyFill="1" applyBorder="1" applyAlignment="1">
      <alignment horizontal="right"/>
      <protection/>
    </xf>
    <xf numFmtId="3" fontId="32" fillId="24" borderId="16" xfId="63" applyNumberFormat="1" applyFont="1" applyFill="1" applyBorder="1" applyAlignment="1">
      <alignment horizontal="right"/>
      <protection/>
    </xf>
    <xf numFmtId="3" fontId="32" fillId="24" borderId="24" xfId="63" applyNumberFormat="1" applyFont="1" applyFill="1" applyBorder="1" applyAlignment="1">
      <alignment horizontal="right"/>
      <protection/>
    </xf>
    <xf numFmtId="3" fontId="51" fillId="24" borderId="10" xfId="63" applyNumberFormat="1" applyFont="1" applyFill="1" applyBorder="1" applyAlignment="1">
      <alignment horizontal="left"/>
      <protection/>
    </xf>
    <xf numFmtId="3" fontId="51" fillId="24" borderId="11" xfId="63" applyNumberFormat="1" applyFont="1" applyFill="1" applyBorder="1" applyAlignment="1">
      <alignment horizontal="right"/>
      <protection/>
    </xf>
    <xf numFmtId="3" fontId="51" fillId="24" borderId="18" xfId="63" applyNumberFormat="1" applyFont="1" applyFill="1" applyBorder="1" applyAlignment="1">
      <alignment horizontal="right"/>
      <protection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ête 1" xfId="44"/>
    <cellStyle name="En-tête 2" xfId="45"/>
    <cellStyle name="Entrée" xfId="46"/>
    <cellStyle name="Euro" xfId="47"/>
    <cellStyle name="Euro_ZNEW_Locaux" xfId="48"/>
    <cellStyle name="Financier0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Monétaire 2" xfId="57"/>
    <cellStyle name="Monétaire0" xfId="58"/>
    <cellStyle name="Motif" xfId="59"/>
    <cellStyle name="Neutre" xfId="60"/>
    <cellStyle name="Non défini" xfId="61"/>
    <cellStyle name="Normal 2" xfId="62"/>
    <cellStyle name="Normal 2_ZNEW_Locaux" xfId="63"/>
    <cellStyle name="Normal_Feuil1" xfId="64"/>
    <cellStyle name="Normal_FichesLocaux" xfId="65"/>
    <cellStyle name="Normal_FichesProdMai" xfId="66"/>
    <cellStyle name="Normal_Graphique 3.2-" xfId="67"/>
    <cellStyle name="Normal_Rapporp" xfId="68"/>
    <cellStyle name="Normal_ZNEW_Locaux" xfId="69"/>
    <cellStyle name="Percent" xfId="70"/>
    <cellStyle name="Pourcentage 2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itre_Compte Logement données HLM 2010" xfId="80"/>
    <cellStyle name="Total" xfId="81"/>
    <cellStyle name="Vérification" xfId="82"/>
    <cellStyle name="Virgule fixe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'P1.2'!$A$8</c:f>
              <c:strCache>
                <c:ptCount val="1"/>
                <c:pt idx="0">
                  <c:v>VA/Production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'P1.2'!$B$7:$AE$7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'P1.2'!$B$8:$AE$8</c:f>
              <c:numCache>
                <c:ptCount val="30"/>
                <c:pt idx="0">
                  <c:v>96.33081334060495</c:v>
                </c:pt>
                <c:pt idx="1">
                  <c:v>96.50584396792935</c:v>
                </c:pt>
                <c:pt idx="2">
                  <c:v>96.57210469077759</c:v>
                </c:pt>
                <c:pt idx="3">
                  <c:v>96.6787418747351</c:v>
                </c:pt>
                <c:pt idx="4">
                  <c:v>96.86061138597859</c:v>
                </c:pt>
                <c:pt idx="5">
                  <c:v>96.71727081727471</c:v>
                </c:pt>
                <c:pt idx="6">
                  <c:v>96.84132509167758</c:v>
                </c:pt>
                <c:pt idx="7">
                  <c:v>97.01417492600334</c:v>
                </c:pt>
                <c:pt idx="8">
                  <c:v>97.00682199552526</c:v>
                </c:pt>
                <c:pt idx="9">
                  <c:v>97.27427987348968</c:v>
                </c:pt>
                <c:pt idx="10">
                  <c:v>97.37011961158329</c:v>
                </c:pt>
                <c:pt idx="11">
                  <c:v>97.37906130638304</c:v>
                </c:pt>
                <c:pt idx="12">
                  <c:v>97.37942317651626</c:v>
                </c:pt>
                <c:pt idx="13">
                  <c:v>97.45304242718308</c:v>
                </c:pt>
                <c:pt idx="14">
                  <c:v>97.52239430866592</c:v>
                </c:pt>
                <c:pt idx="15">
                  <c:v>97.60823556671394</c:v>
                </c:pt>
                <c:pt idx="16">
                  <c:v>97.56606461258619</c:v>
                </c:pt>
                <c:pt idx="17">
                  <c:v>97.49842685728044</c:v>
                </c:pt>
                <c:pt idx="18">
                  <c:v>97.62121742802506</c:v>
                </c:pt>
                <c:pt idx="19">
                  <c:v>97.68667327537474</c:v>
                </c:pt>
                <c:pt idx="20">
                  <c:v>97.53228308115683</c:v>
                </c:pt>
                <c:pt idx="21">
                  <c:v>97.55425159897206</c:v>
                </c:pt>
                <c:pt idx="22">
                  <c:v>97.48095046003967</c:v>
                </c:pt>
                <c:pt idx="23">
                  <c:v>97.44567109929217</c:v>
                </c:pt>
                <c:pt idx="24">
                  <c:v>97.37660028606813</c:v>
                </c:pt>
                <c:pt idx="25">
                  <c:v>97.31194578989073</c:v>
                </c:pt>
                <c:pt idx="26">
                  <c:v>97.27075929033137</c:v>
                </c:pt>
                <c:pt idx="27">
                  <c:v>97.24803642552811</c:v>
                </c:pt>
                <c:pt idx="28">
                  <c:v>97.24879726205893</c:v>
                </c:pt>
                <c:pt idx="29">
                  <c:v>97.26090928070003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'P1.2'!$A$9</c:f>
              <c:strCache>
                <c:ptCount val="1"/>
                <c:pt idx="0">
                  <c:v>EBE/Production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'P1.2'!$B$7:$AE$7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'P1.2'!$B$9:$AE$9</c:f>
              <c:numCache>
                <c:ptCount val="30"/>
                <c:pt idx="0">
                  <c:v>88.4116042391652</c:v>
                </c:pt>
                <c:pt idx="1">
                  <c:v>88.0973582245981</c:v>
                </c:pt>
                <c:pt idx="2">
                  <c:v>87.93632892352595</c:v>
                </c:pt>
                <c:pt idx="3">
                  <c:v>88.00761825456543</c:v>
                </c:pt>
                <c:pt idx="4">
                  <c:v>87.7266459680671</c:v>
                </c:pt>
                <c:pt idx="5">
                  <c:v>87.70707484999656</c:v>
                </c:pt>
                <c:pt idx="6">
                  <c:v>88.08322357956534</c:v>
                </c:pt>
                <c:pt idx="7">
                  <c:v>87.81285477606524</c:v>
                </c:pt>
                <c:pt idx="8">
                  <c:v>88.03007739900337</c:v>
                </c:pt>
                <c:pt idx="9">
                  <c:v>88.1178667281505</c:v>
                </c:pt>
                <c:pt idx="10">
                  <c:v>88.15819938174474</c:v>
                </c:pt>
                <c:pt idx="11">
                  <c:v>88.16868930441578</c:v>
                </c:pt>
                <c:pt idx="12">
                  <c:v>87.87273366180978</c:v>
                </c:pt>
                <c:pt idx="13">
                  <c:v>87.86192408187051</c:v>
                </c:pt>
                <c:pt idx="14">
                  <c:v>87.80297178597256</c:v>
                </c:pt>
                <c:pt idx="15">
                  <c:v>90.0622442795345</c:v>
                </c:pt>
                <c:pt idx="16">
                  <c:v>88.12097877292268</c:v>
                </c:pt>
                <c:pt idx="17">
                  <c:v>88.14408850721608</c:v>
                </c:pt>
                <c:pt idx="18">
                  <c:v>88.33766352566447</c:v>
                </c:pt>
                <c:pt idx="19">
                  <c:v>88.48312877360343</c:v>
                </c:pt>
                <c:pt idx="20">
                  <c:v>88.32356179777668</c:v>
                </c:pt>
                <c:pt idx="21">
                  <c:v>88.10681497604449</c:v>
                </c:pt>
                <c:pt idx="22">
                  <c:v>87.92617674497026</c:v>
                </c:pt>
                <c:pt idx="23">
                  <c:v>87.90240902960905</c:v>
                </c:pt>
                <c:pt idx="24">
                  <c:v>87.73384592149802</c:v>
                </c:pt>
                <c:pt idx="25">
                  <c:v>87.26014627822343</c:v>
                </c:pt>
                <c:pt idx="26">
                  <c:v>86.8775243253392</c:v>
                </c:pt>
                <c:pt idx="27">
                  <c:v>86.55652684574822</c:v>
                </c:pt>
                <c:pt idx="28">
                  <c:v>86.46726396827528</c:v>
                </c:pt>
                <c:pt idx="29">
                  <c:v>86.34131050704791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'P1.2'!$A$10</c:f>
              <c:strCache>
                <c:ptCount val="1"/>
                <c:pt idx="0">
                  <c:v>EBE/VA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'P1.2'!$B$7:$AE$7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'P1.2'!$B$10:$AE$10</c:f>
              <c:numCache>
                <c:ptCount val="30"/>
                <c:pt idx="0">
                  <c:v>91.77915266484968</c:v>
                </c:pt>
                <c:pt idx="1">
                  <c:v>91.28707091963722</c:v>
                </c:pt>
                <c:pt idx="2">
                  <c:v>91.05769125059118</c:v>
                </c:pt>
                <c:pt idx="3">
                  <c:v>91.0309924891196</c:v>
                </c:pt>
                <c:pt idx="4">
                  <c:v>90.5699899193144</c:v>
                </c:pt>
                <c:pt idx="5">
                  <c:v>90.68398447232774</c:v>
                </c:pt>
                <c:pt idx="6">
                  <c:v>90.95623536354842</c:v>
                </c:pt>
                <c:pt idx="7">
                  <c:v>90.51548894070756</c:v>
                </c:pt>
                <c:pt idx="8">
                  <c:v>90.74627494039957</c:v>
                </c:pt>
                <c:pt idx="9">
                  <c:v>90.5870152343995</c:v>
                </c:pt>
                <c:pt idx="10">
                  <c:v>90.53927399228263</c:v>
                </c:pt>
                <c:pt idx="11">
                  <c:v>90.5417326082157</c:v>
                </c:pt>
                <c:pt idx="12">
                  <c:v>90.23747604514554</c:v>
                </c:pt>
                <c:pt idx="13">
                  <c:v>90.15821558113073</c:v>
                </c:pt>
                <c:pt idx="14">
                  <c:v>90.033650638303</c:v>
                </c:pt>
                <c:pt idx="15">
                  <c:v>92.2691038892698</c:v>
                </c:pt>
                <c:pt idx="16">
                  <c:v>90.31929198213753</c:v>
                </c:pt>
                <c:pt idx="17">
                  <c:v>90.4056520175886</c:v>
                </c:pt>
                <c:pt idx="18">
                  <c:v>90.49022933031414</c:v>
                </c:pt>
                <c:pt idx="19">
                  <c:v>90.57850554924018</c:v>
                </c:pt>
                <c:pt idx="20">
                  <c:v>90.55828389076306</c:v>
                </c:pt>
                <c:pt idx="21">
                  <c:v>90.31571000947835</c:v>
                </c:pt>
                <c:pt idx="22">
                  <c:v>90.19831703529994</c:v>
                </c:pt>
                <c:pt idx="23">
                  <c:v>90.20658181936166</c:v>
                </c:pt>
                <c:pt idx="24">
                  <c:v>90.09746249484773</c:v>
                </c:pt>
                <c:pt idx="25">
                  <c:v>89.67053897640639</c:v>
                </c:pt>
                <c:pt idx="26">
                  <c:v>89.31514975227994</c:v>
                </c:pt>
                <c:pt idx="27">
                  <c:v>89.0059378340586</c:v>
                </c:pt>
                <c:pt idx="28">
                  <c:v>88.91345333070767</c:v>
                </c:pt>
                <c:pt idx="29">
                  <c:v>88.77288023070234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'P1.2'!$A$11</c:f>
              <c:strCache>
                <c:ptCount val="1"/>
                <c:pt idx="0">
                  <c:v>RBC/Production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'P1.2'!$B$7:$AE$7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'P1.2'!$B$11:$AE$11</c:f>
              <c:numCache>
                <c:ptCount val="30"/>
                <c:pt idx="0">
                  <c:v>49.050682862403</c:v>
                </c:pt>
                <c:pt idx="1">
                  <c:v>48.246905088887964</c:v>
                </c:pt>
                <c:pt idx="2">
                  <c:v>48.842311217626914</c:v>
                </c:pt>
                <c:pt idx="3">
                  <c:v>48.258699104446585</c:v>
                </c:pt>
                <c:pt idx="4">
                  <c:v>48.44304469300442</c:v>
                </c:pt>
                <c:pt idx="5">
                  <c:v>49.869840940799826</c:v>
                </c:pt>
                <c:pt idx="6">
                  <c:v>51.366380987307096</c:v>
                </c:pt>
                <c:pt idx="7">
                  <c:v>51.880720140067595</c:v>
                </c:pt>
                <c:pt idx="8">
                  <c:v>53.6441838599021</c:v>
                </c:pt>
                <c:pt idx="9">
                  <c:v>55.09102797450384</c:v>
                </c:pt>
                <c:pt idx="10">
                  <c:v>56.40859206658309</c:v>
                </c:pt>
                <c:pt idx="11">
                  <c:v>57.41992781836717</c:v>
                </c:pt>
                <c:pt idx="12">
                  <c:v>58.278901424332034</c:v>
                </c:pt>
                <c:pt idx="13">
                  <c:v>59.22502380021289</c:v>
                </c:pt>
                <c:pt idx="14">
                  <c:v>60.04940756870773</c:v>
                </c:pt>
                <c:pt idx="15">
                  <c:v>63.452244709726926</c:v>
                </c:pt>
                <c:pt idx="16">
                  <c:v>62.431471542293274</c:v>
                </c:pt>
                <c:pt idx="17">
                  <c:v>63.26594108624456</c:v>
                </c:pt>
                <c:pt idx="18">
                  <c:v>63.91002910794849</c:v>
                </c:pt>
                <c:pt idx="19">
                  <c:v>64.50136901396918</c:v>
                </c:pt>
                <c:pt idx="20">
                  <c:v>64.54623381943787</c:v>
                </c:pt>
                <c:pt idx="21">
                  <c:v>64.32625435861472</c:v>
                </c:pt>
                <c:pt idx="22">
                  <c:v>63.851153559644736</c:v>
                </c:pt>
                <c:pt idx="23">
                  <c:v>62.925203512767865</c:v>
                </c:pt>
                <c:pt idx="24">
                  <c:v>61.62901284871083</c:v>
                </c:pt>
                <c:pt idx="25">
                  <c:v>60.545960046476615</c:v>
                </c:pt>
                <c:pt idx="26">
                  <c:v>60.625081637031144</c:v>
                </c:pt>
                <c:pt idx="27">
                  <c:v>59.67636173276586</c:v>
                </c:pt>
                <c:pt idx="28">
                  <c:v>59.485091205196674</c:v>
                </c:pt>
                <c:pt idx="29">
                  <c:v>60.61541070613939</c:v>
                </c:pt>
              </c:numCache>
            </c:numRef>
          </c:yVal>
          <c:smooth val="0"/>
        </c:ser>
        <c:axId val="55171388"/>
        <c:axId val="26780445"/>
      </c:scatterChart>
      <c:valAx>
        <c:axId val="55171388"/>
        <c:scaling>
          <c:orientation val="minMax"/>
          <c:max val="2013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crossAx val="26780445"/>
        <c:crosses val="autoZero"/>
        <c:crossBetween val="midCat"/>
        <c:dispUnits/>
      </c:valAx>
      <c:valAx>
        <c:axId val="2678044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1713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axId val="899316"/>
        <c:axId val="8093845"/>
      </c:barChart>
      <c:lineChart>
        <c:grouping val="standard"/>
        <c:varyColors val="0"/>
        <c:ser>
          <c:idx val="0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5742"/>
        <c:axId val="51621679"/>
      </c:lineChart>
      <c:catAx>
        <c:axId val="899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8093845"/>
        <c:crosses val="autoZero"/>
        <c:auto val="0"/>
        <c:lblOffset val="100"/>
        <c:noMultiLvlLbl val="0"/>
      </c:catAx>
      <c:valAx>
        <c:axId val="8093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9316"/>
        <c:crossesAt val="1"/>
        <c:crossBetween val="between"/>
        <c:dispUnits/>
      </c:valAx>
      <c:catAx>
        <c:axId val="5735742"/>
        <c:scaling>
          <c:orientation val="minMax"/>
        </c:scaling>
        <c:axPos val="b"/>
        <c:delete val="1"/>
        <c:majorTickMark val="in"/>
        <c:minorTickMark val="none"/>
        <c:tickLblPos val="nextTo"/>
        <c:crossAx val="51621679"/>
        <c:crosses val="autoZero"/>
        <c:auto val="0"/>
        <c:lblOffset val="100"/>
        <c:noMultiLvlLbl val="0"/>
      </c:catAx>
      <c:valAx>
        <c:axId val="51621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357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606441"/>
        <c:crosses val="autoZero"/>
        <c:auto val="1"/>
        <c:lblOffset val="100"/>
        <c:noMultiLvlLbl val="0"/>
      </c:catAx>
      <c:valAx>
        <c:axId val="20606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194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240242"/>
        <c:axId val="58508995"/>
      </c:bar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508995"/>
        <c:crosses val="autoZero"/>
        <c:auto val="1"/>
        <c:lblOffset val="100"/>
        <c:noMultiLvlLbl val="0"/>
      </c:catAx>
      <c:valAx>
        <c:axId val="5850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24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'P2.2'!$B$6</c:f>
              <c:strCache>
                <c:ptCount val="1"/>
                <c:pt idx="0">
                  <c:v>Charges d'exploitation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'P2.2'!$A$7:$A$10</c:f>
              <c:strCache>
                <c:ptCount val="4"/>
                <c:pt idx="0">
                  <c:v>Bailleurs sociaux</c:v>
                </c:pt>
                <c:pt idx="1">
                  <c:v>Bailleurs secteur libre</c:v>
                </c:pt>
                <c:pt idx="2">
                  <c:v>Propriétaires occupants accédants</c:v>
                </c:pt>
                <c:pt idx="3">
                  <c:v>Propriétaires occupants non accédants</c:v>
                </c:pt>
              </c:strCache>
            </c:strRef>
          </c:cat>
          <c:val>
            <c:numRef>
              <c:f>'P2.2'!$B$7:$B$10</c:f>
              <c:numCache>
                <c:ptCount val="4"/>
                <c:pt idx="0">
                  <c:v>8759.534365434545</c:v>
                </c:pt>
                <c:pt idx="1">
                  <c:v>11374.535368742812</c:v>
                </c:pt>
                <c:pt idx="2">
                  <c:v>5243.954577220255</c:v>
                </c:pt>
                <c:pt idx="3">
                  <c:v>10754.697190283558</c:v>
                </c:pt>
              </c:numCache>
            </c:numRef>
          </c:val>
        </c:ser>
        <c:ser>
          <c:idx val="1"/>
          <c:order val="1"/>
          <c:tx>
            <c:strRef>
              <c:f>'P2.2'!$C$6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'P2.2'!$A$7:$A$10</c:f>
              <c:strCache>
                <c:ptCount val="4"/>
                <c:pt idx="0">
                  <c:v>Bailleurs sociaux</c:v>
                </c:pt>
                <c:pt idx="1">
                  <c:v>Bailleurs secteur libre</c:v>
                </c:pt>
                <c:pt idx="2">
                  <c:v>Propriétaires occupants accédants</c:v>
                </c:pt>
                <c:pt idx="3">
                  <c:v>Propriétaires occupants non accédants</c:v>
                </c:pt>
              </c:strCache>
            </c:strRef>
          </c:cat>
          <c:val>
            <c:numRef>
              <c:f>'P2.2'!$C$7:$C$10</c:f>
              <c:numCache>
                <c:ptCount val="4"/>
                <c:pt idx="0">
                  <c:v>4066.972390359788</c:v>
                </c:pt>
                <c:pt idx="1">
                  <c:v>3847.7521939057897</c:v>
                </c:pt>
                <c:pt idx="2">
                  <c:v>27136.378660562255</c:v>
                </c:pt>
                <c:pt idx="3">
                  <c:v>1175.5272031999998</c:v>
                </c:pt>
              </c:numCache>
            </c:numRef>
          </c:val>
        </c:ser>
        <c:ser>
          <c:idx val="2"/>
          <c:order val="2"/>
          <c:tx>
            <c:strRef>
              <c:f>'P2.2'!$D$6</c:f>
              <c:strCache>
                <c:ptCount val="1"/>
                <c:pt idx="0">
                  <c:v>Autres charges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'P2.2'!$A$7:$A$10</c:f>
              <c:strCache>
                <c:ptCount val="4"/>
                <c:pt idx="0">
                  <c:v>Bailleurs sociaux</c:v>
                </c:pt>
                <c:pt idx="1">
                  <c:v>Bailleurs secteur libre</c:v>
                </c:pt>
                <c:pt idx="2">
                  <c:v>Propriétaires occupants accédants</c:v>
                </c:pt>
                <c:pt idx="3">
                  <c:v>Propriétaires occupants non accédants</c:v>
                </c:pt>
              </c:strCache>
            </c:strRef>
          </c:cat>
          <c:val>
            <c:numRef>
              <c:f>'P2.2'!$D$7:$D$10</c:f>
              <c:numCache>
                <c:ptCount val="4"/>
                <c:pt idx="0">
                  <c:v>2706.9647984211183</c:v>
                </c:pt>
                <c:pt idx="1">
                  <c:v>9115.021914955894</c:v>
                </c:pt>
                <c:pt idx="2">
                  <c:v>162.80336552442193</c:v>
                </c:pt>
                <c:pt idx="3">
                  <c:v>302.3711571726301</c:v>
                </c:pt>
              </c:numCache>
            </c:numRef>
          </c:val>
        </c:ser>
        <c:overlap val="100"/>
        <c:axId val="56818908"/>
        <c:axId val="41608125"/>
      </c:barChart>
      <c:catAx>
        <c:axId val="5681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608125"/>
        <c:crosses val="autoZero"/>
        <c:auto val="1"/>
        <c:lblOffset val="100"/>
        <c:noMultiLvlLbl val="0"/>
      </c:catAx>
      <c:valAx>
        <c:axId val="4160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1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75"/>
          <c:w val="0.408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'P2.3'!$A$8</c:f>
              <c:strCache>
                <c:ptCount val="1"/>
                <c:pt idx="0">
                  <c:v>TFPB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'P2.3'!$B$7:$AE$7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'P2.3'!$B$8:$AE$8</c:f>
              <c:numCache>
                <c:ptCount val="30"/>
                <c:pt idx="0">
                  <c:v>2798.0891053921905</c:v>
                </c:pt>
                <c:pt idx="1">
                  <c:v>3245.5864153912453</c:v>
                </c:pt>
                <c:pt idx="2">
                  <c:v>3600.6260085683184</c:v>
                </c:pt>
                <c:pt idx="3">
                  <c:v>3993.2528740843763</c:v>
                </c:pt>
                <c:pt idx="4">
                  <c:v>4472.103136651264</c:v>
                </c:pt>
                <c:pt idx="5">
                  <c:v>4672.175492701261</c:v>
                </c:pt>
                <c:pt idx="6">
                  <c:v>5125.356526066287</c:v>
                </c:pt>
                <c:pt idx="7">
                  <c:v>5729.638531474671</c:v>
                </c:pt>
                <c:pt idx="8">
                  <c:v>6194.417869945679</c:v>
                </c:pt>
                <c:pt idx="9">
                  <c:v>6905.860901591876</c:v>
                </c:pt>
                <c:pt idx="10">
                  <c:v>7456.671113230849</c:v>
                </c:pt>
                <c:pt idx="11">
                  <c:v>7936.7639793918</c:v>
                </c:pt>
                <c:pt idx="12">
                  <c:v>8542.259540528194</c:v>
                </c:pt>
                <c:pt idx="13">
                  <c:v>8968.957396589583</c:v>
                </c:pt>
                <c:pt idx="14">
                  <c:v>9464.527042037867</c:v>
                </c:pt>
                <c:pt idx="15">
                  <c:v>9799.264056326321</c:v>
                </c:pt>
                <c:pt idx="16">
                  <c:v>10083.821880465353</c:v>
                </c:pt>
                <c:pt idx="17">
                  <c:v>10311.508725115524</c:v>
                </c:pt>
                <c:pt idx="18">
                  <c:v>10818.129059989174</c:v>
                </c:pt>
                <c:pt idx="19">
                  <c:v>11329.784779900918</c:v>
                </c:pt>
                <c:pt idx="20">
                  <c:v>11903.237933634275</c:v>
                </c:pt>
                <c:pt idx="21">
                  <c:v>12833.305873616664</c:v>
                </c:pt>
                <c:pt idx="22">
                  <c:v>13681.470063194705</c:v>
                </c:pt>
                <c:pt idx="23">
                  <c:v>14333.951110111986</c:v>
                </c:pt>
                <c:pt idx="24">
                  <c:v>14951.935982015737</c:v>
                </c:pt>
                <c:pt idx="25">
                  <c:v>16285.585493843188</c:v>
                </c:pt>
                <c:pt idx="26">
                  <c:v>17104.294450309157</c:v>
                </c:pt>
                <c:pt idx="27">
                  <c:v>17957.40835123229</c:v>
                </c:pt>
                <c:pt idx="28">
                  <c:v>18799.6767</c:v>
                </c:pt>
                <c:pt idx="29">
                  <c:v>19577.095200000003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'P2.3'!$A$9</c:f>
              <c:strCache>
                <c:ptCount val="1"/>
                <c:pt idx="0">
                  <c:v>Autres charges d'exploitation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'P2.3'!$B$7:$AE$7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'P2.3'!$B$9:$AE$9</c:f>
              <c:numCache>
                <c:ptCount val="30"/>
                <c:pt idx="0">
                  <c:v>5440.231677604216</c:v>
                </c:pt>
                <c:pt idx="1">
                  <c:v>5921.522950808799</c:v>
                </c:pt>
                <c:pt idx="2">
                  <c:v>6423.368028353121</c:v>
                </c:pt>
                <c:pt idx="3">
                  <c:v>6887.295043798814</c:v>
                </c:pt>
                <c:pt idx="4">
                  <c:v>7589.771972203566</c:v>
                </c:pt>
                <c:pt idx="5">
                  <c:v>8484.412008836282</c:v>
                </c:pt>
                <c:pt idx="6">
                  <c:v>8825.91969795132</c:v>
                </c:pt>
                <c:pt idx="7">
                  <c:v>9414.972887825372</c:v>
                </c:pt>
                <c:pt idx="8">
                  <c:v>9938.378130820543</c:v>
                </c:pt>
                <c:pt idx="9">
                  <c:v>10182.253611265714</c:v>
                </c:pt>
                <c:pt idx="10">
                  <c:v>10439.674138861199</c:v>
                </c:pt>
                <c:pt idx="11">
                  <c:v>10791.947215542594</c:v>
                </c:pt>
                <c:pt idx="12">
                  <c:v>11125.888925156298</c:v>
                </c:pt>
                <c:pt idx="13">
                  <c:v>11407.209322601157</c:v>
                </c:pt>
                <c:pt idx="14">
                  <c:v>11758.676165521263</c:v>
                </c:pt>
                <c:pt idx="15">
                  <c:v>12066.957654852666</c:v>
                </c:pt>
                <c:pt idx="16">
                  <c:v>12242.656413135448</c:v>
                </c:pt>
                <c:pt idx="17">
                  <c:v>12548.735107129822</c:v>
                </c:pt>
                <c:pt idx="18">
                  <c:v>12914.71564631273</c:v>
                </c:pt>
                <c:pt idx="19">
                  <c:v>13387.322291058295</c:v>
                </c:pt>
                <c:pt idx="20">
                  <c:v>14258.485058468075</c:v>
                </c:pt>
                <c:pt idx="21">
                  <c:v>15162.605589510047</c:v>
                </c:pt>
                <c:pt idx="22">
                  <c:v>16025.444001542659</c:v>
                </c:pt>
                <c:pt idx="23">
                  <c:v>16771.503954389056</c:v>
                </c:pt>
                <c:pt idx="24">
                  <c:v>17409.550418734838</c:v>
                </c:pt>
                <c:pt idx="25">
                  <c:v>18292.364904337293</c:v>
                </c:pt>
                <c:pt idx="26">
                  <c:v>18872.241352921723</c:v>
                </c:pt>
                <c:pt idx="27">
                  <c:v>19380.35897400783</c:v>
                </c:pt>
                <c:pt idx="28">
                  <c:v>19948.410117917116</c:v>
                </c:pt>
                <c:pt idx="29">
                  <c:v>20470.504314230944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'P2.3'!$A$10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'P2.3'!$B$7:$AE$7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'P2.3'!$B$10:$AE$10</c:f>
              <c:numCache>
                <c:ptCount val="30"/>
                <c:pt idx="0">
                  <c:v>15883.515578931689</c:v>
                </c:pt>
                <c:pt idx="1">
                  <c:v>17994.805658991623</c:v>
                </c:pt>
                <c:pt idx="2">
                  <c:v>19002.009260694227</c:v>
                </c:pt>
                <c:pt idx="3">
                  <c:v>20721.65496925217</c:v>
                </c:pt>
                <c:pt idx="4">
                  <c:v>21848.486588394982</c:v>
                </c:pt>
                <c:pt idx="5">
                  <c:v>22349.873259588454</c:v>
                </c:pt>
                <c:pt idx="6">
                  <c:v>22773.026887615786</c:v>
                </c:pt>
                <c:pt idx="7">
                  <c:v>23669.22007528353</c:v>
                </c:pt>
                <c:pt idx="8">
                  <c:v>24603.287454877573</c:v>
                </c:pt>
                <c:pt idx="9">
                  <c:v>24512.54549786914</c:v>
                </c:pt>
                <c:pt idx="10">
                  <c:v>24318.773233912223</c:v>
                </c:pt>
                <c:pt idx="11">
                  <c:v>24533.05073110046</c:v>
                </c:pt>
                <c:pt idx="12">
                  <c:v>23911.06286383329</c:v>
                </c:pt>
                <c:pt idx="13">
                  <c:v>23829.644364553453</c:v>
                </c:pt>
                <c:pt idx="14">
                  <c:v>23760.067410877113</c:v>
                </c:pt>
                <c:pt idx="15">
                  <c:v>23317.840668632925</c:v>
                </c:pt>
                <c:pt idx="16">
                  <c:v>23259.47530137545</c:v>
                </c:pt>
                <c:pt idx="17">
                  <c:v>23429.918488810912</c:v>
                </c:pt>
                <c:pt idx="18">
                  <c:v>23951.186988696627</c:v>
                </c:pt>
                <c:pt idx="19">
                  <c:v>24336.96887319373</c:v>
                </c:pt>
                <c:pt idx="20">
                  <c:v>25272.993143138214</c:v>
                </c:pt>
                <c:pt idx="21">
                  <c:v>26718.26667304894</c:v>
                </c:pt>
                <c:pt idx="22">
                  <c:v>29331.09682961625</c:v>
                </c:pt>
                <c:pt idx="23">
                  <c:v>32303.784405843977</c:v>
                </c:pt>
                <c:pt idx="24">
                  <c:v>35642.821649631165</c:v>
                </c:pt>
                <c:pt idx="25">
                  <c:v>37596.75433028395</c:v>
                </c:pt>
                <c:pt idx="26">
                  <c:v>37460.42987065157</c:v>
                </c:pt>
                <c:pt idx="27">
                  <c:v>39414.81871344659</c:v>
                </c:pt>
                <c:pt idx="28">
                  <c:v>40746.17657437173</c:v>
                </c:pt>
                <c:pt idx="29">
                  <c:v>38802.951482208235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'P2.3'!$A$11</c:f>
              <c:strCache>
                <c:ptCount val="1"/>
                <c:pt idx="0">
                  <c:v>Autres charges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'P2.3'!$B$7:$AE$7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'P2.3'!$B$11:$AE$11</c:f>
              <c:numCache>
                <c:ptCount val="30"/>
                <c:pt idx="0">
                  <c:v>4962.337555565191</c:v>
                </c:pt>
                <c:pt idx="1">
                  <c:v>5044.971045916018</c:v>
                </c:pt>
                <c:pt idx="2">
                  <c:v>5257.983481503879</c:v>
                </c:pt>
                <c:pt idx="3">
                  <c:v>5558.530099807778</c:v>
                </c:pt>
                <c:pt idx="4">
                  <c:v>6033.966810131095</c:v>
                </c:pt>
                <c:pt idx="5">
                  <c:v>6524.448510908541</c:v>
                </c:pt>
                <c:pt idx="6">
                  <c:v>6737.158619805804</c:v>
                </c:pt>
                <c:pt idx="7">
                  <c:v>7257.474711886765</c:v>
                </c:pt>
                <c:pt idx="8">
                  <c:v>7492.834989911555</c:v>
                </c:pt>
                <c:pt idx="9">
                  <c:v>7881.029522159517</c:v>
                </c:pt>
                <c:pt idx="10">
                  <c:v>7942.6367675414</c:v>
                </c:pt>
                <c:pt idx="11">
                  <c:v>8058.08028222751</c:v>
                </c:pt>
                <c:pt idx="12">
                  <c:v>8130.187620582131</c:v>
                </c:pt>
                <c:pt idx="13">
                  <c:v>8273.680755575053</c:v>
                </c:pt>
                <c:pt idx="14">
                  <c:v>8501.014956024286</c:v>
                </c:pt>
                <c:pt idx="15">
                  <c:v>8561.777096512878</c:v>
                </c:pt>
                <c:pt idx="16">
                  <c:v>8438.21048376185</c:v>
                </c:pt>
                <c:pt idx="17">
                  <c:v>8425.599870828035</c:v>
                </c:pt>
                <c:pt idx="18">
                  <c:v>8793.023303745867</c:v>
                </c:pt>
                <c:pt idx="19">
                  <c:v>9157.869520367727</c:v>
                </c:pt>
                <c:pt idx="20">
                  <c:v>9513.736320846645</c:v>
                </c:pt>
                <c:pt idx="21">
                  <c:v>10052.166262436405</c:v>
                </c:pt>
                <c:pt idx="22">
                  <c:v>10160.20066957594</c:v>
                </c:pt>
                <c:pt idx="23">
                  <c:v>10634.418816937847</c:v>
                </c:pt>
                <c:pt idx="24">
                  <c:v>10916.74226893263</c:v>
                </c:pt>
                <c:pt idx="25">
                  <c:v>11557.273413706302</c:v>
                </c:pt>
                <c:pt idx="26">
                  <c:v>11821.200869180273</c:v>
                </c:pt>
                <c:pt idx="27">
                  <c:v>12176.283742803731</c:v>
                </c:pt>
                <c:pt idx="28">
                  <c:v>12545.675719437244</c:v>
                </c:pt>
                <c:pt idx="29">
                  <c:v>13052.903281304865</c:v>
                </c:pt>
              </c:numCache>
            </c:numRef>
          </c:yVal>
          <c:smooth val="0"/>
        </c:ser>
        <c:axId val="38928806"/>
        <c:axId val="14814935"/>
      </c:scatterChart>
      <c:valAx>
        <c:axId val="38928806"/>
        <c:scaling>
          <c:orientation val="minMax"/>
          <c:max val="2013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crossAx val="14814935"/>
        <c:crosses val="autoZero"/>
        <c:crossBetween val="midCat"/>
        <c:dispUnits/>
        <c:majorUnit val="4"/>
        <c:minorUnit val="4"/>
      </c:valAx>
      <c:valAx>
        <c:axId val="14814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28806"/>
        <c:crosses val="autoZero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06375"/>
          <c:w val="0.5435"/>
          <c:h val="0.2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25"/>
          <c:w val="0.993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'P2.4'!$A$7</c:f>
              <c:strCache>
                <c:ptCount val="1"/>
                <c:pt idx="0">
                  <c:v>Charges d'exploitation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'P2.4'!$X$6:$AD$6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'P2.4'!$X$7:$AD$7</c:f>
              <c:numCache>
                <c:ptCount val="7"/>
                <c:pt idx="0">
                  <c:v>2.021065238762161</c:v>
                </c:pt>
                <c:pt idx="1">
                  <c:v>1.6963388429245914</c:v>
                </c:pt>
                <c:pt idx="2">
                  <c:v>2.8084572980999347</c:v>
                </c:pt>
                <c:pt idx="3">
                  <c:v>1.6703121508436165</c:v>
                </c:pt>
                <c:pt idx="4">
                  <c:v>1.5965995718682304</c:v>
                </c:pt>
                <c:pt idx="5">
                  <c:v>1.5858961169104349</c:v>
                </c:pt>
                <c:pt idx="6">
                  <c:v>1.4119008648369162</c:v>
                </c:pt>
              </c:numCache>
            </c:numRef>
          </c:val>
        </c:ser>
        <c:ser>
          <c:idx val="1"/>
          <c:order val="1"/>
          <c:tx>
            <c:strRef>
              <c:f>'P2.4'!$A$8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'P2.4'!$X$6:$AD$6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'P2.4'!$X$8:$AD$8</c:f>
              <c:numCache>
                <c:ptCount val="7"/>
                <c:pt idx="0">
                  <c:v>4.2959023203675955</c:v>
                </c:pt>
                <c:pt idx="1">
                  <c:v>4.509551960320515</c:v>
                </c:pt>
                <c:pt idx="2">
                  <c:v>2.475806736918954</c:v>
                </c:pt>
                <c:pt idx="3">
                  <c:v>-0.16281050878901912</c:v>
                </c:pt>
                <c:pt idx="4">
                  <c:v>2.2923186388343075</c:v>
                </c:pt>
                <c:pt idx="5">
                  <c:v>1.4971042184573555</c:v>
                </c:pt>
                <c:pt idx="6">
                  <c:v>-2.11128463460264</c:v>
                </c:pt>
              </c:numCache>
            </c:numRef>
          </c:val>
        </c:ser>
        <c:ser>
          <c:idx val="2"/>
          <c:order val="2"/>
          <c:tx>
            <c:strRef>
              <c:f>'P2.4'!$A$9</c:f>
              <c:strCache>
                <c:ptCount val="1"/>
                <c:pt idx="0">
                  <c:v>Autres charges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'P2.4'!$X$6:$AD$6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'P2.4'!$X$9:$AD$9</c:f>
              <c:numCache>
                <c:ptCount val="7"/>
                <c:pt idx="0">
                  <c:v>0.6853040514259472</c:v>
                </c:pt>
                <c:pt idx="1">
                  <c:v>0.3812932241940202</c:v>
                </c:pt>
                <c:pt idx="2">
                  <c:v>0.8116100104878026</c:v>
                </c:pt>
                <c:pt idx="3">
                  <c:v>0.31520508810366576</c:v>
                </c:pt>
                <c:pt idx="4">
                  <c:v>0.4164796030936351</c:v>
                </c:pt>
                <c:pt idx="5">
                  <c:v>0.4153791423877939</c:v>
                </c:pt>
                <c:pt idx="6">
                  <c:v>0.5510950645587719</c:v>
                </c:pt>
              </c:numCache>
            </c:numRef>
          </c:val>
        </c:ser>
        <c:axId val="66225552"/>
        <c:axId val="59159057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'P2.4'!$X$10:$AD$10</c:f>
              <c:numCache>
                <c:ptCount val="7"/>
                <c:pt idx="0">
                  <c:v>7.002271610555716</c:v>
                </c:pt>
                <c:pt idx="1">
                  <c:v>6.587184027439112</c:v>
                </c:pt>
                <c:pt idx="2">
                  <c:v>6.095874045506677</c:v>
                </c:pt>
                <c:pt idx="3">
                  <c:v>1.8227067301582762</c:v>
                </c:pt>
                <c:pt idx="4">
                  <c:v>4.30539781379616</c:v>
                </c:pt>
                <c:pt idx="5">
                  <c:v>3.4983794777556048</c:v>
                </c:pt>
                <c:pt idx="6">
                  <c:v>-0.1482887052069677</c:v>
                </c:pt>
              </c:numCache>
            </c:numRef>
          </c:val>
          <c:smooth val="0"/>
        </c:ser>
        <c:axId val="62669466"/>
        <c:axId val="27154283"/>
      </c:lineChart>
      <c:catAx>
        <c:axId val="66225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159057"/>
        <c:crosses val="autoZero"/>
        <c:auto val="1"/>
        <c:lblOffset val="300"/>
        <c:noMultiLvlLbl val="0"/>
      </c:catAx>
      <c:valAx>
        <c:axId val="59159057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25552"/>
        <c:crossesAt val="1"/>
        <c:crossBetween val="between"/>
        <c:dispUnits/>
        <c:majorUnit val="1"/>
      </c:valAx>
      <c:catAx>
        <c:axId val="62669466"/>
        <c:scaling>
          <c:orientation val="minMax"/>
        </c:scaling>
        <c:axPos val="b"/>
        <c:delete val="1"/>
        <c:majorTickMark val="in"/>
        <c:minorTickMark val="none"/>
        <c:tickLblPos val="nextTo"/>
        <c:crossAx val="27154283"/>
        <c:crossesAt val="0"/>
        <c:auto val="1"/>
        <c:lblOffset val="100"/>
        <c:noMultiLvlLbl val="0"/>
      </c:catAx>
      <c:valAx>
        <c:axId val="27154283"/>
        <c:scaling>
          <c:orientation val="minMax"/>
          <c:max val="8"/>
          <c:min val="-1"/>
        </c:scaling>
        <c:axPos val="l"/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crossAx val="62669466"/>
        <c:crosses val="max"/>
        <c:crossBetween val="between"/>
        <c:dispUnits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275"/>
          <c:y val="0"/>
          <c:w val="0.43725"/>
          <c:h val="0.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797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'P3.2'!$A$7</c:f>
              <c:strCache>
                <c:ptCount val="1"/>
                <c:pt idx="0">
                  <c:v>Charges d'exploita-tion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'P3.2'!$B$6:$C$6</c:f>
              <c:strCache>
                <c:ptCount val="2"/>
                <c:pt idx="0">
                  <c:v>Bailleurs du secteur privé</c:v>
                </c:pt>
                <c:pt idx="1">
                  <c:v>Bailleurs sociaux</c:v>
                </c:pt>
              </c:strCache>
            </c:strRef>
          </c:cat>
          <c:val>
            <c:numRef>
              <c:f>'P3.2'!$B$7:$C$7</c:f>
              <c:numCache>
                <c:ptCount val="2"/>
                <c:pt idx="0">
                  <c:v>46.7370289193627</c:v>
                </c:pt>
                <c:pt idx="1">
                  <c:v>56.39135034857932</c:v>
                </c:pt>
              </c:numCache>
            </c:numRef>
          </c:val>
        </c:ser>
        <c:ser>
          <c:idx val="1"/>
          <c:order val="1"/>
          <c:tx>
            <c:strRef>
              <c:f>'P3.2'!$A$8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'P3.2'!$B$6:$C$6</c:f>
              <c:strCache>
                <c:ptCount val="2"/>
                <c:pt idx="0">
                  <c:v>Bailleurs du secteur privé</c:v>
                </c:pt>
                <c:pt idx="1">
                  <c:v>Bailleurs sociaux</c:v>
                </c:pt>
              </c:strCache>
            </c:strRef>
          </c:cat>
          <c:val>
            <c:numRef>
              <c:f>'P3.2'!$B$8:$C$8</c:f>
              <c:numCache>
                <c:ptCount val="2"/>
                <c:pt idx="0">
                  <c:v>15.810096828684125</c:v>
                </c:pt>
                <c:pt idx="1">
                  <c:v>26.181992712737152</c:v>
                </c:pt>
              </c:numCache>
            </c:numRef>
          </c:val>
        </c:ser>
        <c:ser>
          <c:idx val="2"/>
          <c:order val="2"/>
          <c:tx>
            <c:strRef>
              <c:f>'P3.2'!$A$9</c:f>
              <c:strCache>
                <c:ptCount val="1"/>
                <c:pt idx="0">
                  <c:v>Autres charges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'P3.2'!$B$6:$C$6</c:f>
              <c:strCache>
                <c:ptCount val="2"/>
                <c:pt idx="0">
                  <c:v>Bailleurs du secteur privé</c:v>
                </c:pt>
                <c:pt idx="1">
                  <c:v>Bailleurs sociaux</c:v>
                </c:pt>
              </c:strCache>
            </c:strRef>
          </c:cat>
          <c:val>
            <c:numRef>
              <c:f>'P3.2'!$B$9:$C$9</c:f>
              <c:numCache>
                <c:ptCount val="2"/>
                <c:pt idx="0">
                  <c:v>37.452874251953176</c:v>
                </c:pt>
                <c:pt idx="1">
                  <c:v>17.42665693868352</c:v>
                </c:pt>
              </c:numCache>
            </c:numRef>
          </c:val>
        </c:ser>
        <c:overlap val="100"/>
        <c:gapWidth val="30"/>
        <c:axId val="43061956"/>
        <c:axId val="52013285"/>
      </c:bar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en %</a:t>
                </a:r>
              </a:p>
            </c:rich>
          </c:tx>
          <c:layout>
            <c:manualLayout>
              <c:xMode val="factor"/>
              <c:yMode val="factor"/>
              <c:x val="0.259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2013285"/>
        <c:crosses val="autoZero"/>
        <c:auto val="1"/>
        <c:lblOffset val="100"/>
        <c:noMultiLvlLbl val="0"/>
      </c:catAx>
      <c:valAx>
        <c:axId val="520132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6195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925"/>
          <c:y val="0.0995"/>
          <c:w val="0.2275"/>
          <c:h val="0.7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1"/>
          <c:h val="0.96675"/>
        </c:manualLayout>
      </c:layout>
      <c:scatterChart>
        <c:scatterStyle val="line"/>
        <c:varyColors val="0"/>
        <c:ser>
          <c:idx val="0"/>
          <c:order val="0"/>
          <c:tx>
            <c:v>Secteur social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'P3.3'!$H$6:$AE$6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'P3.3'!$H$7:$AE$7</c:f>
              <c:numCache>
                <c:ptCount val="24"/>
                <c:pt idx="0">
                  <c:v>83.51028760577105</c:v>
                </c:pt>
                <c:pt idx="1">
                  <c:v>104.6178198774428</c:v>
                </c:pt>
                <c:pt idx="2">
                  <c:v>128.18783801151665</c:v>
                </c:pt>
                <c:pt idx="3">
                  <c:v>153.85764177656853</c:v>
                </c:pt>
                <c:pt idx="4">
                  <c:v>192.2364792888251</c:v>
                </c:pt>
                <c:pt idx="5">
                  <c:v>218.6683867223083</c:v>
                </c:pt>
                <c:pt idx="6">
                  <c:v>249.9275913745805</c:v>
                </c:pt>
                <c:pt idx="7">
                  <c:v>276.4175344336965</c:v>
                </c:pt>
                <c:pt idx="8">
                  <c:v>311.68604404823776</c:v>
                </c:pt>
                <c:pt idx="9">
                  <c:v>322.95001297813724</c:v>
                </c:pt>
                <c:pt idx="10">
                  <c:v>330.8002203394869</c:v>
                </c:pt>
                <c:pt idx="11">
                  <c:v>306.21918475543043</c:v>
                </c:pt>
                <c:pt idx="12">
                  <c:v>320.5334168892063</c:v>
                </c:pt>
                <c:pt idx="13">
                  <c:v>335.9968204841414</c:v>
                </c:pt>
                <c:pt idx="14">
                  <c:v>343.4060046251194</c:v>
                </c:pt>
                <c:pt idx="15">
                  <c:v>360.38894030163226</c:v>
                </c:pt>
                <c:pt idx="16">
                  <c:v>369.5618548211148</c:v>
                </c:pt>
                <c:pt idx="17">
                  <c:v>378.88858322040613</c:v>
                </c:pt>
                <c:pt idx="18">
                  <c:v>385.8885245997253</c:v>
                </c:pt>
                <c:pt idx="19">
                  <c:v>405.7347067075172</c:v>
                </c:pt>
                <c:pt idx="20">
                  <c:v>416.15369609604454</c:v>
                </c:pt>
                <c:pt idx="21">
                  <c:v>432.64132084781096</c:v>
                </c:pt>
                <c:pt idx="22">
                  <c:v>447.05445343222874</c:v>
                </c:pt>
                <c:pt idx="23">
                  <c:v>458.86557599505056</c:v>
                </c:pt>
              </c:numCache>
            </c:numRef>
          </c:yVal>
          <c:smooth val="0"/>
        </c:ser>
        <c:ser>
          <c:idx val="1"/>
          <c:order val="1"/>
          <c:tx>
            <c:v>Secteur libre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'P3.3'!$H$6:$AE$6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'P3.3'!$H$8:$AE$8</c:f>
              <c:numCache>
                <c:ptCount val="24"/>
                <c:pt idx="0">
                  <c:v>186.73364540503687</c:v>
                </c:pt>
                <c:pt idx="1">
                  <c:v>206.62616806187427</c:v>
                </c:pt>
                <c:pt idx="2">
                  <c:v>220.48373828714116</c:v>
                </c:pt>
                <c:pt idx="3">
                  <c:v>238.29466103669344</c:v>
                </c:pt>
                <c:pt idx="4">
                  <c:v>246.9487708729546</c:v>
                </c:pt>
                <c:pt idx="5">
                  <c:v>254.6648011916783</c:v>
                </c:pt>
                <c:pt idx="6">
                  <c:v>266.0921968041434</c:v>
                </c:pt>
                <c:pt idx="7">
                  <c:v>269.54033697350167</c:v>
                </c:pt>
                <c:pt idx="8">
                  <c:v>273.66531807014763</c:v>
                </c:pt>
                <c:pt idx="9">
                  <c:v>275.64680519247935</c:v>
                </c:pt>
                <c:pt idx="10">
                  <c:v>276.21584311752184</c:v>
                </c:pt>
                <c:pt idx="11">
                  <c:v>279.9534356495793</c:v>
                </c:pt>
                <c:pt idx="12">
                  <c:v>285.6217568717205</c:v>
                </c:pt>
                <c:pt idx="13">
                  <c:v>291.8013646129243</c:v>
                </c:pt>
                <c:pt idx="14">
                  <c:v>300.9944682619958</c:v>
                </c:pt>
                <c:pt idx="15">
                  <c:v>319.0801035472719</c:v>
                </c:pt>
                <c:pt idx="16">
                  <c:v>335.28201133973954</c:v>
                </c:pt>
                <c:pt idx="17">
                  <c:v>351.85275697167407</c:v>
                </c:pt>
                <c:pt idx="18">
                  <c:v>367.38520405363704</c:v>
                </c:pt>
                <c:pt idx="19">
                  <c:v>401.1984350565945</c:v>
                </c:pt>
                <c:pt idx="20">
                  <c:v>421.4307623738423</c:v>
                </c:pt>
                <c:pt idx="21">
                  <c:v>441.1527914274032</c:v>
                </c:pt>
                <c:pt idx="22">
                  <c:v>460.5485648299523</c:v>
                </c:pt>
                <c:pt idx="23">
                  <c:v>478.46756039626456</c:v>
                </c:pt>
              </c:numCache>
            </c:numRef>
          </c:yVal>
          <c:smooth val="0"/>
        </c:ser>
        <c:ser>
          <c:idx val="2"/>
          <c:order val="2"/>
          <c:tx>
            <c:v>Propriétaires occupants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'P3.3'!$H$6:$AE$6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'P3.3'!$H$9:$AE$9</c:f>
              <c:numCache>
                <c:ptCount val="24"/>
                <c:pt idx="0">
                  <c:v>239.81544083700317</c:v>
                </c:pt>
                <c:pt idx="1">
                  <c:v>261.86028266308057</c:v>
                </c:pt>
                <c:pt idx="2">
                  <c:v>275.87420952223005</c:v>
                </c:pt>
                <c:pt idx="3">
                  <c:v>303.9667275210733</c:v>
                </c:pt>
                <c:pt idx="4">
                  <c:v>320.7398915351948</c:v>
                </c:pt>
                <c:pt idx="5">
                  <c:v>335.7814230496202</c:v>
                </c:pt>
                <c:pt idx="6">
                  <c:v>355.17663553789845</c:v>
                </c:pt>
                <c:pt idx="7">
                  <c:v>364.54894730879016</c:v>
                </c:pt>
                <c:pt idx="8">
                  <c:v>374.86039502283717</c:v>
                </c:pt>
                <c:pt idx="9">
                  <c:v>381.92062386769265</c:v>
                </c:pt>
                <c:pt idx="10">
                  <c:v>386.2703296006617</c:v>
                </c:pt>
                <c:pt idx="11">
                  <c:v>394.51511653257415</c:v>
                </c:pt>
                <c:pt idx="12">
                  <c:v>410.04853520008913</c:v>
                </c:pt>
                <c:pt idx="13">
                  <c:v>424.7936401448945</c:v>
                </c:pt>
                <c:pt idx="14">
                  <c:v>443.434897008176</c:v>
                </c:pt>
                <c:pt idx="15">
                  <c:v>474.93773223169376</c:v>
                </c:pt>
                <c:pt idx="16">
                  <c:v>504.1153693710334</c:v>
                </c:pt>
                <c:pt idx="17">
                  <c:v>522.1849796763253</c:v>
                </c:pt>
                <c:pt idx="18">
                  <c:v>539.934031455125</c:v>
                </c:pt>
                <c:pt idx="19">
                  <c:v>584.5634683000004</c:v>
                </c:pt>
                <c:pt idx="20">
                  <c:v>609.5644785202645</c:v>
                </c:pt>
                <c:pt idx="21">
                  <c:v>634.05790808551</c:v>
                </c:pt>
                <c:pt idx="22">
                  <c:v>657.46555116256</c:v>
                </c:pt>
                <c:pt idx="23">
                  <c:v>677.9464737861111</c:v>
                </c:pt>
              </c:numCache>
            </c:numRef>
          </c:yVal>
          <c:smooth val="0"/>
        </c:ser>
        <c:axId val="65466382"/>
        <c:axId val="52326527"/>
      </c:scatterChart>
      <c:valAx>
        <c:axId val="65466382"/>
        <c:scaling>
          <c:orientation val="minMax"/>
          <c:max val="2012"/>
          <c:min val="199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26527"/>
        <c:crosses val="autoZero"/>
        <c:crossBetween val="midCat"/>
        <c:dispUnits/>
        <c:majorUnit val="4"/>
      </c:valAx>
      <c:valAx>
        <c:axId val="5232652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66382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"/>
          <c:w val="0.60275"/>
          <c:h val="0.1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6696"/>
        <c:axId val="10590265"/>
      </c:lineChart>
      <c:cat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90265"/>
        <c:crosses val="autoZero"/>
        <c:auto val="0"/>
        <c:lblOffset val="100"/>
        <c:noMultiLvlLbl val="0"/>
      </c:catAx>
      <c:valAx>
        <c:axId val="105902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669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intérêts des emprunts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03522"/>
        <c:axId val="52505107"/>
      </c:lineChart>
      <c:lineChart>
        <c:grouping val="standard"/>
        <c:varyColors val="0"/>
        <c:ser>
          <c:idx val="2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83916"/>
        <c:axId val="25055245"/>
      </c:line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05107"/>
        <c:crosses val="autoZero"/>
        <c:auto val="0"/>
        <c:lblOffset val="100"/>
        <c:noMultiLvlLbl val="0"/>
      </c:catAx>
      <c:valAx>
        <c:axId val="52505107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crossAx val="28203522"/>
        <c:crossesAt val="1"/>
        <c:crossBetween val="between"/>
        <c:dispUnits/>
        <c:majorUnit val="2000"/>
        <c:minorUnit val="1000"/>
      </c:valAx>
      <c:catAx>
        <c:axId val="2783916"/>
        <c:scaling>
          <c:orientation val="minMax"/>
        </c:scaling>
        <c:axPos val="b"/>
        <c:delete val="1"/>
        <c:majorTickMark val="in"/>
        <c:minorTickMark val="none"/>
        <c:tickLblPos val="nextTo"/>
        <c:crossAx val="25055245"/>
        <c:crosses val="autoZero"/>
        <c:auto val="0"/>
        <c:lblOffset val="100"/>
        <c:noMultiLvlLbl val="0"/>
      </c:catAx>
      <c:valAx>
        <c:axId val="25055245"/>
        <c:scaling>
          <c:orientation val="minMax"/>
          <c:min val="2500"/>
        </c:scaling>
        <c:axPos val="l"/>
        <c:delete val="0"/>
        <c:numFmt formatCode="General" sourceLinked="1"/>
        <c:majorTickMark val="in"/>
        <c:minorTickMark val="none"/>
        <c:tickLblPos val="nextTo"/>
        <c:crossAx val="27839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'P1.3'!$A$8</c:f>
              <c:strCache>
                <c:ptCount val="1"/>
                <c:pt idx="0">
                  <c:v>Intérêts des emprunts/VA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'P1.3'!$B$7:$AE$7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'P1.3'!$B$8:$AE$8</c:f>
              <c:numCache>
                <c:ptCount val="30"/>
                <c:pt idx="0">
                  <c:v>31.68513035649291</c:v>
                </c:pt>
                <c:pt idx="1">
                  <c:v>32.91923722273781</c:v>
                </c:pt>
                <c:pt idx="2">
                  <c:v>32.03759419685828</c:v>
                </c:pt>
                <c:pt idx="3">
                  <c:v>32.028094133081154</c:v>
                </c:pt>
                <c:pt idx="4">
                  <c:v>30.601896556802377</c:v>
                </c:pt>
                <c:pt idx="5">
                  <c:v>28.693788293652553</c:v>
                </c:pt>
                <c:pt idx="6">
                  <c:v>27.15877742605508</c:v>
                </c:pt>
                <c:pt idx="7">
                  <c:v>26.118607390259545</c:v>
                </c:pt>
                <c:pt idx="8">
                  <c:v>25.11855006179115</c:v>
                </c:pt>
                <c:pt idx="9">
                  <c:v>23.38989743471255</c:v>
                </c:pt>
                <c:pt idx="10">
                  <c:v>22.042568712469425</c:v>
                </c:pt>
                <c:pt idx="11">
                  <c:v>21.250027307402206</c:v>
                </c:pt>
                <c:pt idx="12">
                  <c:v>19.985915286609682</c:v>
                </c:pt>
                <c:pt idx="13">
                  <c:v>19.214160442362616</c:v>
                </c:pt>
                <c:pt idx="14">
                  <c:v>18.369396398065213</c:v>
                </c:pt>
                <c:pt idx="15">
                  <c:v>17.34950399018951</c:v>
                </c:pt>
                <c:pt idx="16">
                  <c:v>16.709470066931356</c:v>
                </c:pt>
                <c:pt idx="17">
                  <c:v>16.205261432672327</c:v>
                </c:pt>
                <c:pt idx="18">
                  <c:v>15.768504157307854</c:v>
                </c:pt>
                <c:pt idx="19">
                  <c:v>15.314446868235773</c:v>
                </c:pt>
                <c:pt idx="20">
                  <c:v>15.186595408364699</c:v>
                </c:pt>
                <c:pt idx="21">
                  <c:v>15.206338724507484</c:v>
                </c:pt>
                <c:pt idx="22">
                  <c:v>15.910585702557562</c:v>
                </c:pt>
                <c:pt idx="23">
                  <c:v>16.80853038772097</c:v>
                </c:pt>
                <c:pt idx="24">
                  <c:v>18.020195873699844</c:v>
                </c:pt>
                <c:pt idx="25">
                  <c:v>18.506376670345123</c:v>
                </c:pt>
                <c:pt idx="26">
                  <c:v>18.03551682913528</c:v>
                </c:pt>
                <c:pt idx="27">
                  <c:v>18.608025061920628</c:v>
                </c:pt>
                <c:pt idx="28">
                  <c:v>18.70784624319125</c:v>
                </c:pt>
                <c:pt idx="29">
                  <c:v>17.365712786843652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'P1.3'!$A$9</c:f>
              <c:strCache>
                <c:ptCount val="1"/>
                <c:pt idx="0">
                  <c:v>Frais de personnels/VA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'P1.3'!$B$7:$AE$7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'P1.3'!$B$9:$AE$9</c:f>
              <c:numCache>
                <c:ptCount val="30"/>
                <c:pt idx="0">
                  <c:v>3.263889966652048</c:v>
                </c:pt>
                <c:pt idx="1">
                  <c:v>3.411372691216512</c:v>
                </c:pt>
                <c:pt idx="2">
                  <c:v>3.4910010679563586</c:v>
                </c:pt>
                <c:pt idx="3">
                  <c:v>3.4327954533146636</c:v>
                </c:pt>
                <c:pt idx="4">
                  <c:v>3.651004896810431</c:v>
                </c:pt>
                <c:pt idx="5">
                  <c:v>3.7954232980031115</c:v>
                </c:pt>
                <c:pt idx="6">
                  <c:v>3.589734682577106</c:v>
                </c:pt>
                <c:pt idx="7">
                  <c:v>3.6682433876771543</c:v>
                </c:pt>
                <c:pt idx="8">
                  <c:v>3.468463374447029</c:v>
                </c:pt>
                <c:pt idx="9">
                  <c:v>3.3508049957211736</c:v>
                </c:pt>
                <c:pt idx="10">
                  <c:v>3.2069812733008978</c:v>
                </c:pt>
                <c:pt idx="11">
                  <c:v>3.1072281590320765</c:v>
                </c:pt>
                <c:pt idx="12">
                  <c:v>3.1037144583948444</c:v>
                </c:pt>
                <c:pt idx="13">
                  <c:v>3.113421587035779</c:v>
                </c:pt>
                <c:pt idx="14">
                  <c:v>3.109069722616178</c:v>
                </c:pt>
                <c:pt idx="15">
                  <c:v>3.1290781881199954</c:v>
                </c:pt>
                <c:pt idx="16">
                  <c:v>2.9622885220960984</c:v>
                </c:pt>
                <c:pt idx="17">
                  <c:v>2.8512017881511684</c:v>
                </c:pt>
                <c:pt idx="18">
                  <c:v>2.8246857043563836</c:v>
                </c:pt>
                <c:pt idx="19">
                  <c:v>2.8207981785370992</c:v>
                </c:pt>
                <c:pt idx="20">
                  <c:v>2.818200788761843</c:v>
                </c:pt>
                <c:pt idx="21">
                  <c:v>2.9024414303547994</c:v>
                </c:pt>
                <c:pt idx="22">
                  <c:v>2.8804044161270346</c:v>
                </c:pt>
                <c:pt idx="23">
                  <c:v>2.8430990068141613</c:v>
                </c:pt>
                <c:pt idx="24">
                  <c:v>2.8580346109161283</c:v>
                </c:pt>
                <c:pt idx="25">
                  <c:v>2.9954519594624767</c:v>
                </c:pt>
                <c:pt idx="26">
                  <c:v>3.023437309695635</c:v>
                </c:pt>
                <c:pt idx="27">
                  <c:v>3.049301366159112</c:v>
                </c:pt>
                <c:pt idx="28">
                  <c:v>3.0635674400944937</c:v>
                </c:pt>
                <c:pt idx="29">
                  <c:v>3.106549185382815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'P1.3'!$A$10</c:f>
              <c:strCache>
                <c:ptCount val="1"/>
                <c:pt idx="0">
                  <c:v>Impôts/VA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'P1.3'!$B$7:$AE$7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xVal>
          <c:yVal>
            <c:numRef>
              <c:f>'P1.3'!$B$10:$AE$10</c:f>
              <c:numCache>
                <c:ptCount val="30"/>
                <c:pt idx="0">
                  <c:v>9.090757276584084</c:v>
                </c:pt>
                <c:pt idx="1">
                  <c:v>9.168390757941063</c:v>
                </c:pt>
                <c:pt idx="2">
                  <c:v>9.20859978366597</c:v>
                </c:pt>
                <c:pt idx="3">
                  <c:v>9.112556881595044</c:v>
                </c:pt>
                <c:pt idx="4">
                  <c:v>9.295814662366576</c:v>
                </c:pt>
                <c:pt idx="5">
                  <c:v>9.11020710219734</c:v>
                </c:pt>
                <c:pt idx="6">
                  <c:v>8.923579480830485</c:v>
                </c:pt>
                <c:pt idx="7">
                  <c:v>9.197002815251576</c:v>
                </c:pt>
                <c:pt idx="8">
                  <c:v>8.91208655633561</c:v>
                </c:pt>
                <c:pt idx="9">
                  <c:v>9.20795539038457</c:v>
                </c:pt>
                <c:pt idx="10">
                  <c:v>9.209384207501875</c:v>
                </c:pt>
                <c:pt idx="11">
                  <c:v>9.136141112330268</c:v>
                </c:pt>
                <c:pt idx="12">
                  <c:v>9.32931474986676</c:v>
                </c:pt>
                <c:pt idx="13">
                  <c:v>9.40300874382307</c:v>
                </c:pt>
                <c:pt idx="14">
                  <c:v>9.478306936806657</c:v>
                </c:pt>
                <c:pt idx="15">
                  <c:v>9.431837285173092</c:v>
                </c:pt>
                <c:pt idx="16">
                  <c:v>9.18328125865495</c:v>
                </c:pt>
                <c:pt idx="17">
                  <c:v>8.931150228965231</c:v>
                </c:pt>
                <c:pt idx="18">
                  <c:v>8.916707987397288</c:v>
                </c:pt>
                <c:pt idx="19">
                  <c:v>8.908073788351777</c:v>
                </c:pt>
                <c:pt idx="20">
                  <c:v>8.904798502026154</c:v>
                </c:pt>
                <c:pt idx="21">
                  <c:v>9.117306646663279</c:v>
                </c:pt>
                <c:pt idx="22">
                  <c:v>9.131716948616608</c:v>
                </c:pt>
                <c:pt idx="23">
                  <c:v>9.19125823240483</c:v>
                </c:pt>
                <c:pt idx="24">
                  <c:v>9.28138684465026</c:v>
                </c:pt>
                <c:pt idx="25">
                  <c:v>9.894490249425443</c:v>
                </c:pt>
                <c:pt idx="26">
                  <c:v>10.108719095884535</c:v>
                </c:pt>
                <c:pt idx="27">
                  <c:v>10.42024669263102</c:v>
                </c:pt>
                <c:pt idx="28">
                  <c:v>10.569109150133208</c:v>
                </c:pt>
                <c:pt idx="29">
                  <c:v>10.742568337212104</c:v>
                </c:pt>
              </c:numCache>
            </c:numRef>
          </c:yVal>
          <c:smooth val="0"/>
        </c:ser>
        <c:axId val="39697414"/>
        <c:axId val="21732407"/>
      </c:scatterChart>
      <c:valAx>
        <c:axId val="39697414"/>
        <c:scaling>
          <c:orientation val="minMax"/>
          <c:max val="2013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crossAx val="21732407"/>
        <c:crosses val="autoZero"/>
        <c:crossBetween val="midCat"/>
        <c:dispUnits/>
        <c:majorUnit val="4"/>
        <c:minorUnit val="4"/>
      </c:valAx>
      <c:valAx>
        <c:axId val="2173240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697414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axId val="24170614"/>
        <c:axId val="16208935"/>
      </c:barChart>
      <c:lineChart>
        <c:grouping val="standard"/>
        <c:varyColors val="0"/>
        <c:ser>
          <c:idx val="2"/>
          <c:order val="2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662688"/>
        <c:axId val="37855329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08935"/>
        <c:crosses val="autoZero"/>
        <c:auto val="0"/>
        <c:lblOffset val="100"/>
        <c:noMultiLvlLbl val="0"/>
      </c:catAx>
      <c:valAx>
        <c:axId val="16208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70614"/>
        <c:crossesAt val="1"/>
        <c:crossBetween val="between"/>
        <c:dispUnits/>
      </c:valAx>
      <c:catAx>
        <c:axId val="11662688"/>
        <c:scaling>
          <c:orientation val="minMax"/>
        </c:scaling>
        <c:axPos val="b"/>
        <c:delete val="1"/>
        <c:majorTickMark val="in"/>
        <c:minorTickMark val="none"/>
        <c:tickLblPos val="nextTo"/>
        <c:crossAx val="37855329"/>
        <c:crosses val="autoZero"/>
        <c:auto val="0"/>
        <c:lblOffset val="100"/>
        <c:noMultiLvlLbl val="0"/>
      </c:catAx>
      <c:valAx>
        <c:axId val="37855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626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axId val="5153642"/>
        <c:axId val="46382779"/>
      </c:barChart>
      <c:lineChart>
        <c:grouping val="standard"/>
        <c:varyColors val="0"/>
        <c:ser>
          <c:idx val="2"/>
          <c:order val="2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791828"/>
        <c:axId val="66017589"/>
      </c:lineChart>
      <c:catAx>
        <c:axId val="5153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82779"/>
        <c:crosses val="autoZero"/>
        <c:auto val="0"/>
        <c:lblOffset val="100"/>
        <c:noMultiLvlLbl val="0"/>
      </c:catAx>
      <c:valAx>
        <c:axId val="46382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3642"/>
        <c:crossesAt val="1"/>
        <c:crossBetween val="between"/>
        <c:dispUnits/>
      </c:valAx>
      <c:catAx>
        <c:axId val="14791828"/>
        <c:scaling>
          <c:orientation val="minMax"/>
        </c:scaling>
        <c:axPos val="b"/>
        <c:delete val="1"/>
        <c:majorTickMark val="in"/>
        <c:minorTickMark val="none"/>
        <c:tickLblPos val="nextTo"/>
        <c:crossAx val="66017589"/>
        <c:crosses val="autoZero"/>
        <c:auto val="0"/>
        <c:lblOffset val="100"/>
        <c:noMultiLvlLbl val="0"/>
      </c:catAx>
      <c:valAx>
        <c:axId val="66017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918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0.9967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'P3.4'!$A$8</c:f>
              <c:strCache>
                <c:ptCount val="1"/>
                <c:pt idx="0">
                  <c:v>Ressources par logement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'P3.4'!$H$6:$AE$6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'P3.4'!$H$8:$AE$8</c:f>
              <c:numCache>
                <c:ptCount val="24"/>
                <c:pt idx="0">
                  <c:v>3117.8575058240913</c:v>
                </c:pt>
                <c:pt idx="1">
                  <c:v>3320.7094486222495</c:v>
                </c:pt>
                <c:pt idx="2">
                  <c:v>3542.550963040694</c:v>
                </c:pt>
                <c:pt idx="3">
                  <c:v>3718.5946233952877</c:v>
                </c:pt>
                <c:pt idx="4">
                  <c:v>3850.352503008616</c:v>
                </c:pt>
                <c:pt idx="5">
                  <c:v>3976.629737119443</c:v>
                </c:pt>
                <c:pt idx="6">
                  <c:v>4069.5051878478907</c:v>
                </c:pt>
                <c:pt idx="7">
                  <c:v>4173.375401808295</c:v>
                </c:pt>
                <c:pt idx="8">
                  <c:v>4303.0181367433</c:v>
                </c:pt>
                <c:pt idx="9">
                  <c:v>4509.168958078905</c:v>
                </c:pt>
                <c:pt idx="10">
                  <c:v>4526.1037099688265</c:v>
                </c:pt>
                <c:pt idx="11">
                  <c:v>4616.801789566732</c:v>
                </c:pt>
                <c:pt idx="12">
                  <c:v>4808.67213925037</c:v>
                </c:pt>
                <c:pt idx="13">
                  <c:v>4993.108691398827</c:v>
                </c:pt>
                <c:pt idx="14">
                  <c:v>5188.462100004608</c:v>
                </c:pt>
                <c:pt idx="15">
                  <c:v>5438.404980068273</c:v>
                </c:pt>
                <c:pt idx="16">
                  <c:v>5708.465392056364</c:v>
                </c:pt>
                <c:pt idx="17">
                  <c:v>5912.500515238318</c:v>
                </c:pt>
                <c:pt idx="18">
                  <c:v>6048.938698158575</c:v>
                </c:pt>
                <c:pt idx="19">
                  <c:v>6201.914018452764</c:v>
                </c:pt>
                <c:pt idx="20">
                  <c:v>6284.807528687184</c:v>
                </c:pt>
                <c:pt idx="21">
                  <c:v>6367.646896312985</c:v>
                </c:pt>
                <c:pt idx="22">
                  <c:v>6522.0856745291485</c:v>
                </c:pt>
                <c:pt idx="23">
                  <c:v>6655.070007523551</c:v>
                </c:pt>
              </c:numCache>
            </c:numRef>
          </c:val>
        </c:ser>
        <c:ser>
          <c:idx val="0"/>
          <c:order val="1"/>
          <c:tx>
            <c:strRef>
              <c:f>'P3.4'!$A$7</c:f>
              <c:strCache>
                <c:ptCount val="1"/>
                <c:pt idx="0">
                  <c:v>Charges par logement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'P3.4'!$H$6:$AE$6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'P3.4'!$H$7:$AE$7</c:f>
              <c:numCache>
                <c:ptCount val="24"/>
                <c:pt idx="0">
                  <c:v>1903.837318791217</c:v>
                </c:pt>
                <c:pt idx="1">
                  <c:v>2064.319914881881</c:v>
                </c:pt>
                <c:pt idx="2">
                  <c:v>2137.127068360661</c:v>
                </c:pt>
                <c:pt idx="3">
                  <c:v>2245.5580922374274</c:v>
                </c:pt>
                <c:pt idx="4">
                  <c:v>2262.1696892749396</c:v>
                </c:pt>
                <c:pt idx="5">
                  <c:v>2280.902454644354</c:v>
                </c:pt>
                <c:pt idx="6">
                  <c:v>2324.396261643469</c:v>
                </c:pt>
                <c:pt idx="7">
                  <c:v>2377.7602497264893</c:v>
                </c:pt>
                <c:pt idx="8">
                  <c:v>2441.779442198261</c:v>
                </c:pt>
                <c:pt idx="9">
                  <c:v>2487.127845366921</c:v>
                </c:pt>
                <c:pt idx="10">
                  <c:v>2455.9171957344975</c:v>
                </c:pt>
                <c:pt idx="11">
                  <c:v>2457.9432858891355</c:v>
                </c:pt>
                <c:pt idx="12">
                  <c:v>2528.9695760087898</c:v>
                </c:pt>
                <c:pt idx="13">
                  <c:v>2600.9469746946997</c:v>
                </c:pt>
                <c:pt idx="14">
                  <c:v>2716.580701108004</c:v>
                </c:pt>
                <c:pt idx="15">
                  <c:v>2887.566174272262</c:v>
                </c:pt>
                <c:pt idx="16">
                  <c:v>2991.186721891639</c:v>
                </c:pt>
                <c:pt idx="17">
                  <c:v>3126.1766156023023</c:v>
                </c:pt>
                <c:pt idx="18">
                  <c:v>3229.904379960885</c:v>
                </c:pt>
                <c:pt idx="19">
                  <c:v>3398.44468399882</c:v>
                </c:pt>
                <c:pt idx="20">
                  <c:v>3458.453688705712</c:v>
                </c:pt>
                <c:pt idx="21">
                  <c:v>3512.0500255525435</c:v>
                </c:pt>
                <c:pt idx="22">
                  <c:v>3578.023048743788</c:v>
                </c:pt>
                <c:pt idx="23">
                  <c:v>3581.2905885415216</c:v>
                </c:pt>
              </c:numCache>
            </c:numRef>
          </c:val>
        </c:ser>
        <c:gapWidth val="50"/>
        <c:axId val="57287390"/>
        <c:axId val="45824463"/>
      </c:barChart>
      <c:lineChart>
        <c:grouping val="standard"/>
        <c:varyColors val="0"/>
        <c:ser>
          <c:idx val="2"/>
          <c:order val="2"/>
          <c:tx>
            <c:strRef>
              <c:f>'P3.4'!$A$9</c:f>
              <c:strCache>
                <c:ptCount val="1"/>
                <c:pt idx="0">
                  <c:v>RBC / Ressources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'P3.4'!$H$6:$AE$6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'P3.4'!$H$9:$AE$9</c:f>
              <c:numCache>
                <c:ptCount val="24"/>
                <c:pt idx="0">
                  <c:v>38.93764178655087</c:v>
                </c:pt>
                <c:pt idx="1">
                  <c:v>37.83497331456205</c:v>
                </c:pt>
                <c:pt idx="2">
                  <c:v>39.67265141257727</c:v>
                </c:pt>
                <c:pt idx="3">
                  <c:v>39.612721480592434</c:v>
                </c:pt>
                <c:pt idx="4">
                  <c:v>41.247725045763765</c:v>
                </c:pt>
                <c:pt idx="5">
                  <c:v>42.64232263432766</c:v>
                </c:pt>
                <c:pt idx="6">
                  <c:v>42.88258266424036</c:v>
                </c:pt>
                <c:pt idx="7">
                  <c:v>43.025488464416064</c:v>
                </c:pt>
                <c:pt idx="8">
                  <c:v>43.25426097213013</c:v>
                </c:pt>
                <c:pt idx="9">
                  <c:v>44.84287751269934</c:v>
                </c:pt>
                <c:pt idx="10">
                  <c:v>45.73882188502896</c:v>
                </c:pt>
                <c:pt idx="11">
                  <c:v>46.76090943640438</c:v>
                </c:pt>
                <c:pt idx="12">
                  <c:v>47.40815129885244</c:v>
                </c:pt>
                <c:pt idx="13">
                  <c:v>47.90926584123607</c:v>
                </c:pt>
                <c:pt idx="14">
                  <c:v>47.641889855847815</c:v>
                </c:pt>
                <c:pt idx="15">
                  <c:v>46.90417163018978</c:v>
                </c:pt>
                <c:pt idx="16">
                  <c:v>47.60086088891708</c:v>
                </c:pt>
                <c:pt idx="17">
                  <c:v>47.12598151078057</c:v>
                </c:pt>
                <c:pt idx="18">
                  <c:v>46.60378388453274</c:v>
                </c:pt>
                <c:pt idx="19">
                  <c:v>45.20329250151949</c:v>
                </c:pt>
                <c:pt idx="20">
                  <c:v>44.9712075840111</c:v>
                </c:pt>
                <c:pt idx="21">
                  <c:v>44.84540234814054</c:v>
                </c:pt>
                <c:pt idx="22">
                  <c:v>45.1398950075568</c:v>
                </c:pt>
                <c:pt idx="23">
                  <c:v>46.18703357751495</c:v>
                </c:pt>
              </c:numCache>
            </c:numRef>
          </c:val>
          <c:smooth val="0"/>
        </c:ser>
        <c:axId val="9766984"/>
        <c:axId val="20793993"/>
      </c:lineChart>
      <c:catAx>
        <c:axId val="57287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824463"/>
        <c:crosses val="autoZero"/>
        <c:auto val="0"/>
        <c:lblOffset val="100"/>
        <c:tickLblSkip val="2"/>
        <c:tickMarkSkip val="2"/>
        <c:noMultiLvlLbl val="0"/>
      </c:catAx>
      <c:valAx>
        <c:axId val="45824463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7287390"/>
        <c:crossesAt val="1"/>
        <c:crossBetween val="between"/>
        <c:dispUnits/>
        <c:majorUnit val="1000"/>
      </c:valAx>
      <c:catAx>
        <c:axId val="9766984"/>
        <c:scaling>
          <c:orientation val="minMax"/>
        </c:scaling>
        <c:axPos val="b"/>
        <c:delete val="1"/>
        <c:majorTickMark val="in"/>
        <c:minorTickMark val="none"/>
        <c:tickLblPos val="nextTo"/>
        <c:crossAx val="20793993"/>
        <c:crosses val="autoZero"/>
        <c:auto val="0"/>
        <c:lblOffset val="100"/>
        <c:noMultiLvlLbl val="0"/>
      </c:catAx>
      <c:valAx>
        <c:axId val="20793993"/>
        <c:scaling>
          <c:orientation val="minMax"/>
          <c:max val="70"/>
        </c:scaling>
        <c:axPos val="l"/>
        <c:delete val="0"/>
        <c:numFmt formatCode="0" sourceLinked="0"/>
        <c:majorTickMark val="in"/>
        <c:minorTickMark val="none"/>
        <c:tickLblPos val="nextTo"/>
        <c:crossAx val="97669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6675"/>
          <c:w val="0.5487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axId val="52928210"/>
        <c:axId val="6591843"/>
      </c:barChart>
      <c:lineChart>
        <c:grouping val="standard"/>
        <c:varyColors val="0"/>
        <c:ser>
          <c:idx val="2"/>
          <c:order val="2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326588"/>
        <c:axId val="64177245"/>
      </c:lineChart>
      <c:catAx>
        <c:axId val="52928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1843"/>
        <c:crosses val="autoZero"/>
        <c:auto val="0"/>
        <c:lblOffset val="100"/>
        <c:noMultiLvlLbl val="0"/>
      </c:catAx>
      <c:valAx>
        <c:axId val="6591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28210"/>
        <c:crossesAt val="1"/>
        <c:crossBetween val="between"/>
        <c:dispUnits/>
      </c:valAx>
      <c:catAx>
        <c:axId val="59326588"/>
        <c:scaling>
          <c:orientation val="minMax"/>
        </c:scaling>
        <c:axPos val="b"/>
        <c:delete val="1"/>
        <c:majorTickMark val="in"/>
        <c:minorTickMark val="none"/>
        <c:tickLblPos val="nextTo"/>
        <c:crossAx val="64177245"/>
        <c:crosses val="autoZero"/>
        <c:auto val="0"/>
        <c:lblOffset val="100"/>
        <c:noMultiLvlLbl val="0"/>
      </c:catAx>
      <c:valAx>
        <c:axId val="641772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265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724294"/>
        <c:axId val="30974327"/>
      </c:lineChart>
      <c:catAx>
        <c:axId val="4072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74327"/>
        <c:crossesAt val="-0.06"/>
        <c:auto val="0"/>
        <c:lblOffset val="100"/>
        <c:noMultiLvlLbl val="0"/>
      </c:catAx>
      <c:valAx>
        <c:axId val="30974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24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 millions d'euros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33488"/>
        <c:axId val="25892529"/>
      </c:lineChart>
      <c:catAx>
        <c:axId val="103334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92529"/>
        <c:crosses val="autoZero"/>
        <c:auto val="0"/>
        <c:lblOffset val="100"/>
        <c:noMultiLvlLbl val="0"/>
      </c:catAx>
      <c:valAx>
        <c:axId val="25892529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33488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706170"/>
        <c:axId val="16920075"/>
      </c:barChart>
      <c:catAx>
        <c:axId val="317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6920075"/>
        <c:crosses val="autoZero"/>
        <c:auto val="1"/>
        <c:lblOffset val="100"/>
        <c:noMultiLvlLbl val="0"/>
      </c:catAx>
      <c:valAx>
        <c:axId val="16920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706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axId val="18062948"/>
        <c:axId val="28348805"/>
      </c:barChart>
      <c:lineChart>
        <c:grouping val="standard"/>
        <c:varyColors val="0"/>
        <c:ser>
          <c:idx val="0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12654"/>
        <c:axId val="14551839"/>
      </c:lineChart>
      <c:catAx>
        <c:axId val="180629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8348805"/>
        <c:crosses val="autoZero"/>
        <c:auto val="0"/>
        <c:lblOffset val="100"/>
        <c:noMultiLvlLbl val="0"/>
      </c:catAx>
      <c:valAx>
        <c:axId val="28348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62948"/>
        <c:crossesAt val="1"/>
        <c:crossBetween val="between"/>
        <c:dispUnits/>
      </c:valAx>
      <c:catAx>
        <c:axId val="53812654"/>
        <c:scaling>
          <c:orientation val="minMax"/>
        </c:scaling>
        <c:axPos val="b"/>
        <c:delete val="1"/>
        <c:majorTickMark val="in"/>
        <c:minorTickMark val="none"/>
        <c:tickLblPos val="nextTo"/>
        <c:crossAx val="14551839"/>
        <c:crosses val="autoZero"/>
        <c:auto val="0"/>
        <c:lblOffset val="100"/>
        <c:noMultiLvlLbl val="0"/>
      </c:catAx>
      <c:valAx>
        <c:axId val="14551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8126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57688"/>
        <c:axId val="37848281"/>
      </c:lineChart>
      <c:catAx>
        <c:axId val="6385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7848281"/>
        <c:crosses val="autoZero"/>
        <c:auto val="1"/>
        <c:lblOffset val="100"/>
        <c:noMultiLvlLbl val="0"/>
      </c:catAx>
      <c:valAx>
        <c:axId val="37848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3857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'P3.4'!#REF!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90210"/>
        <c:axId val="45811891"/>
      </c:barChart>
      <c:catAx>
        <c:axId val="5090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811891"/>
        <c:crosses val="autoZero"/>
        <c:auto val="1"/>
        <c:lblOffset val="100"/>
        <c:noMultiLvlLbl val="0"/>
      </c:catAx>
      <c:valAx>
        <c:axId val="4581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90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73936"/>
        <c:axId val="15494513"/>
      </c:lineChart>
      <c:catAx>
        <c:axId val="6137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4513"/>
        <c:crosses val="autoZero"/>
        <c:auto val="0"/>
        <c:lblOffset val="100"/>
        <c:noMultiLvlLbl val="0"/>
      </c:catAx>
      <c:valAx>
        <c:axId val="154945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7393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53836"/>
        <c:axId val="19775661"/>
      </c:lineChart>
      <c:catAx>
        <c:axId val="965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75661"/>
        <c:crosses val="autoZero"/>
        <c:auto val="0"/>
        <c:lblOffset val="100"/>
        <c:noMultiLvlLbl val="0"/>
      </c:catAx>
      <c:valAx>
        <c:axId val="197756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5383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intérêts des emprunts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763222"/>
        <c:axId val="58324679"/>
      </c:lineChart>
      <c:lineChart>
        <c:grouping val="standard"/>
        <c:varyColors val="0"/>
        <c:ser>
          <c:idx val="2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60064"/>
        <c:axId val="26678529"/>
      </c:line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24679"/>
        <c:crosses val="autoZero"/>
        <c:auto val="0"/>
        <c:lblOffset val="100"/>
        <c:noMultiLvlLbl val="0"/>
      </c:catAx>
      <c:valAx>
        <c:axId val="58324679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crossAx val="43763222"/>
        <c:crossesAt val="1"/>
        <c:crossBetween val="between"/>
        <c:dispUnits/>
        <c:majorUnit val="2000"/>
        <c:minorUnit val="1000"/>
      </c:valAx>
      <c:catAx>
        <c:axId val="55160064"/>
        <c:scaling>
          <c:orientation val="minMax"/>
        </c:scaling>
        <c:axPos val="b"/>
        <c:delete val="1"/>
        <c:majorTickMark val="in"/>
        <c:minorTickMark val="none"/>
        <c:tickLblPos val="nextTo"/>
        <c:crossAx val="26678529"/>
        <c:crosses val="autoZero"/>
        <c:auto val="0"/>
        <c:lblOffset val="100"/>
        <c:noMultiLvlLbl val="0"/>
      </c:catAx>
      <c:valAx>
        <c:axId val="26678529"/>
        <c:scaling>
          <c:orientation val="minMax"/>
          <c:min val="2500"/>
        </c:scaling>
        <c:axPos val="l"/>
        <c:delete val="0"/>
        <c:numFmt formatCode="General" sourceLinked="1"/>
        <c:majorTickMark val="in"/>
        <c:minorTickMark val="none"/>
        <c:tickLblPos val="nextTo"/>
        <c:crossAx val="551600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axId val="38780170"/>
        <c:axId val="13477211"/>
      </c:barChart>
      <c:lineChart>
        <c:grouping val="standard"/>
        <c:varyColors val="0"/>
        <c:ser>
          <c:idx val="2"/>
          <c:order val="2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86036"/>
        <c:axId val="17912277"/>
      </c:line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77211"/>
        <c:crosses val="autoZero"/>
        <c:auto val="0"/>
        <c:lblOffset val="100"/>
        <c:noMultiLvlLbl val="0"/>
      </c:catAx>
      <c:valAx>
        <c:axId val="13477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80170"/>
        <c:crossesAt val="1"/>
        <c:crossBetween val="between"/>
        <c:dispUnits/>
      </c:valAx>
      <c:catAx>
        <c:axId val="54186036"/>
        <c:scaling>
          <c:orientation val="minMax"/>
        </c:scaling>
        <c:axPos val="b"/>
        <c:delete val="1"/>
        <c:majorTickMark val="in"/>
        <c:minorTickMark val="none"/>
        <c:tickLblPos val="nextTo"/>
        <c:crossAx val="17912277"/>
        <c:crosses val="autoZero"/>
        <c:auto val="0"/>
        <c:lblOffset val="100"/>
        <c:noMultiLvlLbl val="0"/>
      </c:catAx>
      <c:valAx>
        <c:axId val="17912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860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axId val="26992766"/>
        <c:axId val="41608303"/>
      </c:barChart>
      <c:lineChart>
        <c:grouping val="standard"/>
        <c:varyColors val="0"/>
        <c:ser>
          <c:idx val="2"/>
          <c:order val="2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30408"/>
        <c:axId val="14829353"/>
      </c:line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08303"/>
        <c:crosses val="autoZero"/>
        <c:auto val="0"/>
        <c:lblOffset val="100"/>
        <c:noMultiLvlLbl val="0"/>
      </c:catAx>
      <c:valAx>
        <c:axId val="41608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92766"/>
        <c:crossesAt val="1"/>
        <c:crossBetween val="between"/>
        <c:dispUnits/>
      </c:valAx>
      <c:catAx>
        <c:axId val="38930408"/>
        <c:scaling>
          <c:orientation val="minMax"/>
        </c:scaling>
        <c:axPos val="b"/>
        <c:delete val="1"/>
        <c:majorTickMark val="in"/>
        <c:minorTickMark val="none"/>
        <c:tickLblPos val="nextTo"/>
        <c:crossAx val="14829353"/>
        <c:crosses val="autoZero"/>
        <c:auto val="0"/>
        <c:lblOffset val="100"/>
        <c:noMultiLvlLbl val="0"/>
      </c:catAx>
      <c:valAx>
        <c:axId val="14829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304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0.9967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'P3.5'!$A$8</c:f>
              <c:strCache>
                <c:ptCount val="1"/>
                <c:pt idx="0">
                  <c:v>Ressources par logement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'P3.5'!$H$6:$AE$6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'P3.5'!$H$8:$AE$8</c:f>
              <c:numCache>
                <c:ptCount val="24"/>
                <c:pt idx="0">
                  <c:v>2300.839174961877</c:v>
                </c:pt>
                <c:pt idx="1">
                  <c:v>2419.208934475109</c:v>
                </c:pt>
                <c:pt idx="2">
                  <c:v>2559.2372511207814</c:v>
                </c:pt>
                <c:pt idx="3">
                  <c:v>2711.832211607239</c:v>
                </c:pt>
                <c:pt idx="4">
                  <c:v>2841.474888793935</c:v>
                </c:pt>
                <c:pt idx="5">
                  <c:v>2973.9430448346125</c:v>
                </c:pt>
                <c:pt idx="6">
                  <c:v>3079.6141613413274</c:v>
                </c:pt>
                <c:pt idx="7">
                  <c:v>3178.468126185027</c:v>
                </c:pt>
                <c:pt idx="8">
                  <c:v>3275.894356140026</c:v>
                </c:pt>
                <c:pt idx="9">
                  <c:v>3434.369278511367</c:v>
                </c:pt>
                <c:pt idx="10">
                  <c:v>3402.405403695558</c:v>
                </c:pt>
                <c:pt idx="11">
                  <c:v>3446.144135601518</c:v>
                </c:pt>
                <c:pt idx="12">
                  <c:v>3541.8714140143675</c:v>
                </c:pt>
                <c:pt idx="13">
                  <c:v>3667.836046638604</c:v>
                </c:pt>
                <c:pt idx="14">
                  <c:v>3775.0432217646844</c:v>
                </c:pt>
                <c:pt idx="15">
                  <c:v>3886.2840859758626</c:v>
                </c:pt>
                <c:pt idx="16">
                  <c:v>4009.359177289861</c:v>
                </c:pt>
                <c:pt idx="17">
                  <c:v>4113.768685804114</c:v>
                </c:pt>
                <c:pt idx="18">
                  <c:v>4214.3054634956225</c:v>
                </c:pt>
                <c:pt idx="19">
                  <c:v>4350.417401999232</c:v>
                </c:pt>
                <c:pt idx="20">
                  <c:v>4448.124282521917</c:v>
                </c:pt>
                <c:pt idx="21">
                  <c:v>4497.713086872008</c:v>
                </c:pt>
                <c:pt idx="22">
                  <c:v>4590.092963333985</c:v>
                </c:pt>
                <c:pt idx="23">
                  <c:v>4693.570910621971</c:v>
                </c:pt>
              </c:numCache>
            </c:numRef>
          </c:val>
        </c:ser>
        <c:ser>
          <c:idx val="0"/>
          <c:order val="1"/>
          <c:tx>
            <c:strRef>
              <c:f>'P3.5'!$A$7</c:f>
              <c:strCache>
                <c:ptCount val="1"/>
                <c:pt idx="0">
                  <c:v>Charges par logement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'P3.5'!$H$6:$AE$6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'P3.5'!$H$7:$AE$7</c:f>
              <c:numCache>
                <c:ptCount val="24"/>
                <c:pt idx="0">
                  <c:v>1552.8457268922696</c:v>
                </c:pt>
                <c:pt idx="1">
                  <c:v>1619.1062988068406</c:v>
                </c:pt>
                <c:pt idx="2">
                  <c:v>1750.3776218274138</c:v>
                </c:pt>
                <c:pt idx="3">
                  <c:v>1774.0688718555168</c:v>
                </c:pt>
                <c:pt idx="4">
                  <c:v>1815.8450009732892</c:v>
                </c:pt>
                <c:pt idx="5">
                  <c:v>1908.4947694389407</c:v>
                </c:pt>
                <c:pt idx="6">
                  <c:v>1975.8937181010506</c:v>
                </c:pt>
                <c:pt idx="7">
                  <c:v>1997.9436625405751</c:v>
                </c:pt>
                <c:pt idx="8">
                  <c:v>2058.0596074377027</c:v>
                </c:pt>
                <c:pt idx="9">
                  <c:v>2045.6318356288116</c:v>
                </c:pt>
                <c:pt idx="10">
                  <c:v>2023.1675606224949</c:v>
                </c:pt>
                <c:pt idx="11">
                  <c:v>2011.688768416199</c:v>
                </c:pt>
                <c:pt idx="12">
                  <c:v>2095.958910785143</c:v>
                </c:pt>
                <c:pt idx="13">
                  <c:v>2148.4319429064876</c:v>
                </c:pt>
                <c:pt idx="14">
                  <c:v>2156.2310227835214</c:v>
                </c:pt>
                <c:pt idx="15">
                  <c:v>2228.740244724388</c:v>
                </c:pt>
                <c:pt idx="16">
                  <c:v>2332.635783980855</c:v>
                </c:pt>
                <c:pt idx="17">
                  <c:v>2450.1801109885964</c:v>
                </c:pt>
                <c:pt idx="18">
                  <c:v>2565.1390650659764</c:v>
                </c:pt>
                <c:pt idx="19">
                  <c:v>2665.658879086186</c:v>
                </c:pt>
                <c:pt idx="20">
                  <c:v>2497.6190209900433</c:v>
                </c:pt>
                <c:pt idx="21">
                  <c:v>2677.741498178116</c:v>
                </c:pt>
                <c:pt idx="22">
                  <c:v>2828.7310838726858</c:v>
                </c:pt>
                <c:pt idx="23">
                  <c:v>2884.0362965489508</c:v>
                </c:pt>
              </c:numCache>
            </c:numRef>
          </c:val>
        </c:ser>
        <c:gapWidth val="50"/>
        <c:axId val="66355314"/>
        <c:axId val="60326915"/>
      </c:barChart>
      <c:lineChart>
        <c:grouping val="standard"/>
        <c:varyColors val="0"/>
        <c:ser>
          <c:idx val="2"/>
          <c:order val="2"/>
          <c:tx>
            <c:strRef>
              <c:f>'P3.5'!$A$9</c:f>
              <c:strCache>
                <c:ptCount val="1"/>
                <c:pt idx="0">
                  <c:v>RBC / Ressources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'P3.5'!$H$6:$AE$6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'P3.5'!$H$9:$AE$9</c:f>
              <c:numCache>
                <c:ptCount val="24"/>
                <c:pt idx="0">
                  <c:v>32.50959285678891</c:v>
                </c:pt>
                <c:pt idx="1">
                  <c:v>33.07290347131033</c:v>
                </c:pt>
                <c:pt idx="2">
                  <c:v>31.60549608830284</c:v>
                </c:pt>
                <c:pt idx="3">
                  <c:v>34.58043369121026</c:v>
                </c:pt>
                <c:pt idx="4">
                  <c:v>36.09498334352604</c:v>
                </c:pt>
                <c:pt idx="5">
                  <c:v>35.82611567649991</c:v>
                </c:pt>
                <c:pt idx="6">
                  <c:v>35.83956903093183</c:v>
                </c:pt>
                <c:pt idx="7">
                  <c:v>37.14130256392983</c:v>
                </c:pt>
                <c:pt idx="8">
                  <c:v>37.17564171200239</c:v>
                </c:pt>
                <c:pt idx="9">
                  <c:v>40.4364624262102</c:v>
                </c:pt>
                <c:pt idx="10">
                  <c:v>40.5371400355463</c:v>
                </c:pt>
                <c:pt idx="11">
                  <c:v>41.62493821329784</c:v>
                </c:pt>
                <c:pt idx="12">
                  <c:v>40.82340475456231</c:v>
                </c:pt>
                <c:pt idx="13">
                  <c:v>41.42508237587603</c:v>
                </c:pt>
                <c:pt idx="14">
                  <c:v>42.88195138132569</c:v>
                </c:pt>
                <c:pt idx="15">
                  <c:v>42.65112391636336</c:v>
                </c:pt>
                <c:pt idx="16">
                  <c:v>41.82023408644551</c:v>
                </c:pt>
                <c:pt idx="17">
                  <c:v>40.43952642637071</c:v>
                </c:pt>
                <c:pt idx="18">
                  <c:v>39.132578611464</c:v>
                </c:pt>
                <c:pt idx="19">
                  <c:v>38.72636501818921</c:v>
                </c:pt>
                <c:pt idx="20">
                  <c:v>43.850062130593436</c:v>
                </c:pt>
                <c:pt idx="21">
                  <c:v>40.46437719662581</c:v>
                </c:pt>
                <c:pt idx="22">
                  <c:v>38.373119967965636</c:v>
                </c:pt>
                <c:pt idx="23">
                  <c:v>38.55347343273074</c:v>
                </c:pt>
              </c:numCache>
            </c:numRef>
          </c:val>
          <c:smooth val="0"/>
        </c:ser>
        <c:axId val="6071324"/>
        <c:axId val="54641917"/>
      </c:line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326915"/>
        <c:crosses val="autoZero"/>
        <c:auto val="0"/>
        <c:lblOffset val="100"/>
        <c:tickLblSkip val="2"/>
        <c:tickMarkSkip val="2"/>
        <c:noMultiLvlLbl val="0"/>
      </c:catAx>
      <c:valAx>
        <c:axId val="60326915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66355314"/>
        <c:crossesAt val="1"/>
        <c:crossBetween val="between"/>
        <c:dispUnits/>
        <c:majorUnit val="1000"/>
      </c:valAx>
      <c:catAx>
        <c:axId val="6071324"/>
        <c:scaling>
          <c:orientation val="minMax"/>
        </c:scaling>
        <c:axPos val="b"/>
        <c:delete val="1"/>
        <c:majorTickMark val="in"/>
        <c:minorTickMark val="none"/>
        <c:tickLblPos val="nextTo"/>
        <c:crossAx val="54641917"/>
        <c:crosses val="autoZero"/>
        <c:auto val="0"/>
        <c:lblOffset val="100"/>
        <c:noMultiLvlLbl val="0"/>
      </c:catAx>
      <c:valAx>
        <c:axId val="54641917"/>
        <c:scaling>
          <c:orientation val="minMax"/>
          <c:max val="70"/>
        </c:scaling>
        <c:axPos val="l"/>
        <c:delete val="0"/>
        <c:numFmt formatCode="0" sourceLinked="0"/>
        <c:majorTickMark val="in"/>
        <c:minorTickMark val="none"/>
        <c:tickLblPos val="nextTo"/>
        <c:crossAx val="60713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6675"/>
          <c:w val="0.5487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axId val="22015206"/>
        <c:axId val="63919127"/>
      </c:barChart>
      <c:lineChart>
        <c:grouping val="standard"/>
        <c:varyColors val="0"/>
        <c:ser>
          <c:idx val="2"/>
          <c:order val="2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01232"/>
        <c:axId val="10066769"/>
      </c:line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9127"/>
        <c:crosses val="autoZero"/>
        <c:auto val="0"/>
        <c:lblOffset val="100"/>
        <c:noMultiLvlLbl val="0"/>
      </c:catAx>
      <c:valAx>
        <c:axId val="63919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015206"/>
        <c:crossesAt val="1"/>
        <c:crossBetween val="between"/>
        <c:dispUnits/>
      </c:valAx>
      <c:catAx>
        <c:axId val="38401232"/>
        <c:scaling>
          <c:orientation val="minMax"/>
        </c:scaling>
        <c:axPos val="b"/>
        <c:delete val="1"/>
        <c:majorTickMark val="in"/>
        <c:minorTickMark val="none"/>
        <c:tickLblPos val="nextTo"/>
        <c:crossAx val="10066769"/>
        <c:crosses val="autoZero"/>
        <c:auto val="0"/>
        <c:lblOffset val="100"/>
        <c:noMultiLvlLbl val="0"/>
      </c:catAx>
      <c:valAx>
        <c:axId val="10066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012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01931"/>
        <c:crossesAt val="-0.06"/>
        <c:auto val="0"/>
        <c:lblOffset val="100"/>
        <c:noMultiLvlLbl val="0"/>
      </c:catAx>
      <c:valAx>
        <c:axId val="10101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2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 millions d'euros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50053"/>
        <c:crosses val="autoZero"/>
        <c:auto val="0"/>
        <c:lblOffset val="100"/>
        <c:noMultiLvlLbl val="0"/>
      </c:catAx>
      <c:valAx>
        <c:axId val="12950053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08516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441614"/>
        <c:axId val="42321343"/>
      </c:barChart>
      <c:catAx>
        <c:axId val="4944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2321343"/>
        <c:crosses val="autoZero"/>
        <c:auto val="1"/>
        <c:lblOffset val="100"/>
        <c:noMultiLvlLbl val="0"/>
      </c:catAx>
      <c:valAx>
        <c:axId val="4232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441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axId val="45347768"/>
        <c:axId val="5476729"/>
      </c:barChart>
      <c:lineChart>
        <c:grouping val="standard"/>
        <c:varyColors val="0"/>
        <c:ser>
          <c:idx val="0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290562"/>
        <c:axId val="40961875"/>
      </c:lineChart>
      <c:catAx>
        <c:axId val="45347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476729"/>
        <c:crosses val="autoZero"/>
        <c:auto val="0"/>
        <c:lblOffset val="100"/>
        <c:noMultiLvlLbl val="0"/>
      </c:catAx>
      <c:valAx>
        <c:axId val="5476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47768"/>
        <c:crossesAt val="1"/>
        <c:crossBetween val="between"/>
        <c:dispUnits/>
      </c:valAx>
      <c:catAx>
        <c:axId val="49290562"/>
        <c:scaling>
          <c:orientation val="minMax"/>
        </c:scaling>
        <c:axPos val="b"/>
        <c:delete val="1"/>
        <c:majorTickMark val="in"/>
        <c:minorTickMark val="none"/>
        <c:tickLblPos val="nextTo"/>
        <c:crossAx val="40961875"/>
        <c:crosses val="autoZero"/>
        <c:auto val="0"/>
        <c:lblOffset val="100"/>
        <c:noMultiLvlLbl val="0"/>
      </c:catAx>
      <c:valAx>
        <c:axId val="40961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2905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intérêts des emprunts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2890"/>
        <c:axId val="47096011"/>
      </c:lineChart>
      <c:lineChart>
        <c:grouping val="standard"/>
        <c:varyColors val="0"/>
        <c:ser>
          <c:idx val="2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10916"/>
        <c:axId val="56680517"/>
      </c:lineChart>
      <c:catAx>
        <c:axId val="5232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96011"/>
        <c:crosses val="autoZero"/>
        <c:auto val="0"/>
        <c:lblOffset val="100"/>
        <c:noMultiLvlLbl val="0"/>
      </c:catAx>
      <c:valAx>
        <c:axId val="47096011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crossAx val="5232890"/>
        <c:crossesAt val="1"/>
        <c:crossBetween val="between"/>
        <c:dispUnits/>
        <c:majorUnit val="2000"/>
        <c:minorUnit val="1000"/>
      </c:valAx>
      <c:catAx>
        <c:axId val="21210916"/>
        <c:scaling>
          <c:orientation val="minMax"/>
        </c:scaling>
        <c:axPos val="b"/>
        <c:delete val="1"/>
        <c:majorTickMark val="in"/>
        <c:minorTickMark val="none"/>
        <c:tickLblPos val="nextTo"/>
        <c:crossAx val="56680517"/>
        <c:crosses val="autoZero"/>
        <c:auto val="0"/>
        <c:lblOffset val="100"/>
        <c:noMultiLvlLbl val="0"/>
      </c:catAx>
      <c:valAx>
        <c:axId val="56680517"/>
        <c:scaling>
          <c:orientation val="minMax"/>
          <c:min val="2500"/>
        </c:scaling>
        <c:axPos val="l"/>
        <c:delete val="0"/>
        <c:numFmt formatCode="General" sourceLinked="1"/>
        <c:majorTickMark val="in"/>
        <c:minorTickMark val="none"/>
        <c:tickLblPos val="nextTo"/>
        <c:crossAx val="212109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auto val="1"/>
        <c:lblOffset val="100"/>
        <c:noMultiLvlLbl val="0"/>
      </c:catAx>
      <c:valAx>
        <c:axId val="29577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3112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'P3.5'!#REF!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'P3.5'!#REF!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871350"/>
        <c:axId val="46971239"/>
      </c:bar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6971239"/>
        <c:crosses val="autoZero"/>
        <c:auto val="1"/>
        <c:lblOffset val="100"/>
        <c:noMultiLvlLbl val="0"/>
      </c:catAx>
      <c:valAx>
        <c:axId val="46971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871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79125"/>
          <c:h val="0.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'P4.2'!$A$7</c:f>
              <c:strCache>
                <c:ptCount val="1"/>
                <c:pt idx="0">
                  <c:v>Charges d'exploita-tion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'P4.2'!$B$6:$C$6</c:f>
              <c:strCache>
                <c:ptCount val="2"/>
                <c:pt idx="0">
                  <c:v>Accédants</c:v>
                </c:pt>
                <c:pt idx="1">
                  <c:v>Non-accédants</c:v>
                </c:pt>
              </c:strCache>
            </c:strRef>
          </c:cat>
          <c:val>
            <c:numRef>
              <c:f>'P4.2'!$B$7:$C$7</c:f>
              <c:numCache>
                <c:ptCount val="2"/>
                <c:pt idx="0">
                  <c:v>16.11385725089382</c:v>
                </c:pt>
                <c:pt idx="1">
                  <c:v>87.91835833815864</c:v>
                </c:pt>
              </c:numCache>
            </c:numRef>
          </c:val>
        </c:ser>
        <c:ser>
          <c:idx val="1"/>
          <c:order val="1"/>
          <c:tx>
            <c:strRef>
              <c:f>'P4.2'!$A$8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'P4.2'!$B$6:$C$6</c:f>
              <c:strCache>
                <c:ptCount val="2"/>
                <c:pt idx="0">
                  <c:v>Accédants</c:v>
                </c:pt>
                <c:pt idx="1">
                  <c:v>Non-accédants</c:v>
                </c:pt>
              </c:strCache>
            </c:strRef>
          </c:cat>
          <c:val>
            <c:numRef>
              <c:f>'P4.2'!$B$8:$C$8</c:f>
              <c:numCache>
                <c:ptCount val="2"/>
                <c:pt idx="0">
                  <c:v>83.38587331438954</c:v>
                </c:pt>
                <c:pt idx="1">
                  <c:v>9.609793754171344</c:v>
                </c:pt>
              </c:numCache>
            </c:numRef>
          </c:val>
        </c:ser>
        <c:ser>
          <c:idx val="2"/>
          <c:order val="2"/>
          <c:tx>
            <c:strRef>
              <c:f>'P4.2'!$A$9</c:f>
              <c:strCache>
                <c:ptCount val="1"/>
                <c:pt idx="0">
                  <c:v>Autres charges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'P4.2'!$B$6:$C$6</c:f>
              <c:strCache>
                <c:ptCount val="2"/>
                <c:pt idx="0">
                  <c:v>Accédants</c:v>
                </c:pt>
                <c:pt idx="1">
                  <c:v>Non-accédants</c:v>
                </c:pt>
              </c:strCache>
            </c:strRef>
          </c:cat>
          <c:val>
            <c:numRef>
              <c:f>'P4.2'!$B$9:$C$9</c:f>
              <c:numCache>
                <c:ptCount val="2"/>
                <c:pt idx="0">
                  <c:v>0.5002694347166228</c:v>
                </c:pt>
                <c:pt idx="1">
                  <c:v>2.4718479076700133</c:v>
                </c:pt>
              </c:numCache>
            </c:numRef>
          </c:val>
        </c:ser>
        <c:overlap val="100"/>
        <c:gapWidth val="30"/>
        <c:axId val="20087968"/>
        <c:axId val="46573985"/>
      </c:barChart>
      <c:catAx>
        <c:axId val="20087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en %</a:t>
                </a:r>
              </a:p>
            </c:rich>
          </c:tx>
          <c:layout>
            <c:manualLayout>
              <c:xMode val="factor"/>
              <c:yMode val="factor"/>
              <c:x val="0.259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6573985"/>
        <c:crosses val="autoZero"/>
        <c:auto val="1"/>
        <c:lblOffset val="100"/>
        <c:noMultiLvlLbl val="0"/>
      </c:catAx>
      <c:valAx>
        <c:axId val="465739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8796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0995"/>
          <c:w val="0.22825"/>
          <c:h val="0.70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'P4.3'!$A$7</c:f>
              <c:strCache>
                <c:ptCount val="1"/>
                <c:pt idx="0">
                  <c:v>Part des intérêts d'emprunts dans les charges (%)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'P4.3'!$H$6:$AE$6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'P4.3'!$H$7:$AE$7</c:f>
              <c:numCache>
                <c:ptCount val="24"/>
                <c:pt idx="0">
                  <c:v>70.95527691335073</c:v>
                </c:pt>
                <c:pt idx="1">
                  <c:v>69.90001640067864</c:v>
                </c:pt>
                <c:pt idx="2">
                  <c:v>68.92260227845871</c:v>
                </c:pt>
                <c:pt idx="3">
                  <c:v>67.33351853434661</c:v>
                </c:pt>
                <c:pt idx="4">
                  <c:v>66.17849517462923</c:v>
                </c:pt>
                <c:pt idx="5">
                  <c:v>65.24324398152578</c:v>
                </c:pt>
                <c:pt idx="6">
                  <c:v>63.30165104943135</c:v>
                </c:pt>
                <c:pt idx="7">
                  <c:v>62.842949031149715</c:v>
                </c:pt>
                <c:pt idx="8">
                  <c:v>62.282648977517944</c:v>
                </c:pt>
                <c:pt idx="9">
                  <c:v>61.58537910517327</c:v>
                </c:pt>
                <c:pt idx="10">
                  <c:v>61.249395760859535</c:v>
                </c:pt>
                <c:pt idx="11">
                  <c:v>60.672607995075246</c:v>
                </c:pt>
                <c:pt idx="12">
                  <c:v>60.122001630529056</c:v>
                </c:pt>
                <c:pt idx="13">
                  <c:v>59.641219893950414</c:v>
                </c:pt>
                <c:pt idx="14">
                  <c:v>59.36862566315716</c:v>
                </c:pt>
                <c:pt idx="15">
                  <c:v>59.50238740581456</c:v>
                </c:pt>
                <c:pt idx="16">
                  <c:v>60.636233177242666</c:v>
                </c:pt>
                <c:pt idx="17">
                  <c:v>61.87823357799646</c:v>
                </c:pt>
                <c:pt idx="18">
                  <c:v>63.23823937432314</c:v>
                </c:pt>
                <c:pt idx="19">
                  <c:v>62.99153492448158</c:v>
                </c:pt>
                <c:pt idx="20">
                  <c:v>62.733150965544496</c:v>
                </c:pt>
                <c:pt idx="21">
                  <c:v>62.83782927453485</c:v>
                </c:pt>
                <c:pt idx="22">
                  <c:v>62.505450993951904</c:v>
                </c:pt>
                <c:pt idx="23">
                  <c:v>60.6051031555503</c:v>
                </c:pt>
              </c:numCache>
            </c:numRef>
          </c:val>
        </c:ser>
        <c:gapWidth val="50"/>
        <c:axId val="16512682"/>
        <c:axId val="14396411"/>
      </c:barChart>
      <c:lineChart>
        <c:grouping val="standard"/>
        <c:varyColors val="0"/>
        <c:ser>
          <c:idx val="0"/>
          <c:order val="1"/>
          <c:tx>
            <c:strRef>
              <c:f>'P4.3'!$A$8</c:f>
              <c:strCache>
                <c:ptCount val="1"/>
                <c:pt idx="0">
                  <c:v>Intérêts d'emprunts (euros par logement)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'P4.3'!$H$6:$AE$6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'P4.3'!$H$8:$AE$8</c:f>
              <c:numCache>
                <c:ptCount val="24"/>
                <c:pt idx="0">
                  <c:v>2784.947056845047</c:v>
                </c:pt>
                <c:pt idx="1">
                  <c:v>2866.606538840807</c:v>
                </c:pt>
                <c:pt idx="2">
                  <c:v>2937.4847243480217</c:v>
                </c:pt>
                <c:pt idx="3">
                  <c:v>2927.3260909012415</c:v>
                </c:pt>
                <c:pt idx="4">
                  <c:v>2914.0616367555567</c:v>
                </c:pt>
                <c:pt idx="5">
                  <c:v>2932.4650620527423</c:v>
                </c:pt>
                <c:pt idx="6">
                  <c:v>2819.8165564111346</c:v>
                </c:pt>
                <c:pt idx="7">
                  <c:v>2836.2672590793345</c:v>
                </c:pt>
                <c:pt idx="8">
                  <c:v>2839.9310680185145</c:v>
                </c:pt>
                <c:pt idx="9">
                  <c:v>2802.05758541131</c:v>
                </c:pt>
                <c:pt idx="10">
                  <c:v>2825.967193807191</c:v>
                </c:pt>
                <c:pt idx="11">
                  <c:v>2852.307751347952</c:v>
                </c:pt>
                <c:pt idx="12">
                  <c:v>2903.582164066213</c:v>
                </c:pt>
                <c:pt idx="13">
                  <c:v>2978.663008354774</c:v>
                </c:pt>
                <c:pt idx="14">
                  <c:v>3161.2451727687585</c:v>
                </c:pt>
                <c:pt idx="15">
                  <c:v>3408.3782161230342</c:v>
                </c:pt>
                <c:pt idx="16">
                  <c:v>3820.403085663784</c:v>
                </c:pt>
                <c:pt idx="17">
                  <c:v>4260.828013197147</c:v>
                </c:pt>
                <c:pt idx="18">
                  <c:v>4759.119695014137</c:v>
                </c:pt>
                <c:pt idx="19">
                  <c:v>5098.242296467318</c:v>
                </c:pt>
                <c:pt idx="20">
                  <c:v>5303.163014975627</c:v>
                </c:pt>
                <c:pt idx="21">
                  <c:v>5584.830817657972</c:v>
                </c:pt>
                <c:pt idx="22">
                  <c:v>5760.1879390160975</c:v>
                </c:pt>
                <c:pt idx="23">
                  <c:v>5526.153482556463</c:v>
                </c:pt>
              </c:numCache>
            </c:numRef>
          </c:val>
          <c:smooth val="0"/>
        </c:ser>
        <c:axId val="62458836"/>
        <c:axId val="25258613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396411"/>
        <c:crosses val="autoZero"/>
        <c:auto val="0"/>
        <c:lblOffset val="100"/>
        <c:tickLblSkip val="4"/>
        <c:tickMarkSkip val="4"/>
        <c:noMultiLvlLbl val="0"/>
      </c:catAx>
      <c:valAx>
        <c:axId val="14396411"/>
        <c:scaling>
          <c:orientation val="minMax"/>
          <c:max val="72"/>
          <c:min val="5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16512682"/>
        <c:crossesAt val="1"/>
        <c:crossBetween val="between"/>
        <c:dispUnits/>
        <c:majorUnit val="5"/>
      </c:valAx>
      <c:catAx>
        <c:axId val="62458836"/>
        <c:scaling>
          <c:orientation val="minMax"/>
        </c:scaling>
        <c:axPos val="b"/>
        <c:delete val="1"/>
        <c:majorTickMark val="in"/>
        <c:minorTickMark val="none"/>
        <c:tickLblPos val="nextTo"/>
        <c:crossAx val="25258613"/>
        <c:crosses val="autoZero"/>
        <c:auto val="0"/>
        <c:lblOffset val="100"/>
        <c:noMultiLvlLbl val="0"/>
      </c:catAx>
      <c:valAx>
        <c:axId val="2525861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624588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00926"/>
        <c:axId val="32681743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1743"/>
        <c:crosses val="autoZero"/>
        <c:auto val="0"/>
        <c:lblOffset val="100"/>
        <c:noMultiLvlLbl val="0"/>
      </c:catAx>
      <c:valAx>
        <c:axId val="326817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0092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intérêts des emprunts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00232"/>
        <c:axId val="29975497"/>
      </c:lineChart>
      <c:lineChart>
        <c:grouping val="standard"/>
        <c:varyColors val="0"/>
        <c:ser>
          <c:idx val="2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4018"/>
        <c:axId val="12096163"/>
      </c:line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75497"/>
        <c:crosses val="autoZero"/>
        <c:auto val="0"/>
        <c:lblOffset val="100"/>
        <c:noMultiLvlLbl val="0"/>
      </c:catAx>
      <c:valAx>
        <c:axId val="29975497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crossAx val="25700232"/>
        <c:crossesAt val="1"/>
        <c:crossBetween val="between"/>
        <c:dispUnits/>
        <c:majorUnit val="2000"/>
        <c:minorUnit val="1000"/>
      </c:valAx>
      <c:catAx>
        <c:axId val="1344018"/>
        <c:scaling>
          <c:orientation val="minMax"/>
        </c:scaling>
        <c:axPos val="b"/>
        <c:delete val="1"/>
        <c:majorTickMark val="in"/>
        <c:minorTickMark val="none"/>
        <c:tickLblPos val="nextTo"/>
        <c:crossAx val="12096163"/>
        <c:crosses val="autoZero"/>
        <c:auto val="0"/>
        <c:lblOffset val="100"/>
        <c:noMultiLvlLbl val="0"/>
      </c:catAx>
      <c:valAx>
        <c:axId val="12096163"/>
        <c:scaling>
          <c:orientation val="minMax"/>
          <c:min val="2500"/>
        </c:scaling>
        <c:axPos val="l"/>
        <c:delete val="0"/>
        <c:numFmt formatCode="General" sourceLinked="1"/>
        <c:majorTickMark val="in"/>
        <c:minorTickMark val="none"/>
        <c:tickLblPos val="nextTo"/>
        <c:crossAx val="13440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axId val="41756604"/>
        <c:axId val="40265117"/>
      </c:barChart>
      <c:lineChart>
        <c:grouping val="standard"/>
        <c:varyColors val="0"/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841734"/>
        <c:axId val="40249015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65117"/>
        <c:crosses val="autoZero"/>
        <c:auto val="0"/>
        <c:lblOffset val="100"/>
        <c:noMultiLvlLbl val="0"/>
      </c:catAx>
      <c:valAx>
        <c:axId val="40265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Montant en euros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56604"/>
        <c:crossesAt val="1"/>
        <c:crossBetween val="between"/>
        <c:dispUnits/>
      </c:valAx>
      <c:catAx>
        <c:axId val="26841734"/>
        <c:scaling>
          <c:orientation val="minMax"/>
        </c:scaling>
        <c:axPos val="b"/>
        <c:delete val="1"/>
        <c:majorTickMark val="in"/>
        <c:minorTickMark val="none"/>
        <c:tickLblPos val="nextTo"/>
        <c:crossAx val="40249015"/>
        <c:crosses val="autoZero"/>
        <c:auto val="0"/>
        <c:lblOffset val="100"/>
        <c:noMultiLvlLbl val="0"/>
      </c:catAx>
      <c:valAx>
        <c:axId val="40249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RBC/Production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417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axId val="26696816"/>
        <c:axId val="38944753"/>
      </c:barChart>
      <c:lineChart>
        <c:grouping val="standard"/>
        <c:varyColors val="0"/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958458"/>
        <c:axId val="408395"/>
      </c:line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44753"/>
        <c:crosses val="autoZero"/>
        <c:auto val="0"/>
        <c:lblOffset val="100"/>
        <c:noMultiLvlLbl val="0"/>
      </c:catAx>
      <c:valAx>
        <c:axId val="3894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Montant en euros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96816"/>
        <c:crossesAt val="1"/>
        <c:crossBetween val="between"/>
        <c:dispUnits/>
      </c:valAx>
      <c:catAx>
        <c:axId val="14958458"/>
        <c:scaling>
          <c:orientation val="minMax"/>
        </c:scaling>
        <c:axPos val="b"/>
        <c:delete val="1"/>
        <c:majorTickMark val="in"/>
        <c:minorTickMark val="none"/>
        <c:tickLblPos val="nextTo"/>
        <c:crossAx val="408395"/>
        <c:crosses val="autoZero"/>
        <c:auto val="0"/>
        <c:lblOffset val="100"/>
        <c:noMultiLvlLbl val="0"/>
      </c:catAx>
      <c:valAx>
        <c:axId val="408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RBC/Production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584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axId val="3675556"/>
        <c:axId val="33080005"/>
      </c:barChart>
      <c:lineChart>
        <c:grouping val="standard"/>
        <c:varyColors val="0"/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84590"/>
        <c:axId val="62234719"/>
      </c:lineChart>
      <c:catAx>
        <c:axId val="367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080005"/>
        <c:crosses val="autoZero"/>
        <c:auto val="0"/>
        <c:lblOffset val="100"/>
        <c:noMultiLvlLbl val="0"/>
      </c:catAx>
      <c:valAx>
        <c:axId val="3308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Montant en euros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5556"/>
        <c:crossesAt val="1"/>
        <c:crossBetween val="between"/>
        <c:dispUnits/>
      </c:valAx>
      <c:catAx>
        <c:axId val="29284590"/>
        <c:scaling>
          <c:orientation val="minMax"/>
        </c:scaling>
        <c:axPos val="b"/>
        <c:delete val="1"/>
        <c:majorTickMark val="in"/>
        <c:minorTickMark val="none"/>
        <c:tickLblPos val="nextTo"/>
        <c:crossAx val="62234719"/>
        <c:crosses val="autoZero"/>
        <c:auto val="0"/>
        <c:lblOffset val="100"/>
        <c:noMultiLvlLbl val="0"/>
      </c:catAx>
      <c:valAx>
        <c:axId val="622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RBC/Production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845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axId val="23241560"/>
        <c:axId val="7847449"/>
      </c:barChart>
      <c:lineChart>
        <c:grouping val="standard"/>
        <c:varyColors val="0"/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8178"/>
        <c:axId val="31663603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47449"/>
        <c:crosses val="autoZero"/>
        <c:auto val="0"/>
        <c:lblOffset val="100"/>
        <c:noMultiLvlLbl val="0"/>
      </c:catAx>
      <c:valAx>
        <c:axId val="784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Montant en euros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241560"/>
        <c:crossesAt val="1"/>
        <c:crossBetween val="between"/>
        <c:dispUnits/>
      </c:valAx>
      <c:catAx>
        <c:axId val="3518178"/>
        <c:scaling>
          <c:orientation val="minMax"/>
        </c:scaling>
        <c:axPos val="b"/>
        <c:delete val="1"/>
        <c:majorTickMark val="in"/>
        <c:minorTickMark val="none"/>
        <c:tickLblPos val="nextTo"/>
        <c:crossAx val="31663603"/>
        <c:crosses val="autoZero"/>
        <c:auto val="0"/>
        <c:lblOffset val="100"/>
        <c:noMultiLvlLbl val="0"/>
      </c:catAx>
      <c:valAx>
        <c:axId val="3166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RBC/Production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81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775"/>
          <c:y val="0.18025"/>
          <c:w val="0.3505"/>
          <c:h val="0.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axId val="40362606"/>
        <c:axId val="27719135"/>
      </c:barChart>
      <c:lineChart>
        <c:grouping val="standard"/>
        <c:varyColors val="0"/>
        <c:ser>
          <c:idx val="2"/>
          <c:order val="2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45624"/>
        <c:axId val="30657433"/>
      </c:lineChart>
      <c:catAx>
        <c:axId val="40362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19135"/>
        <c:crosses val="autoZero"/>
        <c:auto val="0"/>
        <c:lblOffset val="100"/>
        <c:noMultiLvlLbl val="0"/>
      </c:catAx>
      <c:valAx>
        <c:axId val="2771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Montant en euros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62606"/>
        <c:crossesAt val="1"/>
        <c:crossBetween val="between"/>
        <c:dispUnits/>
      </c:valAx>
      <c:catAx>
        <c:axId val="48145624"/>
        <c:scaling>
          <c:orientation val="minMax"/>
        </c:scaling>
        <c:axPos val="b"/>
        <c:delete val="1"/>
        <c:majorTickMark val="in"/>
        <c:minorTickMark val="none"/>
        <c:tickLblPos val="nextTo"/>
        <c:crossAx val="30657433"/>
        <c:crosses val="autoZero"/>
        <c:auto val="0"/>
        <c:lblOffset val="100"/>
        <c:noMultiLvlLbl val="0"/>
      </c:catAx>
      <c:valAx>
        <c:axId val="3065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RBC/Production</a:t>
                </a:r>
              </a:p>
            </c:rich>
          </c:tx>
          <c:layout>
            <c:manualLayout>
              <c:xMode val="factor"/>
              <c:yMode val="factor"/>
              <c:x val="-0.08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456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75"/>
          <c:y val="0.43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536972"/>
        <c:axId val="14615021"/>
      </c:line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15021"/>
        <c:crossesAt val="-0.06"/>
        <c:auto val="0"/>
        <c:lblOffset val="100"/>
        <c:noMultiLvlLbl val="0"/>
      </c:catAx>
      <c:valAx>
        <c:axId val="14615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 millions d'euros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426326"/>
        <c:axId val="42966023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 val="autoZero"/>
        <c:auto val="0"/>
        <c:lblOffset val="100"/>
        <c:noMultiLvlLbl val="0"/>
      </c:catAx>
      <c:valAx>
        <c:axId val="42966023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426326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149888"/>
        <c:axId val="57695809"/>
      </c:barChart>
      <c:catAx>
        <c:axId val="5114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695809"/>
        <c:crosses val="autoZero"/>
        <c:auto val="1"/>
        <c:lblOffset val="100"/>
        <c:noMultiLvlLbl val="0"/>
      </c:catAx>
      <c:valAx>
        <c:axId val="57695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14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00234"/>
        <c:axId val="42848923"/>
      </c:line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9500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'P4.3'!#REF!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095988"/>
        <c:axId val="48210709"/>
      </c:bar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095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3327"/>
        <c:crosses val="autoZero"/>
        <c:auto val="0"/>
        <c:lblOffset val="100"/>
        <c:noMultiLvlLbl val="0"/>
      </c:catAx>
      <c:valAx>
        <c:axId val="127533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4319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intérêts des emprunts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71080"/>
        <c:axId val="26386537"/>
      </c:lineChart>
      <c:lineChart>
        <c:grouping val="standard"/>
        <c:varyColors val="0"/>
        <c:ser>
          <c:idx val="2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152242"/>
        <c:axId val="56934723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86537"/>
        <c:crosses val="autoZero"/>
        <c:auto val="0"/>
        <c:lblOffset val="100"/>
        <c:noMultiLvlLbl val="0"/>
      </c:catAx>
      <c:valAx>
        <c:axId val="26386537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crossAx val="47671080"/>
        <c:crossesAt val="1"/>
        <c:crossBetween val="between"/>
        <c:dispUnits/>
        <c:majorUnit val="2000"/>
        <c:minorUnit val="1000"/>
      </c:valAx>
      <c:catAx>
        <c:axId val="36152242"/>
        <c:scaling>
          <c:orientation val="minMax"/>
        </c:scaling>
        <c:axPos val="b"/>
        <c:delete val="1"/>
        <c:majorTickMark val="in"/>
        <c:minorTickMark val="none"/>
        <c:tickLblPos val="nextTo"/>
        <c:crossAx val="56934723"/>
        <c:crosses val="autoZero"/>
        <c:auto val="0"/>
        <c:lblOffset val="100"/>
        <c:noMultiLvlLbl val="0"/>
      </c:catAx>
      <c:valAx>
        <c:axId val="56934723"/>
        <c:scaling>
          <c:orientation val="minMax"/>
          <c:min val="2500"/>
        </c:scaling>
        <c:axPos val="l"/>
        <c:delete val="0"/>
        <c:numFmt formatCode="General" sourceLinked="1"/>
        <c:majorTickMark val="in"/>
        <c:minorTickMark val="none"/>
        <c:tickLblPos val="nextTo"/>
        <c:crossAx val="361522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axId val="42650460"/>
        <c:axId val="48309821"/>
      </c:barChart>
      <c:lineChart>
        <c:grouping val="standard"/>
        <c:varyColors val="0"/>
        <c:ser>
          <c:idx val="2"/>
          <c:order val="2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35206"/>
        <c:axId val="20781399"/>
      </c:line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09821"/>
        <c:crosses val="autoZero"/>
        <c:auto val="0"/>
        <c:lblOffset val="100"/>
        <c:noMultiLvlLbl val="0"/>
      </c:catAx>
      <c:valAx>
        <c:axId val="483098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50460"/>
        <c:crossesAt val="1"/>
        <c:crossBetween val="between"/>
        <c:dispUnits/>
      </c:valAx>
      <c:catAx>
        <c:axId val="32135206"/>
        <c:scaling>
          <c:orientation val="minMax"/>
        </c:scaling>
        <c:axPos val="b"/>
        <c:delete val="1"/>
        <c:majorTickMark val="in"/>
        <c:minorTickMark val="none"/>
        <c:tickLblPos val="nextTo"/>
        <c:crossAx val="20781399"/>
        <c:crosses val="autoZero"/>
        <c:auto val="0"/>
        <c:lblOffset val="100"/>
        <c:noMultiLvlLbl val="0"/>
      </c:catAx>
      <c:valAx>
        <c:axId val="20781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352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axId val="52814864"/>
        <c:axId val="5571729"/>
      </c:barChart>
      <c:lineChart>
        <c:grouping val="standard"/>
        <c:varyColors val="0"/>
        <c:ser>
          <c:idx val="2"/>
          <c:order val="2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45562"/>
        <c:axId val="48656875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1729"/>
        <c:crosses val="autoZero"/>
        <c:auto val="0"/>
        <c:lblOffset val="100"/>
        <c:noMultiLvlLbl val="0"/>
      </c:catAx>
      <c:valAx>
        <c:axId val="5571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14864"/>
        <c:crossesAt val="1"/>
        <c:crossBetween val="between"/>
        <c:dispUnits/>
      </c:valAx>
      <c:catAx>
        <c:axId val="50145562"/>
        <c:scaling>
          <c:orientation val="minMax"/>
        </c:scaling>
        <c:axPos val="b"/>
        <c:delete val="1"/>
        <c:majorTickMark val="in"/>
        <c:minorTickMark val="none"/>
        <c:tickLblPos val="nextTo"/>
        <c:crossAx val="48656875"/>
        <c:crosses val="autoZero"/>
        <c:auto val="0"/>
        <c:lblOffset val="100"/>
        <c:noMultiLvlLbl val="0"/>
      </c:catAx>
      <c:valAx>
        <c:axId val="48656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455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0.9967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'P4.4'!$A$8</c:f>
              <c:strCache>
                <c:ptCount val="1"/>
                <c:pt idx="0">
                  <c:v>Ressources par logement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'P4.4'!$H$6:$AE$6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'P4.4'!$H$8:$AE$8</c:f>
              <c:numCache>
                <c:ptCount val="24"/>
                <c:pt idx="0">
                  <c:v>4965.171121114854</c:v>
                </c:pt>
                <c:pt idx="1">
                  <c:v>5305.365183798328</c:v>
                </c:pt>
                <c:pt idx="2">
                  <c:v>5654.932519545058</c:v>
                </c:pt>
                <c:pt idx="3">
                  <c:v>5907.119723210746</c:v>
                </c:pt>
                <c:pt idx="4">
                  <c:v>6083.899405992665</c:v>
                </c:pt>
                <c:pt idx="5">
                  <c:v>6243.578536257951</c:v>
                </c:pt>
                <c:pt idx="6">
                  <c:v>6360.822371298297</c:v>
                </c:pt>
                <c:pt idx="7">
                  <c:v>6490.021044125123</c:v>
                </c:pt>
                <c:pt idx="8">
                  <c:v>6650.86741833262</c:v>
                </c:pt>
                <c:pt idx="9">
                  <c:v>6894.156844442866</c:v>
                </c:pt>
                <c:pt idx="10">
                  <c:v>6880.072812448413</c:v>
                </c:pt>
                <c:pt idx="11">
                  <c:v>6999.376383890628</c:v>
                </c:pt>
                <c:pt idx="12">
                  <c:v>7190.777692868216</c:v>
                </c:pt>
                <c:pt idx="13">
                  <c:v>7345.82665454866</c:v>
                </c:pt>
                <c:pt idx="14">
                  <c:v>7527.421885482609</c:v>
                </c:pt>
                <c:pt idx="15">
                  <c:v>7761.781342648343</c:v>
                </c:pt>
                <c:pt idx="16">
                  <c:v>7948.219423366812</c:v>
                </c:pt>
                <c:pt idx="17">
                  <c:v>8095.363592107806</c:v>
                </c:pt>
                <c:pt idx="18">
                  <c:v>8142.735743338873</c:v>
                </c:pt>
                <c:pt idx="19">
                  <c:v>8178.243566706659</c:v>
                </c:pt>
                <c:pt idx="20">
                  <c:v>8168.612576110879</c:v>
                </c:pt>
                <c:pt idx="21">
                  <c:v>8142.62915035599</c:v>
                </c:pt>
                <c:pt idx="22">
                  <c:v>8182.700358229286</c:v>
                </c:pt>
                <c:pt idx="23">
                  <c:v>8194.57663834608</c:v>
                </c:pt>
              </c:numCache>
            </c:numRef>
          </c:val>
        </c:ser>
        <c:ser>
          <c:idx val="0"/>
          <c:order val="1"/>
          <c:tx>
            <c:strRef>
              <c:f>'P4.4'!$A$7</c:f>
              <c:strCache>
                <c:ptCount val="1"/>
                <c:pt idx="0">
                  <c:v>Charges par logement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'P4.4'!$H$6:$AE$6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'P4.4'!$H$7:$AE$7</c:f>
              <c:numCache>
                <c:ptCount val="24"/>
                <c:pt idx="0">
                  <c:v>3211.8479082215936</c:v>
                </c:pt>
                <c:pt idx="1">
                  <c:v>3321.4477501234737</c:v>
                </c:pt>
                <c:pt idx="2">
                  <c:v>3417.7160696844708</c:v>
                </c:pt>
                <c:pt idx="3">
                  <c:v>3438.878247278943</c:v>
                </c:pt>
                <c:pt idx="4">
                  <c:v>3446.6031204766887</c:v>
                </c:pt>
                <c:pt idx="5">
                  <c:v>3489.2177065718106</c:v>
                </c:pt>
                <c:pt idx="6">
                  <c:v>3402.757590403458</c:v>
                </c:pt>
                <c:pt idx="7">
                  <c:v>3429.865418687182</c:v>
                </c:pt>
                <c:pt idx="8">
                  <c:v>3446.9918968867505</c:v>
                </c:pt>
                <c:pt idx="9">
                  <c:v>3416.57156360256</c:v>
                </c:pt>
                <c:pt idx="10">
                  <c:v>3450.9861917568373</c:v>
                </c:pt>
                <c:pt idx="11">
                  <c:v>3494.4269161271072</c:v>
                </c:pt>
                <c:pt idx="12">
                  <c:v>3566.665228014059</c:v>
                </c:pt>
                <c:pt idx="13">
                  <c:v>3665.4588260851215</c:v>
                </c:pt>
                <c:pt idx="14">
                  <c:v>3891.3563240783087</c:v>
                </c:pt>
                <c:pt idx="15">
                  <c:v>4183.56990506126</c:v>
                </c:pt>
                <c:pt idx="16">
                  <c:v>4639.9445790669715</c:v>
                </c:pt>
                <c:pt idx="17">
                  <c:v>5116.863810751061</c:v>
                </c:pt>
                <c:pt idx="18">
                  <c:v>5646.953666869333</c:v>
                </c:pt>
                <c:pt idx="19">
                  <c:v>6048.433757615644</c:v>
                </c:pt>
                <c:pt idx="20">
                  <c:v>6292.93163625352</c:v>
                </c:pt>
                <c:pt idx="21">
                  <c:v>6612.050881073072</c:v>
                </c:pt>
                <c:pt idx="22">
                  <c:v>6825.524249489529</c:v>
                </c:pt>
                <c:pt idx="23">
                  <c:v>6627.205859823785</c:v>
                </c:pt>
              </c:numCache>
            </c:numRef>
          </c:val>
        </c:ser>
        <c:gapWidth val="50"/>
        <c:axId val="35258692"/>
        <c:axId val="48892773"/>
      </c:barChart>
      <c:lineChart>
        <c:grouping val="standard"/>
        <c:varyColors val="0"/>
        <c:ser>
          <c:idx val="2"/>
          <c:order val="2"/>
          <c:tx>
            <c:strRef>
              <c:f>'P4.4'!$A$9</c:f>
              <c:strCache>
                <c:ptCount val="1"/>
                <c:pt idx="0">
                  <c:v>RBC / Ressources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'P4.4'!$H$6:$AE$6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'P4.4'!$H$9:$AE$9</c:f>
              <c:numCache>
                <c:ptCount val="24"/>
                <c:pt idx="0">
                  <c:v>35.31244281666526</c:v>
                </c:pt>
                <c:pt idx="1">
                  <c:v>37.3945499498017</c:v>
                </c:pt>
                <c:pt idx="2">
                  <c:v>39.5622130260287</c:v>
                </c:pt>
                <c:pt idx="3">
                  <c:v>41.78417894990994</c:v>
                </c:pt>
                <c:pt idx="4">
                  <c:v>43.348781916384574</c:v>
                </c:pt>
                <c:pt idx="5">
                  <c:v>44.11509863599712</c:v>
                </c:pt>
                <c:pt idx="6">
                  <c:v>46.50443933542941</c:v>
                </c:pt>
                <c:pt idx="7">
                  <c:v>47.15170574382107</c:v>
                </c:pt>
                <c:pt idx="8">
                  <c:v>48.17229573114968</c:v>
                </c:pt>
                <c:pt idx="9">
                  <c:v>50.442503112522935</c:v>
                </c:pt>
                <c:pt idx="10">
                  <c:v>49.840847824854144</c:v>
                </c:pt>
                <c:pt idx="11">
                  <c:v>50.07516777966558</c:v>
                </c:pt>
                <c:pt idx="12">
                  <c:v>50.399450791651326</c:v>
                </c:pt>
                <c:pt idx="13">
                  <c:v>50.10147940510674</c:v>
                </c:pt>
                <c:pt idx="14">
                  <c:v>48.30426162796612</c:v>
                </c:pt>
                <c:pt idx="15">
                  <c:v>46.10038958358735</c:v>
                </c:pt>
                <c:pt idx="16">
                  <c:v>41.622842401329656</c:v>
                </c:pt>
                <c:pt idx="17">
                  <c:v>36.79266221297946</c:v>
                </c:pt>
                <c:pt idx="18">
                  <c:v>30.650412283257555</c:v>
                </c:pt>
                <c:pt idx="19">
                  <c:v>26.04238662885263</c:v>
                </c:pt>
                <c:pt idx="20">
                  <c:v>22.96205043856272</c:v>
                </c:pt>
                <c:pt idx="21">
                  <c:v>18.797101538340378</c:v>
                </c:pt>
                <c:pt idx="22">
                  <c:v>16.585919675952148</c:v>
                </c:pt>
                <c:pt idx="23">
                  <c:v>19.126928061028398</c:v>
                </c:pt>
              </c:numCache>
            </c:numRef>
          </c:val>
          <c:smooth val="0"/>
        </c:ser>
        <c:axId val="37381774"/>
        <c:axId val="891647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892773"/>
        <c:crosses val="autoZero"/>
        <c:auto val="0"/>
        <c:lblOffset val="100"/>
        <c:tickLblSkip val="2"/>
        <c:tickMarkSkip val="2"/>
        <c:noMultiLvlLbl val="0"/>
      </c:catAx>
      <c:valAx>
        <c:axId val="48892773"/>
        <c:scaling>
          <c:orientation val="minMax"/>
          <c:max val="9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35258692"/>
        <c:crossesAt val="1"/>
        <c:crossBetween val="between"/>
        <c:dispUnits/>
        <c:majorUnit val="1000"/>
      </c:valAx>
      <c:catAx>
        <c:axId val="37381774"/>
        <c:scaling>
          <c:orientation val="minMax"/>
        </c:scaling>
        <c:axPos val="b"/>
        <c:delete val="1"/>
        <c:majorTickMark val="in"/>
        <c:minorTickMark val="none"/>
        <c:tickLblPos val="nextTo"/>
        <c:crossAx val="891647"/>
        <c:crosses val="autoZero"/>
        <c:auto val="0"/>
        <c:lblOffset val="100"/>
        <c:noMultiLvlLbl val="0"/>
      </c:catAx>
      <c:valAx>
        <c:axId val="891647"/>
        <c:scaling>
          <c:orientation val="minMax"/>
          <c:max val="9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373817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6675"/>
          <c:w val="0.5487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'P1.4'!$A$9</c:f>
              <c:strCache>
                <c:ptCount val="1"/>
                <c:pt idx="0">
                  <c:v>Ressources par logement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'P1.4'!$H$7:$AE$7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'P1.4'!$H$9:$AE$9</c:f>
              <c:numCache>
                <c:ptCount val="24"/>
                <c:pt idx="0">
                  <c:v>3243.9734011092282</c:v>
                </c:pt>
                <c:pt idx="1">
                  <c:v>3457.352567161298</c:v>
                </c:pt>
                <c:pt idx="2">
                  <c:v>3697.136131133815</c:v>
                </c:pt>
                <c:pt idx="3">
                  <c:v>3903.4376663377802</c:v>
                </c:pt>
                <c:pt idx="4">
                  <c:v>4061.01662469251</c:v>
                </c:pt>
                <c:pt idx="5">
                  <c:v>4205.111602866502</c:v>
                </c:pt>
                <c:pt idx="6">
                  <c:v>4310.15800766418</c:v>
                </c:pt>
                <c:pt idx="7">
                  <c:v>4421.873146707859</c:v>
                </c:pt>
                <c:pt idx="8">
                  <c:v>4562.265424229239</c:v>
                </c:pt>
                <c:pt idx="9">
                  <c:v>4791.294869716331</c:v>
                </c:pt>
                <c:pt idx="10">
                  <c:v>4801.9036169412375</c:v>
                </c:pt>
                <c:pt idx="11">
                  <c:v>4926.71899837011</c:v>
                </c:pt>
                <c:pt idx="12">
                  <c:v>5112.9493519025045</c:v>
                </c:pt>
                <c:pt idx="13">
                  <c:v>5288.5864017708745</c:v>
                </c:pt>
                <c:pt idx="14">
                  <c:v>5481.859287834126</c:v>
                </c:pt>
                <c:pt idx="15">
                  <c:v>5718.927518144465</c:v>
                </c:pt>
                <c:pt idx="16">
                  <c:v>5939.800697939379</c:v>
                </c:pt>
                <c:pt idx="17">
                  <c:v>6120.312800513145</c:v>
                </c:pt>
                <c:pt idx="18">
                  <c:v>6230.949698803824</c:v>
                </c:pt>
                <c:pt idx="19">
                  <c:v>6343.7306743727</c:v>
                </c:pt>
                <c:pt idx="20">
                  <c:v>6412.305037002046</c:v>
                </c:pt>
                <c:pt idx="21">
                  <c:v>6469.571030401958</c:v>
                </c:pt>
                <c:pt idx="22">
                  <c:v>6587.761488999346</c:v>
                </c:pt>
                <c:pt idx="23">
                  <c:v>6687.947559562483</c:v>
                </c:pt>
              </c:numCache>
            </c:numRef>
          </c:val>
        </c:ser>
        <c:ser>
          <c:idx val="1"/>
          <c:order val="1"/>
          <c:tx>
            <c:strRef>
              <c:f>'P1.4'!$A$8</c:f>
              <c:strCache>
                <c:ptCount val="1"/>
                <c:pt idx="0">
                  <c:v>Emplois par logement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'P1.4'!$H$7:$AE$7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'P1.4'!$H$8:$AE$8</c:f>
              <c:numCache>
                <c:ptCount val="24"/>
                <c:pt idx="0">
                  <c:v>1621.3472619979477</c:v>
                </c:pt>
                <c:pt idx="1">
                  <c:v>1700.3420772774418</c:v>
                </c:pt>
                <c:pt idx="2">
                  <c:v>1761.066830451559</c:v>
                </c:pt>
                <c:pt idx="3">
                  <c:v>1787.9802280378572</c:v>
                </c:pt>
                <c:pt idx="4">
                  <c:v>1793.301468887407</c:v>
                </c:pt>
                <c:pt idx="5">
                  <c:v>1815.3590288630714</c:v>
                </c:pt>
                <c:pt idx="6">
                  <c:v>1810.4856338000604</c:v>
                </c:pt>
                <c:pt idx="7">
                  <c:v>1819.268846296484</c:v>
                </c:pt>
                <c:pt idx="8">
                  <c:v>1836.2055548851758</c:v>
                </c:pt>
                <c:pt idx="9">
                  <c:v>1825.6429693313237</c:v>
                </c:pt>
                <c:pt idx="10">
                  <c:v>1813.445168185338</c:v>
                </c:pt>
                <c:pt idx="11">
                  <c:v>1815.2567117004512</c:v>
                </c:pt>
                <c:pt idx="12">
                  <c:v>1852.3285249618261</c:v>
                </c:pt>
                <c:pt idx="13">
                  <c:v>1887.2653883253777</c:v>
                </c:pt>
                <c:pt idx="14">
                  <c:v>1953.088546433437</c:v>
                </c:pt>
                <c:pt idx="15">
                  <c:v>2050.7623724090613</c:v>
                </c:pt>
                <c:pt idx="16">
                  <c:v>2163.911181949312</c:v>
                </c:pt>
                <c:pt idx="17">
                  <c:v>2287.0337253234015</c:v>
                </c:pt>
                <c:pt idx="18">
                  <c:v>2409.332930736861</c:v>
                </c:pt>
                <c:pt idx="19">
                  <c:v>2527.8040169739947</c:v>
                </c:pt>
                <c:pt idx="20">
                  <c:v>2546.210353958562</c:v>
                </c:pt>
                <c:pt idx="21">
                  <c:v>2628.163603775988</c:v>
                </c:pt>
                <c:pt idx="22">
                  <c:v>2691.6578714688494</c:v>
                </c:pt>
                <c:pt idx="23">
                  <c:v>2658.956620939736</c:v>
                </c:pt>
              </c:numCache>
            </c:numRef>
          </c:val>
        </c:ser>
        <c:gapWidth val="50"/>
        <c:axId val="7481442"/>
        <c:axId val="224115"/>
      </c:barChart>
      <c:lineChart>
        <c:grouping val="standard"/>
        <c:varyColors val="0"/>
        <c:ser>
          <c:idx val="2"/>
          <c:order val="2"/>
          <c:tx>
            <c:strRef>
              <c:f>'P1.4'!$A$10</c:f>
              <c:strCache>
                <c:ptCount val="1"/>
                <c:pt idx="0">
                  <c:v>RBC / 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'P1.4'!$H$7:$AE$7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'P1.4'!$H$10:$AE$10</c:f>
              <c:numCache>
                <c:ptCount val="24"/>
                <c:pt idx="0">
                  <c:v>50.01971158445529</c:v>
                </c:pt>
                <c:pt idx="1">
                  <c:v>50.81953476692922</c:v>
                </c:pt>
                <c:pt idx="2">
                  <c:v>52.36673013953949</c:v>
                </c:pt>
                <c:pt idx="3">
                  <c:v>54.19472831712087</c:v>
                </c:pt>
                <c:pt idx="4">
                  <c:v>55.841070485073644</c:v>
                </c:pt>
                <c:pt idx="5">
                  <c:v>56.829706312060914</c:v>
                </c:pt>
                <c:pt idx="6">
                  <c:v>57.994912702023576</c:v>
                </c:pt>
                <c:pt idx="7">
                  <c:v>58.857507080433706</c:v>
                </c:pt>
                <c:pt idx="8">
                  <c:v>59.75232950863685</c:v>
                </c:pt>
                <c:pt idx="9">
                  <c:v>61.896668458657985</c:v>
                </c:pt>
                <c:pt idx="10">
                  <c:v>62.23486948410507</c:v>
                </c:pt>
                <c:pt idx="11">
                  <c:v>63.154855953810504</c:v>
                </c:pt>
                <c:pt idx="12">
                  <c:v>63.77181940453639</c:v>
                </c:pt>
                <c:pt idx="13">
                  <c:v>64.31436975874253</c:v>
                </c:pt>
                <c:pt idx="14">
                  <c:v>64.37178621552873</c:v>
                </c:pt>
                <c:pt idx="15">
                  <c:v>64.140787483272</c:v>
                </c:pt>
                <c:pt idx="16">
                  <c:v>63.569296479930536</c:v>
                </c:pt>
                <c:pt idx="17">
                  <c:v>62.63207780602896</c:v>
                </c:pt>
                <c:pt idx="18">
                  <c:v>61.33281366082303</c:v>
                </c:pt>
                <c:pt idx="19">
                  <c:v>60.15272169126321</c:v>
                </c:pt>
                <c:pt idx="20">
                  <c:v>60.291808651246036</c:v>
                </c:pt>
                <c:pt idx="21">
                  <c:v>59.376539937104624</c:v>
                </c:pt>
                <c:pt idx="22">
                  <c:v>59.14154032498676</c:v>
                </c:pt>
                <c:pt idx="23">
                  <c:v>60.242561753673776</c:v>
                </c:pt>
              </c:numCache>
            </c:numRef>
          </c:val>
          <c:smooth val="0"/>
        </c:ser>
        <c:axId val="2017036"/>
        <c:axId val="18153325"/>
      </c:lineChart>
      <c:catAx>
        <c:axId val="7481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4115"/>
        <c:crosses val="autoZero"/>
        <c:auto val="0"/>
        <c:lblOffset val="100"/>
        <c:tickLblSkip val="1"/>
        <c:noMultiLvlLbl val="0"/>
      </c:catAx>
      <c:valAx>
        <c:axId val="224115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481442"/>
        <c:crossesAt val="1"/>
        <c:crossBetween val="between"/>
        <c:dispUnits/>
        <c:majorUnit val="1000"/>
      </c:valAx>
      <c:catAx>
        <c:axId val="2017036"/>
        <c:scaling>
          <c:orientation val="minMax"/>
        </c:scaling>
        <c:axPos val="b"/>
        <c:delete val="1"/>
        <c:majorTickMark val="in"/>
        <c:minorTickMark val="none"/>
        <c:tickLblPos val="nextTo"/>
        <c:crossAx val="18153325"/>
        <c:crossesAt val="0"/>
        <c:auto val="0"/>
        <c:lblOffset val="100"/>
        <c:noMultiLvlLbl val="0"/>
      </c:catAx>
      <c:valAx>
        <c:axId val="18153325"/>
        <c:scaling>
          <c:orientation val="minMax"/>
          <c:max val="80"/>
          <c:min val="40"/>
        </c:scaling>
        <c:axPos val="l"/>
        <c:delete val="0"/>
        <c:numFmt formatCode="#,##0" sourceLinked="0"/>
        <c:majorTickMark val="in"/>
        <c:minorTickMark val="none"/>
        <c:tickLblPos val="nextTo"/>
        <c:crossAx val="2017036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"/>
          <c:y val="0.0775"/>
          <c:w val="0.261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axId val="8024824"/>
        <c:axId val="5114553"/>
      </c:barChart>
      <c:lineChart>
        <c:grouping val="standard"/>
        <c:varyColors val="0"/>
        <c:ser>
          <c:idx val="2"/>
          <c:order val="2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30978"/>
        <c:axId val="11625619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4553"/>
        <c:crosses val="autoZero"/>
        <c:auto val="0"/>
        <c:lblOffset val="100"/>
        <c:noMultiLvlLbl val="0"/>
      </c:catAx>
      <c:valAx>
        <c:axId val="5114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24824"/>
        <c:crossesAt val="1"/>
        <c:crossBetween val="between"/>
        <c:dispUnits/>
      </c:valAx>
      <c:catAx>
        <c:axId val="46030978"/>
        <c:scaling>
          <c:orientation val="minMax"/>
        </c:scaling>
        <c:axPos val="b"/>
        <c:delete val="1"/>
        <c:majorTickMark val="in"/>
        <c:minorTickMark val="none"/>
        <c:tickLblPos val="nextTo"/>
        <c:crossAx val="11625619"/>
        <c:crosses val="autoZero"/>
        <c:auto val="0"/>
        <c:lblOffset val="100"/>
        <c:noMultiLvlLbl val="0"/>
      </c:catAx>
      <c:valAx>
        <c:axId val="11625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309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1053"/>
        <c:crossesAt val="-0.06"/>
        <c:auto val="0"/>
        <c:lblOffset val="100"/>
        <c:noMultiLvlLbl val="0"/>
      </c:catAx>
      <c:valAx>
        <c:axId val="21510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21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 millions d'euros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17575"/>
        <c:crosses val="autoZero"/>
        <c:auto val="0"/>
        <c:lblOffset val="100"/>
        <c:noMultiLvlLbl val="0"/>
      </c:catAx>
      <c:valAx>
        <c:axId val="40017575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613856"/>
        <c:axId val="20198113"/>
      </c:bar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axId val="47565290"/>
        <c:axId val="25434427"/>
      </c:barChart>
      <c:lineChart>
        <c:grouping val="standard"/>
        <c:varyColors val="0"/>
        <c:ser>
          <c:idx val="0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83252"/>
        <c:axId val="4692267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5434427"/>
        <c:crosses val="autoZero"/>
        <c:auto val="0"/>
        <c:lblOffset val="100"/>
        <c:noMultiLvlLbl val="0"/>
      </c:catAx>
      <c:valAx>
        <c:axId val="25434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565290"/>
        <c:crossesAt val="1"/>
        <c:crossBetween val="between"/>
        <c:dispUnits/>
      </c:valAx>
      <c:catAx>
        <c:axId val="27583252"/>
        <c:scaling>
          <c:orientation val="minMax"/>
        </c:scaling>
        <c:axPos val="b"/>
        <c:delete val="1"/>
        <c:majorTickMark val="in"/>
        <c:minorTickMark val="none"/>
        <c:tickLblPos val="nextTo"/>
        <c:crossAx val="46922677"/>
        <c:crosses val="autoZero"/>
        <c:auto val="0"/>
        <c:lblOffset val="100"/>
        <c:noMultiLvlLbl val="0"/>
      </c:catAx>
      <c:valAx>
        <c:axId val="46922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5832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9650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'P4.4'!#REF!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219848"/>
        <c:axId val="31325449"/>
      </c:bar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21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493586"/>
        <c:axId val="5433341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33411"/>
        <c:crosses val="autoZero"/>
        <c:auto val="0"/>
        <c:lblOffset val="100"/>
        <c:noMultiLvlLbl val="0"/>
      </c:catAx>
      <c:valAx>
        <c:axId val="543334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9358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intérêts des emprunts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38652"/>
        <c:axId val="38930141"/>
      </c:lineChart>
      <c:lineChart>
        <c:grouping val="standard"/>
        <c:varyColors val="0"/>
        <c:ser>
          <c:idx val="2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26950"/>
        <c:axId val="66333687"/>
      </c:lineChart>
      <c:catAx>
        <c:axId val="19238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30141"/>
        <c:crosses val="autoZero"/>
        <c:auto val="0"/>
        <c:lblOffset val="100"/>
        <c:noMultiLvlLbl val="0"/>
      </c:catAx>
      <c:valAx>
        <c:axId val="38930141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crossAx val="19238652"/>
        <c:crossesAt val="1"/>
        <c:crossBetween val="between"/>
        <c:dispUnits/>
        <c:majorUnit val="2000"/>
        <c:minorUnit val="1000"/>
      </c:valAx>
      <c:catAx>
        <c:axId val="14826950"/>
        <c:scaling>
          <c:orientation val="minMax"/>
        </c:scaling>
        <c:axPos val="b"/>
        <c:delete val="1"/>
        <c:majorTickMark val="in"/>
        <c:minorTickMark val="none"/>
        <c:tickLblPos val="nextTo"/>
        <c:crossAx val="66333687"/>
        <c:crosses val="autoZero"/>
        <c:auto val="0"/>
        <c:lblOffset val="100"/>
        <c:noMultiLvlLbl val="0"/>
      </c:catAx>
      <c:valAx>
        <c:axId val="66333687"/>
        <c:scaling>
          <c:orientation val="minMax"/>
          <c:min val="2500"/>
        </c:scaling>
        <c:axPos val="l"/>
        <c:delete val="0"/>
        <c:numFmt formatCode="General" sourceLinked="1"/>
        <c:majorTickMark val="in"/>
        <c:minorTickMark val="none"/>
        <c:tickLblPos val="nextTo"/>
        <c:crossAx val="148269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axId val="60132272"/>
        <c:axId val="4319537"/>
      </c:barChart>
      <c:lineChart>
        <c:grouping val="standard"/>
        <c:varyColors val="0"/>
        <c:ser>
          <c:idx val="2"/>
          <c:order val="2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75834"/>
        <c:axId val="14338187"/>
      </c:lineChart>
      <c:catAx>
        <c:axId val="60132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9537"/>
        <c:crosses val="autoZero"/>
        <c:auto val="0"/>
        <c:lblOffset val="100"/>
        <c:noMultiLvlLbl val="0"/>
      </c:catAx>
      <c:valAx>
        <c:axId val="43195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32272"/>
        <c:crossesAt val="1"/>
        <c:crossBetween val="between"/>
        <c:dispUnits/>
      </c:valAx>
      <c:catAx>
        <c:axId val="38875834"/>
        <c:scaling>
          <c:orientation val="minMax"/>
        </c:scaling>
        <c:axPos val="b"/>
        <c:delete val="1"/>
        <c:majorTickMark val="in"/>
        <c:minorTickMark val="none"/>
        <c:tickLblPos val="nextTo"/>
        <c:crossAx val="14338187"/>
        <c:crosses val="autoZero"/>
        <c:auto val="0"/>
        <c:lblOffset val="100"/>
        <c:noMultiLvlLbl val="0"/>
      </c:catAx>
      <c:valAx>
        <c:axId val="14338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875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62198"/>
        <c:axId val="61133191"/>
      </c:line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33191"/>
        <c:crossesAt val="-0.06"/>
        <c:auto val="0"/>
        <c:lblOffset val="100"/>
        <c:noMultiLvlLbl val="0"/>
      </c:catAx>
      <c:valAx>
        <c:axId val="61133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62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axId val="61934820"/>
        <c:axId val="20542469"/>
      </c:barChart>
      <c:lineChart>
        <c:grouping val="standard"/>
        <c:varyColors val="0"/>
        <c:ser>
          <c:idx val="2"/>
          <c:order val="2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64494"/>
        <c:axId val="53327263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42469"/>
        <c:crosses val="autoZero"/>
        <c:auto val="0"/>
        <c:lblOffset val="100"/>
        <c:noMultiLvlLbl val="0"/>
      </c:catAx>
      <c:valAx>
        <c:axId val="20542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34820"/>
        <c:crossesAt val="1"/>
        <c:crossBetween val="between"/>
        <c:dispUnits/>
      </c:valAx>
      <c:catAx>
        <c:axId val="50664494"/>
        <c:scaling>
          <c:orientation val="minMax"/>
        </c:scaling>
        <c:axPos val="b"/>
        <c:delete val="1"/>
        <c:majorTickMark val="in"/>
        <c:minorTickMark val="none"/>
        <c:tickLblPos val="nextTo"/>
        <c:crossAx val="53327263"/>
        <c:crosses val="autoZero"/>
        <c:auto val="0"/>
        <c:lblOffset val="100"/>
        <c:noMultiLvlLbl val="0"/>
      </c:catAx>
      <c:valAx>
        <c:axId val="533272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644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0.9967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'P4.5'!$A$8</c:f>
              <c:strCache>
                <c:ptCount val="1"/>
                <c:pt idx="0">
                  <c:v>Ressources par logement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'P4.5'!$H$6:$AE$6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'P4.5'!$H$8:$AE$8</c:f>
              <c:numCache>
                <c:ptCount val="24"/>
                <c:pt idx="0">
                  <c:v>3643.791568605435</c:v>
                </c:pt>
                <c:pt idx="1">
                  <c:v>3935.5727621963524</c:v>
                </c:pt>
                <c:pt idx="2">
                  <c:v>4288.100875319718</c:v>
                </c:pt>
                <c:pt idx="3">
                  <c:v>4620.068887914614</c:v>
                </c:pt>
                <c:pt idx="4">
                  <c:v>4871.577937955892</c:v>
                </c:pt>
                <c:pt idx="5">
                  <c:v>5082.655233124252</c:v>
                </c:pt>
                <c:pt idx="6">
                  <c:v>5224.585939923912</c:v>
                </c:pt>
                <c:pt idx="7">
                  <c:v>5357.035769830689</c:v>
                </c:pt>
                <c:pt idx="8">
                  <c:v>5534.380013539441</c:v>
                </c:pt>
                <c:pt idx="9">
                  <c:v>5840.6254062539565</c:v>
                </c:pt>
                <c:pt idx="10">
                  <c:v>5853.933453578895</c:v>
                </c:pt>
                <c:pt idx="11">
                  <c:v>6038.688994463867</c:v>
                </c:pt>
                <c:pt idx="12">
                  <c:v>6269.564003243118</c:v>
                </c:pt>
                <c:pt idx="13">
                  <c:v>6484.892663330279</c:v>
                </c:pt>
                <c:pt idx="14">
                  <c:v>6741.682094705462</c:v>
                </c:pt>
                <c:pt idx="15">
                  <c:v>7066.758698914413</c:v>
                </c:pt>
                <c:pt idx="16">
                  <c:v>7373.4242532777125</c:v>
                </c:pt>
                <c:pt idx="17">
                  <c:v>7649.24048421776</c:v>
                </c:pt>
                <c:pt idx="18">
                  <c:v>7835.081542227395</c:v>
                </c:pt>
                <c:pt idx="19">
                  <c:v>8009.247830812307</c:v>
                </c:pt>
                <c:pt idx="20">
                  <c:v>8139.238600733296</c:v>
                </c:pt>
                <c:pt idx="21">
                  <c:v>8252.436651622393</c:v>
                </c:pt>
                <c:pt idx="22">
                  <c:v>8428.392606836953</c:v>
                </c:pt>
                <c:pt idx="23">
                  <c:v>8574.737253496403</c:v>
                </c:pt>
              </c:numCache>
            </c:numRef>
          </c:val>
        </c:ser>
        <c:ser>
          <c:idx val="0"/>
          <c:order val="1"/>
          <c:tx>
            <c:strRef>
              <c:f>'P4.5'!$A$7</c:f>
              <c:strCache>
                <c:ptCount val="1"/>
                <c:pt idx="0">
                  <c:v>Charges par logement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'P4.5'!$H$6:$AE$6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'P4.5'!$H$7:$AE$7</c:f>
              <c:numCache>
                <c:ptCount val="24"/>
                <c:pt idx="0">
                  <c:v>596.9784346473916</c:v>
                </c:pt>
                <c:pt idx="1">
                  <c:v>622.1814071569298</c:v>
                </c:pt>
                <c:pt idx="2">
                  <c:v>642.1980719006403</c:v>
                </c:pt>
                <c:pt idx="3">
                  <c:v>665.5920611953702</c:v>
                </c:pt>
                <c:pt idx="4">
                  <c:v>682.0992620875234</c:v>
                </c:pt>
                <c:pt idx="5">
                  <c:v>697.6564949008169</c:v>
                </c:pt>
                <c:pt idx="6">
                  <c:v>710.2708375369137</c:v>
                </c:pt>
                <c:pt idx="7">
                  <c:v>712.8889394238491</c:v>
                </c:pt>
                <c:pt idx="8">
                  <c:v>714.4318162919659</c:v>
                </c:pt>
                <c:pt idx="9">
                  <c:v>710.062116693641</c:v>
                </c:pt>
                <c:pt idx="10">
                  <c:v>711.9921702970688</c:v>
                </c:pt>
                <c:pt idx="11">
                  <c:v>721.9812429824887</c:v>
                </c:pt>
                <c:pt idx="12">
                  <c:v>734.8986575477334</c:v>
                </c:pt>
                <c:pt idx="13">
                  <c:v>748.7746154059201</c:v>
                </c:pt>
                <c:pt idx="14">
                  <c:v>782.0785660445159</c:v>
                </c:pt>
                <c:pt idx="15">
                  <c:v>815.9776857113126</c:v>
                </c:pt>
                <c:pt idx="16">
                  <c:v>850.2053644184402</c:v>
                </c:pt>
                <c:pt idx="17">
                  <c:v>878.7960040885677</c:v>
                </c:pt>
                <c:pt idx="18">
                  <c:v>906.340444326293</c:v>
                </c:pt>
                <c:pt idx="19">
                  <c:v>959.21965420598</c:v>
                </c:pt>
                <c:pt idx="20">
                  <c:v>986.3673242414816</c:v>
                </c:pt>
                <c:pt idx="21">
                  <c:v>1011.5248820430834</c:v>
                </c:pt>
                <c:pt idx="22">
                  <c:v>1034.1140135688186</c:v>
                </c:pt>
                <c:pt idx="23">
                  <c:v>1048.946896746678</c:v>
                </c:pt>
              </c:numCache>
            </c:numRef>
          </c:val>
        </c:ser>
        <c:gapWidth val="50"/>
        <c:axId val="10183320"/>
        <c:axId val="24541017"/>
      </c:barChart>
      <c:lineChart>
        <c:grouping val="standard"/>
        <c:varyColors val="0"/>
        <c:ser>
          <c:idx val="2"/>
          <c:order val="2"/>
          <c:tx>
            <c:strRef>
              <c:f>'P4.5'!$A$9</c:f>
              <c:strCache>
                <c:ptCount val="1"/>
                <c:pt idx="0">
                  <c:v>RBC / Ressources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'P4.5'!$H$6:$AE$6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'P4.5'!$H$9:$AE$9</c:f>
              <c:numCache>
                <c:ptCount val="24"/>
                <c:pt idx="0">
                  <c:v>83.61655919644522</c:v>
                </c:pt>
                <c:pt idx="1">
                  <c:v>84.19082952465337</c:v>
                </c:pt>
                <c:pt idx="2">
                  <c:v>85.02371817797409</c:v>
                </c:pt>
                <c:pt idx="3">
                  <c:v>85.5934602417627</c:v>
                </c:pt>
                <c:pt idx="4">
                  <c:v>85.9983916756604</c:v>
                </c:pt>
                <c:pt idx="5">
                  <c:v>86.27377890292246</c:v>
                </c:pt>
                <c:pt idx="6">
                  <c:v>86.40522242902834</c:v>
                </c:pt>
                <c:pt idx="7">
                  <c:v>86.69247378487488</c:v>
                </c:pt>
                <c:pt idx="8">
                  <c:v>87.09102348331407</c:v>
                </c:pt>
                <c:pt idx="9">
                  <c:v>87.84270403759622</c:v>
                </c:pt>
                <c:pt idx="10">
                  <c:v>87.8373716417671</c:v>
                </c:pt>
                <c:pt idx="11">
                  <c:v>88.04407308201525</c:v>
                </c:pt>
                <c:pt idx="12">
                  <c:v>88.27831317827547</c:v>
                </c:pt>
                <c:pt idx="13">
                  <c:v>88.45355421779038</c:v>
                </c:pt>
                <c:pt idx="14">
                  <c:v>88.39935560505417</c:v>
                </c:pt>
                <c:pt idx="15">
                  <c:v>88.45329633461714</c:v>
                </c:pt>
                <c:pt idx="16">
                  <c:v>88.46932801892557</c:v>
                </c:pt>
                <c:pt idx="17">
                  <c:v>88.51132990390697</c:v>
                </c:pt>
                <c:pt idx="18">
                  <c:v>88.43227808872766</c:v>
                </c:pt>
                <c:pt idx="19">
                  <c:v>88.02359878894276</c:v>
                </c:pt>
                <c:pt idx="20">
                  <c:v>87.88133174824712</c:v>
                </c:pt>
                <c:pt idx="21">
                  <c:v>87.74271254970226</c:v>
                </c:pt>
                <c:pt idx="22">
                  <c:v>87.73059037698405</c:v>
                </c:pt>
                <c:pt idx="23">
                  <c:v>87.76700829732172</c:v>
                </c:pt>
              </c:numCache>
            </c:numRef>
          </c:val>
          <c:smooth val="0"/>
        </c:ser>
        <c:axId val="19542562"/>
        <c:axId val="41665331"/>
      </c:lineChart>
      <c:catAx>
        <c:axId val="10183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541017"/>
        <c:crosses val="autoZero"/>
        <c:auto val="0"/>
        <c:lblOffset val="100"/>
        <c:tickLblSkip val="2"/>
        <c:tickMarkSkip val="2"/>
        <c:noMultiLvlLbl val="0"/>
      </c:catAx>
      <c:valAx>
        <c:axId val="24541017"/>
        <c:scaling>
          <c:orientation val="minMax"/>
          <c:max val="9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0183320"/>
        <c:crossesAt val="1"/>
        <c:crossBetween val="between"/>
        <c:dispUnits/>
        <c:majorUnit val="1000"/>
      </c:valAx>
      <c:catAx>
        <c:axId val="19542562"/>
        <c:scaling>
          <c:orientation val="minMax"/>
        </c:scaling>
        <c:axPos val="b"/>
        <c:delete val="1"/>
        <c:majorTickMark val="in"/>
        <c:minorTickMark val="none"/>
        <c:tickLblPos val="nextTo"/>
        <c:crossAx val="41665331"/>
        <c:crosses val="autoZero"/>
        <c:auto val="0"/>
        <c:lblOffset val="100"/>
        <c:noMultiLvlLbl val="0"/>
      </c:catAx>
      <c:valAx>
        <c:axId val="41665331"/>
        <c:scaling>
          <c:orientation val="minMax"/>
          <c:max val="90"/>
          <c:min val="81"/>
        </c:scaling>
        <c:axPos val="l"/>
        <c:delete val="0"/>
        <c:numFmt formatCode="0" sourceLinked="0"/>
        <c:majorTickMark val="in"/>
        <c:minorTickMark val="none"/>
        <c:tickLblPos val="nextTo"/>
        <c:crossAx val="195425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6675"/>
          <c:w val="0.5487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axId val="39443660"/>
        <c:axId val="19448621"/>
      </c:barChart>
      <c:lineChart>
        <c:grouping val="standard"/>
        <c:varyColors val="0"/>
        <c:ser>
          <c:idx val="2"/>
          <c:order val="2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819862"/>
        <c:axId val="31834439"/>
      </c:lineChart>
      <c:catAx>
        <c:axId val="3944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48621"/>
        <c:crosses val="autoZero"/>
        <c:auto val="0"/>
        <c:lblOffset val="100"/>
        <c:noMultiLvlLbl val="0"/>
      </c:catAx>
      <c:valAx>
        <c:axId val="194486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43660"/>
        <c:crossesAt val="1"/>
        <c:crossBetween val="between"/>
        <c:dispUnits/>
      </c:valAx>
      <c:catAx>
        <c:axId val="40819862"/>
        <c:scaling>
          <c:orientation val="minMax"/>
        </c:scaling>
        <c:axPos val="b"/>
        <c:delete val="1"/>
        <c:majorTickMark val="in"/>
        <c:minorTickMark val="none"/>
        <c:tickLblPos val="nextTo"/>
        <c:crossAx val="31834439"/>
        <c:crosses val="autoZero"/>
        <c:auto val="0"/>
        <c:lblOffset val="100"/>
        <c:noMultiLvlLbl val="0"/>
      </c:catAx>
      <c:valAx>
        <c:axId val="31834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8198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74496"/>
        <c:axId val="28452737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52737"/>
        <c:crossesAt val="-0.06"/>
        <c:auto val="0"/>
        <c:lblOffset val="100"/>
        <c:noMultiLvlLbl val="0"/>
      </c:catAx>
      <c:valAx>
        <c:axId val="28452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74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 millions d'euros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48042"/>
        <c:axId val="22970331"/>
      </c:line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70331"/>
        <c:crosses val="autoZero"/>
        <c:auto val="0"/>
        <c:lblOffset val="100"/>
        <c:noMultiLvlLbl val="0"/>
      </c:catAx>
      <c:valAx>
        <c:axId val="22970331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48042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06388"/>
        <c:axId val="48657493"/>
      </c:barChart>
      <c:cat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06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axId val="35264254"/>
        <c:axId val="48942831"/>
      </c:barChart>
      <c:lineChart>
        <c:grouping val="standard"/>
        <c:varyColors val="0"/>
        <c:ser>
          <c:idx val="0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32296"/>
        <c:axId val="4946345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8942831"/>
        <c:crosses val="autoZero"/>
        <c:auto val="0"/>
        <c:lblOffset val="100"/>
        <c:noMultiLvlLbl val="0"/>
      </c:catAx>
      <c:valAx>
        <c:axId val="48942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64254"/>
        <c:crossesAt val="1"/>
        <c:crossBetween val="between"/>
        <c:dispUnits/>
      </c:valAx>
      <c:catAx>
        <c:axId val="37832296"/>
        <c:scaling>
          <c:orientation val="minMax"/>
        </c:scaling>
        <c:axPos val="b"/>
        <c:delete val="1"/>
        <c:majorTickMark val="in"/>
        <c:minorTickMark val="none"/>
        <c:tickLblPos val="nextTo"/>
        <c:crossAx val="4946345"/>
        <c:crosses val="autoZero"/>
        <c:auto val="0"/>
        <c:lblOffset val="100"/>
        <c:noMultiLvlLbl val="0"/>
      </c:catAx>
      <c:valAx>
        <c:axId val="49463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322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17106"/>
        <c:axId val="65109635"/>
      </c:line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4517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'P4.5'!#REF!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'P4.5'!#REF!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115804"/>
        <c:axId val="39389053"/>
      </c:bar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 val="autoZero"/>
        <c:auto val="1"/>
        <c:lblOffset val="100"/>
        <c:noMultiLvlLbl val="0"/>
      </c:catAx>
      <c:valAx>
        <c:axId val="39389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58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'P5.2'!$A$7</c:f>
              <c:strCache>
                <c:ptCount val="1"/>
                <c:pt idx="0">
                  <c:v>Paiements des résidents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'P5.2'!$B$6:$Y$6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'P5.2'!$B$7:$Y$7</c:f>
              <c:numCache>
                <c:ptCount val="24"/>
                <c:pt idx="0">
                  <c:v>69.70528729690815</c:v>
                </c:pt>
                <c:pt idx="1">
                  <c:v>70.75008827079367</c:v>
                </c:pt>
                <c:pt idx="2">
                  <c:v>69.44147658951107</c:v>
                </c:pt>
                <c:pt idx="3">
                  <c:v>70.62692587170737</c:v>
                </c:pt>
                <c:pt idx="4">
                  <c:v>69.10966663820585</c:v>
                </c:pt>
                <c:pt idx="5">
                  <c:v>70.96568807985767</c:v>
                </c:pt>
                <c:pt idx="6">
                  <c:v>46.752152947908456</c:v>
                </c:pt>
                <c:pt idx="7">
                  <c:v>45.83404930948456</c:v>
                </c:pt>
                <c:pt idx="8">
                  <c:v>43.38727320601482</c:v>
                </c:pt>
                <c:pt idx="9">
                  <c:v>45.216873984169375</c:v>
                </c:pt>
                <c:pt idx="10">
                  <c:v>42.80932923230914</c:v>
                </c:pt>
                <c:pt idx="11">
                  <c:v>44.92595494505896</c:v>
                </c:pt>
                <c:pt idx="12">
                  <c:v>47.27768334309322</c:v>
                </c:pt>
                <c:pt idx="13">
                  <c:v>47.29919500645929</c:v>
                </c:pt>
                <c:pt idx="14">
                  <c:v>45.94322298660187</c:v>
                </c:pt>
                <c:pt idx="15">
                  <c:v>46.73789327408074</c:v>
                </c:pt>
                <c:pt idx="16">
                  <c:v>47.641289065323534</c:v>
                </c:pt>
                <c:pt idx="17">
                  <c:v>49.88807728577961</c:v>
                </c:pt>
                <c:pt idx="18">
                  <c:v>48.514588395852634</c:v>
                </c:pt>
                <c:pt idx="19">
                  <c:v>48.46475192793816</c:v>
                </c:pt>
                <c:pt idx="20">
                  <c:v>49.60833430245864</c:v>
                </c:pt>
                <c:pt idx="21">
                  <c:v>53.50600797958567</c:v>
                </c:pt>
                <c:pt idx="22">
                  <c:v>55.60514712939181</c:v>
                </c:pt>
                <c:pt idx="23">
                  <c:v>56.56980769341864</c:v>
                </c:pt>
              </c:numCache>
            </c:numRef>
          </c:val>
        </c:ser>
        <c:ser>
          <c:idx val="1"/>
          <c:order val="1"/>
          <c:tx>
            <c:strRef>
              <c:f>'P5.2'!$A$8</c:f>
              <c:strCache>
                <c:ptCount val="1"/>
                <c:pt idx="0">
                  <c:v>Prestations sociales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'P5.2'!$B$6:$Y$6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'P5.2'!$B$8:$Y$8</c:f>
              <c:numCache>
                <c:ptCount val="24"/>
                <c:pt idx="0">
                  <c:v>24.143051517352728</c:v>
                </c:pt>
                <c:pt idx="1">
                  <c:v>23.539537650355797</c:v>
                </c:pt>
                <c:pt idx="2">
                  <c:v>25.220223203788933</c:v>
                </c:pt>
                <c:pt idx="3">
                  <c:v>24.65141433966422</c:v>
                </c:pt>
                <c:pt idx="4">
                  <c:v>26.28563663169437</c:v>
                </c:pt>
                <c:pt idx="5">
                  <c:v>25.05880978593093</c:v>
                </c:pt>
                <c:pt idx="6">
                  <c:v>49.18205918896138</c:v>
                </c:pt>
                <c:pt idx="7">
                  <c:v>50.043748006517575</c:v>
                </c:pt>
                <c:pt idx="8">
                  <c:v>52.027587091895434</c:v>
                </c:pt>
                <c:pt idx="9">
                  <c:v>50.224427248589635</c:v>
                </c:pt>
                <c:pt idx="10">
                  <c:v>52.587321905175166</c:v>
                </c:pt>
                <c:pt idx="11">
                  <c:v>50.60663851339188</c:v>
                </c:pt>
                <c:pt idx="12">
                  <c:v>48.72477368425558</c:v>
                </c:pt>
                <c:pt idx="13">
                  <c:v>48.73823185896749</c:v>
                </c:pt>
                <c:pt idx="14">
                  <c:v>50.1169592738094</c:v>
                </c:pt>
                <c:pt idx="15">
                  <c:v>49.3086993973887</c:v>
                </c:pt>
                <c:pt idx="16">
                  <c:v>49.17201069994566</c:v>
                </c:pt>
                <c:pt idx="17">
                  <c:v>47.36142632660159</c:v>
                </c:pt>
                <c:pt idx="18">
                  <c:v>49.129832411344225</c:v>
                </c:pt>
                <c:pt idx="19">
                  <c:v>49.14750819631524</c:v>
                </c:pt>
                <c:pt idx="20">
                  <c:v>47.77007589419416</c:v>
                </c:pt>
                <c:pt idx="21">
                  <c:v>43.786088506697865</c:v>
                </c:pt>
                <c:pt idx="22">
                  <c:v>41.76589459208887</c:v>
                </c:pt>
                <c:pt idx="23">
                  <c:v>40.610239676738644</c:v>
                </c:pt>
              </c:numCache>
            </c:numRef>
          </c:val>
        </c:ser>
        <c:ser>
          <c:idx val="2"/>
          <c:order val="2"/>
          <c:tx>
            <c:strRef>
              <c:f>'P5.2'!$A$9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'P5.2'!$B$6:$Y$6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'P5.2'!$B$9:$Y$9</c:f>
              <c:numCache>
                <c:ptCount val="24"/>
                <c:pt idx="0">
                  <c:v>6.151661185739129</c:v>
                </c:pt>
                <c:pt idx="1">
                  <c:v>5.710374078850533</c:v>
                </c:pt>
                <c:pt idx="2">
                  <c:v>5.338300206700005</c:v>
                </c:pt>
                <c:pt idx="3">
                  <c:v>4.721659788628412</c:v>
                </c:pt>
                <c:pt idx="4">
                  <c:v>4.604696730099788</c:v>
                </c:pt>
                <c:pt idx="5">
                  <c:v>3.9755021342114034</c:v>
                </c:pt>
                <c:pt idx="6">
                  <c:v>4.065787863130154</c:v>
                </c:pt>
                <c:pt idx="7">
                  <c:v>4.12220268399787</c:v>
                </c:pt>
                <c:pt idx="8">
                  <c:v>4.585139702089743</c:v>
                </c:pt>
                <c:pt idx="9">
                  <c:v>4.558698767240989</c:v>
                </c:pt>
                <c:pt idx="10">
                  <c:v>4.603348862515695</c:v>
                </c:pt>
                <c:pt idx="11">
                  <c:v>4.46740654154916</c:v>
                </c:pt>
                <c:pt idx="12">
                  <c:v>3.997542972651199</c:v>
                </c:pt>
                <c:pt idx="13">
                  <c:v>3.9625731345732107</c:v>
                </c:pt>
                <c:pt idx="14">
                  <c:v>3.9398177395887237</c:v>
                </c:pt>
                <c:pt idx="15">
                  <c:v>3.953407328530568</c:v>
                </c:pt>
                <c:pt idx="16">
                  <c:v>3.1867002347308153</c:v>
                </c:pt>
                <c:pt idx="17">
                  <c:v>2.7504963876188038</c:v>
                </c:pt>
                <c:pt idx="18">
                  <c:v>2.3555791928031264</c:v>
                </c:pt>
                <c:pt idx="19">
                  <c:v>2.3877398757465924</c:v>
                </c:pt>
                <c:pt idx="20">
                  <c:v>2.6215898033471996</c:v>
                </c:pt>
                <c:pt idx="21">
                  <c:v>2.7079035137164813</c:v>
                </c:pt>
                <c:pt idx="22">
                  <c:v>2.6289582785193137</c:v>
                </c:pt>
                <c:pt idx="23">
                  <c:v>2.8199526298427213</c:v>
                </c:pt>
              </c:numCache>
            </c:numRef>
          </c:val>
        </c:ser>
        <c:overlap val="100"/>
        <c:axId val="18957158"/>
        <c:axId val="36396695"/>
      </c:barChart>
      <c:catAx>
        <c:axId val="1895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396695"/>
        <c:crosses val="autoZero"/>
        <c:auto val="1"/>
        <c:lblOffset val="100"/>
        <c:tickLblSkip val="2"/>
        <c:tickMarkSkip val="2"/>
        <c:noMultiLvlLbl val="0"/>
      </c:catAx>
      <c:valAx>
        <c:axId val="363966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571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0185"/>
          <c:w val="0.236"/>
          <c:h val="0.43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 millions d'euros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27808"/>
        <c:axId val="52841409"/>
      </c:line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41409"/>
        <c:crosses val="autoZero"/>
        <c:auto val="0"/>
        <c:lblOffset val="100"/>
        <c:noMultiLvlLbl val="0"/>
      </c:catAx>
      <c:valAx>
        <c:axId val="52841409"/>
        <c:scaling>
          <c:orientation val="minMax"/>
          <c:max val="20000"/>
          <c:min val="1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327808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325"/>
          <c:h val="0.83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Frais de personnel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'P5.3'!$A$7:$A$11</c:f>
              <c:strCache>
                <c:ptCount val="5"/>
                <c:pt idx="0">
                  <c:v>Charges locatives</c:v>
                </c:pt>
                <c:pt idx="1">
                  <c:v>Services extérieurs</c:v>
                </c:pt>
                <c:pt idx="2">
                  <c:v>Frais de personnel</c:v>
                </c:pt>
                <c:pt idx="3">
                  <c:v>Impôts et taxes autres que la TVA</c:v>
                </c:pt>
                <c:pt idx="4">
                  <c:v>Intérêts des emprunts</c:v>
                </c:pt>
              </c:strCache>
            </c:strRef>
          </c:cat>
          <c:val>
            <c:numRef>
              <c:f>'P5.3'!$B$7:$B$11</c:f>
              <c:numCache>
                <c:ptCount val="5"/>
                <c:pt idx="0">
                  <c:v>22.06071033689561</c:v>
                </c:pt>
                <c:pt idx="1">
                  <c:v>27.66680772909894</c:v>
                </c:pt>
                <c:pt idx="2">
                  <c:v>38.795079437969704</c:v>
                </c:pt>
                <c:pt idx="3">
                  <c:v>2.0431117494098068</c:v>
                </c:pt>
                <c:pt idx="4">
                  <c:v>9.239497408003611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en euros par lit occupé</a:t>
            </a:r>
          </a:p>
        </c:rich>
      </c:tx>
      <c:layout>
        <c:manualLayout>
          <c:xMode val="factor"/>
          <c:yMode val="factor"/>
          <c:x val="0.32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73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'P5.4'!$B$6</c:f>
              <c:strCache>
                <c:ptCount val="1"/>
                <c:pt idx="0">
                  <c:v>Charges locatives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9960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5560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3670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1780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'P5.4'!$A$7:$A$12</c:f>
              <c:strCache>
                <c:ptCount val="6"/>
                <c:pt idx="0">
                  <c:v>Ensemble</c:v>
                </c:pt>
                <c:pt idx="1">
                  <c:v>Adultes handicapés</c:v>
                </c:pt>
                <c:pt idx="2">
                  <c:v>Personnes en difficulté sociale</c:v>
                </c:pt>
                <c:pt idx="3">
                  <c:v>Personnes âgées</c:v>
                </c:pt>
                <c:pt idx="4">
                  <c:v>Travailleurs</c:v>
                </c:pt>
                <c:pt idx="5">
                  <c:v>Étudiants</c:v>
                </c:pt>
              </c:strCache>
            </c:strRef>
          </c:cat>
          <c:val>
            <c:numRef>
              <c:f>'P5.4'!$B$7:$B$12</c:f>
              <c:numCache>
                <c:ptCount val="6"/>
                <c:pt idx="0">
                  <c:v>1237.9521398790998</c:v>
                </c:pt>
                <c:pt idx="1">
                  <c:v>2166.270133271316</c:v>
                </c:pt>
                <c:pt idx="2">
                  <c:v>761.8588171735438</c:v>
                </c:pt>
                <c:pt idx="3">
                  <c:v>1246.128162283511</c:v>
                </c:pt>
                <c:pt idx="4">
                  <c:v>862.4794340669074</c:v>
                </c:pt>
                <c:pt idx="5">
                  <c:v>859.8865083269837</c:v>
                </c:pt>
              </c:numCache>
            </c:numRef>
          </c:val>
        </c:ser>
        <c:ser>
          <c:idx val="1"/>
          <c:order val="1"/>
          <c:tx>
            <c:strRef>
              <c:f>'P5.4'!$C$6</c:f>
              <c:strCache>
                <c:ptCount val="1"/>
                <c:pt idx="0">
                  <c:v>Services extérieurs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'P5.4'!$A$7:$A$12</c:f>
              <c:strCache>
                <c:ptCount val="6"/>
                <c:pt idx="0">
                  <c:v>Ensemble</c:v>
                </c:pt>
                <c:pt idx="1">
                  <c:v>Adultes handicapés</c:v>
                </c:pt>
                <c:pt idx="2">
                  <c:v>Personnes en difficulté sociale</c:v>
                </c:pt>
                <c:pt idx="3">
                  <c:v>Personnes âgées</c:v>
                </c:pt>
                <c:pt idx="4">
                  <c:v>Travailleurs</c:v>
                </c:pt>
                <c:pt idx="5">
                  <c:v>Étudiants</c:v>
                </c:pt>
              </c:strCache>
            </c:strRef>
          </c:cat>
          <c:val>
            <c:numRef>
              <c:f>'P5.4'!$C$7:$C$12</c:f>
              <c:numCache>
                <c:ptCount val="6"/>
                <c:pt idx="0">
                  <c:v>1552.542203257148</c:v>
                </c:pt>
                <c:pt idx="1">
                  <c:v>2343.0171432300604</c:v>
                </c:pt>
                <c:pt idx="2">
                  <c:v>2173.9574554032506</c:v>
                </c:pt>
                <c:pt idx="3">
                  <c:v>1647.1269422584849</c:v>
                </c:pt>
                <c:pt idx="4">
                  <c:v>830.4331243581634</c:v>
                </c:pt>
                <c:pt idx="5">
                  <c:v>294.04103832950375</c:v>
                </c:pt>
              </c:numCache>
            </c:numRef>
          </c:val>
        </c:ser>
        <c:ser>
          <c:idx val="2"/>
          <c:order val="2"/>
          <c:tx>
            <c:strRef>
              <c:f>'P5.4'!$D$6</c:f>
              <c:strCache>
                <c:ptCount val="1"/>
                <c:pt idx="0">
                  <c:v>Frais de personnel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'P5.4'!$A$7:$A$12</c:f>
              <c:strCache>
                <c:ptCount val="6"/>
                <c:pt idx="0">
                  <c:v>Ensemble</c:v>
                </c:pt>
                <c:pt idx="1">
                  <c:v>Adultes handicapés</c:v>
                </c:pt>
                <c:pt idx="2">
                  <c:v>Personnes en difficulté sociale</c:v>
                </c:pt>
                <c:pt idx="3">
                  <c:v>Personnes âgées</c:v>
                </c:pt>
                <c:pt idx="4">
                  <c:v>Travailleurs</c:v>
                </c:pt>
                <c:pt idx="5">
                  <c:v>Étudiants</c:v>
                </c:pt>
              </c:strCache>
            </c:strRef>
          </c:cat>
          <c:val>
            <c:numRef>
              <c:f>'P5.4'!$D$7:$D$12</c:f>
              <c:numCache>
                <c:ptCount val="6"/>
                <c:pt idx="0">
                  <c:v>2177.012928123717</c:v>
                </c:pt>
                <c:pt idx="1">
                  <c:v>4688.654785132506</c:v>
                </c:pt>
                <c:pt idx="2">
                  <c:v>3443.5856729865304</c:v>
                </c:pt>
                <c:pt idx="3">
                  <c:v>1853.9460860395345</c:v>
                </c:pt>
                <c:pt idx="4">
                  <c:v>1547.6912610994584</c:v>
                </c:pt>
                <c:pt idx="5">
                  <c:v>580.1157764609268</c:v>
                </c:pt>
              </c:numCache>
            </c:numRef>
          </c:val>
        </c:ser>
        <c:ser>
          <c:idx val="3"/>
          <c:order val="3"/>
          <c:tx>
            <c:strRef>
              <c:f>'P5.4'!$E$6</c:f>
              <c:strCache>
                <c:ptCount val="1"/>
                <c:pt idx="0">
                  <c:v>Impôts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'P5.4'!$A$7:$A$12</c:f>
              <c:strCache>
                <c:ptCount val="6"/>
                <c:pt idx="0">
                  <c:v>Ensemble</c:v>
                </c:pt>
                <c:pt idx="1">
                  <c:v>Adultes handicapés</c:v>
                </c:pt>
                <c:pt idx="2">
                  <c:v>Personnes en difficulté sociale</c:v>
                </c:pt>
                <c:pt idx="3">
                  <c:v>Personnes âgées</c:v>
                </c:pt>
                <c:pt idx="4">
                  <c:v>Travailleurs</c:v>
                </c:pt>
                <c:pt idx="5">
                  <c:v>Étudiants</c:v>
                </c:pt>
              </c:strCache>
            </c:strRef>
          </c:cat>
          <c:val>
            <c:numRef>
              <c:f>'P5.4'!$E$7:$E$12</c:f>
              <c:numCache>
                <c:ptCount val="6"/>
                <c:pt idx="0">
                  <c:v>114.65064014570267</c:v>
                </c:pt>
                <c:pt idx="1">
                  <c:v>23.943754098941827</c:v>
                </c:pt>
                <c:pt idx="2">
                  <c:v>6.110821914879993</c:v>
                </c:pt>
                <c:pt idx="3">
                  <c:v>139.64789091745618</c:v>
                </c:pt>
                <c:pt idx="4">
                  <c:v>206.60122585884727</c:v>
                </c:pt>
                <c:pt idx="5">
                  <c:v>17.283222866026</c:v>
                </c:pt>
              </c:numCache>
            </c:numRef>
          </c:val>
        </c:ser>
        <c:ser>
          <c:idx val="4"/>
          <c:order val="4"/>
          <c:tx>
            <c:strRef>
              <c:f>'P5.4'!$F$6</c:f>
              <c:strCache>
                <c:ptCount val="1"/>
                <c:pt idx="0">
                  <c:v>Intérêts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'P5.4'!$A$7:$A$12</c:f>
              <c:strCache>
                <c:ptCount val="6"/>
                <c:pt idx="0">
                  <c:v>Ensemble</c:v>
                </c:pt>
                <c:pt idx="1">
                  <c:v>Adultes handicapés</c:v>
                </c:pt>
                <c:pt idx="2">
                  <c:v>Personnes en difficulté sociale</c:v>
                </c:pt>
                <c:pt idx="3">
                  <c:v>Personnes âgées</c:v>
                </c:pt>
                <c:pt idx="4">
                  <c:v>Travailleurs</c:v>
                </c:pt>
                <c:pt idx="5">
                  <c:v>Étudiants</c:v>
                </c:pt>
              </c:strCache>
            </c:strRef>
          </c:cat>
          <c:val>
            <c:numRef>
              <c:f>'P5.4'!$F$7:$F$12</c:f>
              <c:numCache>
                <c:ptCount val="6"/>
                <c:pt idx="0">
                  <c:v>518.4808382400907</c:v>
                </c:pt>
                <c:pt idx="1">
                  <c:v>735.918735549007</c:v>
                </c:pt>
                <c:pt idx="2">
                  <c:v>147.93359785643216</c:v>
                </c:pt>
                <c:pt idx="3">
                  <c:v>667.213884685784</c:v>
                </c:pt>
                <c:pt idx="4">
                  <c:v>180.02596583097738</c:v>
                </c:pt>
                <c:pt idx="5">
                  <c:v>30.374298450160165</c:v>
                </c:pt>
              </c:numCache>
            </c:numRef>
          </c:val>
        </c:ser>
        <c:overlap val="100"/>
        <c:axId val="59134800"/>
        <c:axId val="62451153"/>
      </c:barChart>
      <c:catAx>
        <c:axId val="59134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62451153"/>
        <c:crosses val="autoZero"/>
        <c:auto val="1"/>
        <c:lblOffset val="100"/>
        <c:tickLblSkip val="1"/>
        <c:noMultiLvlLbl val="0"/>
      </c:catAx>
      <c:valAx>
        <c:axId val="62451153"/>
        <c:scaling>
          <c:orientation val="minMax"/>
          <c:max val="10000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34800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"/>
          <c:y val="0.84875"/>
          <c:w val="0.9585"/>
          <c:h val="0.1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'P5.5'!$A$7</c:f>
              <c:strCache>
                <c:ptCount val="1"/>
                <c:pt idx="0">
                  <c:v>Personnes âgées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'P5.5'!$B$6:$Y$6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'P5.5'!$B$7:$Y$7</c:f>
              <c:numCache>
                <c:ptCount val="24"/>
                <c:pt idx="0">
                  <c:v>100</c:v>
                </c:pt>
                <c:pt idx="1">
                  <c:v>110.27925717944805</c:v>
                </c:pt>
                <c:pt idx="2">
                  <c:v>117.08885562646681</c:v>
                </c:pt>
                <c:pt idx="3">
                  <c:v>126.19840298759823</c:v>
                </c:pt>
                <c:pt idx="4">
                  <c:v>134.279276125158</c:v>
                </c:pt>
                <c:pt idx="5">
                  <c:v>138.34337820234745</c:v>
                </c:pt>
                <c:pt idx="6">
                  <c:v>140.36455415215232</c:v>
                </c:pt>
                <c:pt idx="7">
                  <c:v>141.639549221667</c:v>
                </c:pt>
                <c:pt idx="8">
                  <c:v>144.056679277976</c:v>
                </c:pt>
                <c:pt idx="9">
                  <c:v>146.10842546341553</c:v>
                </c:pt>
                <c:pt idx="10">
                  <c:v>146.98012228920294</c:v>
                </c:pt>
                <c:pt idx="11">
                  <c:v>154.79058947446026</c:v>
                </c:pt>
                <c:pt idx="12">
                  <c:v>156.77801816287314</c:v>
                </c:pt>
                <c:pt idx="13">
                  <c:v>160.04815124931434</c:v>
                </c:pt>
                <c:pt idx="14">
                  <c:v>160.1317435209157</c:v>
                </c:pt>
                <c:pt idx="15">
                  <c:v>159.04279157858235</c:v>
                </c:pt>
                <c:pt idx="16">
                  <c:v>160.60786182311185</c:v>
                </c:pt>
                <c:pt idx="17">
                  <c:v>168.18407262084497</c:v>
                </c:pt>
                <c:pt idx="18">
                  <c:v>168.28410139074458</c:v>
                </c:pt>
                <c:pt idx="19">
                  <c:v>166.8280217040693</c:v>
                </c:pt>
                <c:pt idx="20">
                  <c:v>176.02004944597948</c:v>
                </c:pt>
                <c:pt idx="21">
                  <c:v>186.70964323641294</c:v>
                </c:pt>
                <c:pt idx="22">
                  <c:v>209.66258309573303</c:v>
                </c:pt>
                <c:pt idx="23">
                  <c:v>211.67887965684864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'P5.5'!$A$8</c:f>
              <c:strCache>
                <c:ptCount val="1"/>
                <c:pt idx="0">
                  <c:v>Adultes handicapés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'P5.5'!$B$6:$Y$6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'P5.5'!$B$8:$Y$8</c:f>
              <c:numCache>
                <c:ptCount val="24"/>
                <c:pt idx="0">
                  <c:v>100</c:v>
                </c:pt>
                <c:pt idx="1">
                  <c:v>112.03538342999155</c:v>
                </c:pt>
                <c:pt idx="2">
                  <c:v>125.75380152567736</c:v>
                </c:pt>
                <c:pt idx="3">
                  <c:v>122.66798085139493</c:v>
                </c:pt>
                <c:pt idx="4">
                  <c:v>125.50650378530406</c:v>
                </c:pt>
                <c:pt idx="5">
                  <c:v>136.17055225957566</c:v>
                </c:pt>
                <c:pt idx="6">
                  <c:v>133.00968581165867</c:v>
                </c:pt>
                <c:pt idx="7">
                  <c:v>127.46691468201945</c:v>
                </c:pt>
                <c:pt idx="8">
                  <c:v>128.95382419239778</c:v>
                </c:pt>
                <c:pt idx="9">
                  <c:v>130.50380420783597</c:v>
                </c:pt>
                <c:pt idx="10">
                  <c:v>124.14336855351146</c:v>
                </c:pt>
                <c:pt idx="11">
                  <c:v>124.12200623435879</c:v>
                </c:pt>
                <c:pt idx="12">
                  <c:v>126.65829029443682</c:v>
                </c:pt>
                <c:pt idx="13">
                  <c:v>129.05511082320663</c:v>
                </c:pt>
                <c:pt idx="14">
                  <c:v>121.006623085269</c:v>
                </c:pt>
                <c:pt idx="15">
                  <c:v>127.48112199781824</c:v>
                </c:pt>
                <c:pt idx="16">
                  <c:v>125.66596968294276</c:v>
                </c:pt>
                <c:pt idx="17">
                  <c:v>129.60193950384527</c:v>
                </c:pt>
                <c:pt idx="18">
                  <c:v>118.724224637296</c:v>
                </c:pt>
                <c:pt idx="19">
                  <c:v>114.51262255424265</c:v>
                </c:pt>
                <c:pt idx="20">
                  <c:v>114.4302707578456</c:v>
                </c:pt>
                <c:pt idx="21">
                  <c:v>126.91577383276336</c:v>
                </c:pt>
                <c:pt idx="22">
                  <c:v>132.19011075300148</c:v>
                </c:pt>
                <c:pt idx="23">
                  <c:v>140.9972365380321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'P5.5'!$A$9</c:f>
              <c:strCache>
                <c:ptCount val="1"/>
                <c:pt idx="0">
                  <c:v>Personnes en difficulté sociale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'P5.5'!$B$6:$Y$6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'P5.5'!$B$9:$Y$9</c:f>
              <c:numCache>
                <c:ptCount val="24"/>
                <c:pt idx="0">
                  <c:v>100</c:v>
                </c:pt>
                <c:pt idx="1">
                  <c:v>105.1722029180692</c:v>
                </c:pt>
                <c:pt idx="2">
                  <c:v>108.08634311293716</c:v>
                </c:pt>
                <c:pt idx="3">
                  <c:v>111.0004833078051</c:v>
                </c:pt>
                <c:pt idx="4">
                  <c:v>122.57848973463362</c:v>
                </c:pt>
                <c:pt idx="5">
                  <c:v>134.1564961614622</c:v>
                </c:pt>
                <c:pt idx="6">
                  <c:v>142.93888084245296</c:v>
                </c:pt>
                <c:pt idx="7">
                  <c:v>151.72126552344378</c:v>
                </c:pt>
                <c:pt idx="8">
                  <c:v>148.88919212238875</c:v>
                </c:pt>
                <c:pt idx="9">
                  <c:v>146.0571187213337</c:v>
                </c:pt>
                <c:pt idx="10">
                  <c:v>143.2250453202786</c:v>
                </c:pt>
                <c:pt idx="11">
                  <c:v>140.3929719192236</c:v>
                </c:pt>
                <c:pt idx="12">
                  <c:v>137.56089851816853</c:v>
                </c:pt>
                <c:pt idx="13">
                  <c:v>134.72882511711347</c:v>
                </c:pt>
                <c:pt idx="14">
                  <c:v>131.89675171605842</c:v>
                </c:pt>
                <c:pt idx="15">
                  <c:v>129.06467831500336</c:v>
                </c:pt>
                <c:pt idx="16">
                  <c:v>126.23260491394832</c:v>
                </c:pt>
                <c:pt idx="17">
                  <c:v>123.5461670205469</c:v>
                </c:pt>
                <c:pt idx="18">
                  <c:v>132.93399186519733</c:v>
                </c:pt>
                <c:pt idx="19">
                  <c:v>143.7393409113679</c:v>
                </c:pt>
                <c:pt idx="20">
                  <c:v>150.93504455247796</c:v>
                </c:pt>
                <c:pt idx="21">
                  <c:v>156.97766795334974</c:v>
                </c:pt>
                <c:pt idx="22">
                  <c:v>184.4951918306344</c:v>
                </c:pt>
                <c:pt idx="23">
                  <c:v>179.62277580396216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'P5.5'!$A$10</c:f>
              <c:strCache>
                <c:ptCount val="1"/>
                <c:pt idx="0">
                  <c:v>Travailleurs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'P5.5'!$B$6:$Y$6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'P5.5'!$B$10:$Y$10</c:f>
              <c:numCache>
                <c:ptCount val="24"/>
                <c:pt idx="0">
                  <c:v>100</c:v>
                </c:pt>
                <c:pt idx="1">
                  <c:v>117.28891843381977</c:v>
                </c:pt>
                <c:pt idx="2">
                  <c:v>119.15237574987997</c:v>
                </c:pt>
                <c:pt idx="3">
                  <c:v>112.49746031823233</c:v>
                </c:pt>
                <c:pt idx="4">
                  <c:v>115.19997071847479</c:v>
                </c:pt>
                <c:pt idx="5">
                  <c:v>116.78986529814871</c:v>
                </c:pt>
                <c:pt idx="6">
                  <c:v>118.56021839451967</c:v>
                </c:pt>
                <c:pt idx="7">
                  <c:v>117.78876586150642</c:v>
                </c:pt>
                <c:pt idx="8">
                  <c:v>121.64029261942486</c:v>
                </c:pt>
                <c:pt idx="9">
                  <c:v>121.92806890839155</c:v>
                </c:pt>
                <c:pt idx="10">
                  <c:v>123.6571354209673</c:v>
                </c:pt>
                <c:pt idx="11">
                  <c:v>138.3394959573793</c:v>
                </c:pt>
                <c:pt idx="12">
                  <c:v>137.81784288685427</c:v>
                </c:pt>
                <c:pt idx="13">
                  <c:v>147.78431216074236</c:v>
                </c:pt>
                <c:pt idx="14">
                  <c:v>150.9253391500621</c:v>
                </c:pt>
                <c:pt idx="15">
                  <c:v>152.24938829816853</c:v>
                </c:pt>
                <c:pt idx="16">
                  <c:v>162.51867111142596</c:v>
                </c:pt>
                <c:pt idx="17">
                  <c:v>176.96260270794104</c:v>
                </c:pt>
                <c:pt idx="18">
                  <c:v>189.47625371722657</c:v>
                </c:pt>
                <c:pt idx="19">
                  <c:v>192.4766099366637</c:v>
                </c:pt>
                <c:pt idx="20">
                  <c:v>197.83443143530656</c:v>
                </c:pt>
                <c:pt idx="21">
                  <c:v>205.3798241142819</c:v>
                </c:pt>
                <c:pt idx="22">
                  <c:v>199.50209025098547</c:v>
                </c:pt>
                <c:pt idx="23">
                  <c:v>206.30977122290312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'P5.5'!$A$11</c:f>
              <c:strCache>
                <c:ptCount val="1"/>
                <c:pt idx="0">
                  <c:v>Etudiants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'P5.5'!$B$6:$Y$6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'P5.5'!$B$11:$Y$11</c:f>
              <c:numCache>
                <c:ptCount val="24"/>
                <c:pt idx="0">
                  <c:v>100</c:v>
                </c:pt>
                <c:pt idx="1">
                  <c:v>102.28695453025614</c:v>
                </c:pt>
                <c:pt idx="2">
                  <c:v>107.6474294147795</c:v>
                </c:pt>
                <c:pt idx="3">
                  <c:v>96.16028191673979</c:v>
                </c:pt>
                <c:pt idx="4">
                  <c:v>97.24211403908062</c:v>
                </c:pt>
                <c:pt idx="5">
                  <c:v>89.43561769797658</c:v>
                </c:pt>
                <c:pt idx="6">
                  <c:v>94.53078069817865</c:v>
                </c:pt>
                <c:pt idx="7">
                  <c:v>93.95113313199867</c:v>
                </c:pt>
                <c:pt idx="8">
                  <c:v>100.57189263840343</c:v>
                </c:pt>
                <c:pt idx="9">
                  <c:v>100.09018957999866</c:v>
                </c:pt>
                <c:pt idx="10">
                  <c:v>103.6272371161467</c:v>
                </c:pt>
                <c:pt idx="11">
                  <c:v>104.2805937297982</c:v>
                </c:pt>
                <c:pt idx="12">
                  <c:v>98.25349190888257</c:v>
                </c:pt>
                <c:pt idx="13">
                  <c:v>102.2125516866648</c:v>
                </c:pt>
                <c:pt idx="14">
                  <c:v>98.38505591533884</c:v>
                </c:pt>
                <c:pt idx="15">
                  <c:v>104.43116796126388</c:v>
                </c:pt>
                <c:pt idx="16">
                  <c:v>101.55698961636156</c:v>
                </c:pt>
                <c:pt idx="17">
                  <c:v>114.98532460965372</c:v>
                </c:pt>
                <c:pt idx="18">
                  <c:v>121.10515319886647</c:v>
                </c:pt>
                <c:pt idx="19">
                  <c:v>125.57674002701015</c:v>
                </c:pt>
                <c:pt idx="20">
                  <c:v>129.7244367444663</c:v>
                </c:pt>
                <c:pt idx="21">
                  <c:v>134.50254088295802</c:v>
                </c:pt>
                <c:pt idx="22">
                  <c:v>146.51775443267647</c:v>
                </c:pt>
                <c:pt idx="23">
                  <c:v>157.01909260123395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'P5.5'!$A$12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'P5.5'!$B$6:$Y$6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'P5.5'!$B$12:$Y$12</c:f>
              <c:numCache>
                <c:ptCount val="24"/>
                <c:pt idx="0">
                  <c:v>100</c:v>
                </c:pt>
                <c:pt idx="1">
                  <c:v>111.39881125497116</c:v>
                </c:pt>
                <c:pt idx="2">
                  <c:v>119.57008006987213</c:v>
                </c:pt>
                <c:pt idx="3">
                  <c:v>122.81468389853453</c:v>
                </c:pt>
                <c:pt idx="4">
                  <c:v>129.83791936340214</c:v>
                </c:pt>
                <c:pt idx="5">
                  <c:v>137.0278678076461</c:v>
                </c:pt>
                <c:pt idx="6">
                  <c:v>138.89857814889407</c:v>
                </c:pt>
                <c:pt idx="7">
                  <c:v>139.16067893801304</c:v>
                </c:pt>
                <c:pt idx="8">
                  <c:v>142.33825117591886</c:v>
                </c:pt>
                <c:pt idx="9">
                  <c:v>144.10137838104148</c:v>
                </c:pt>
                <c:pt idx="10">
                  <c:v>144.90237254221012</c:v>
                </c:pt>
                <c:pt idx="11">
                  <c:v>152.61320244275163</c:v>
                </c:pt>
                <c:pt idx="12">
                  <c:v>155.3343389289298</c:v>
                </c:pt>
                <c:pt idx="13">
                  <c:v>160.4969069314055</c:v>
                </c:pt>
                <c:pt idx="14">
                  <c:v>159.4921586108809</c:v>
                </c:pt>
                <c:pt idx="15">
                  <c:v>162.6562057498454</c:v>
                </c:pt>
                <c:pt idx="16">
                  <c:v>164.7381187345722</c:v>
                </c:pt>
                <c:pt idx="17">
                  <c:v>174.26915184524677</c:v>
                </c:pt>
                <c:pt idx="18">
                  <c:v>174.7541585936812</c:v>
                </c:pt>
                <c:pt idx="19">
                  <c:v>175.33111316019233</c:v>
                </c:pt>
                <c:pt idx="20">
                  <c:v>182.93986105306894</c:v>
                </c:pt>
                <c:pt idx="21">
                  <c:v>195.70450702018485</c:v>
                </c:pt>
                <c:pt idx="22">
                  <c:v>214.9195277231115</c:v>
                </c:pt>
                <c:pt idx="23">
                  <c:v>220.94179317410783</c:v>
                </c:pt>
              </c:numCache>
            </c:numRef>
          </c:yVal>
          <c:smooth val="1"/>
        </c:ser>
        <c:axId val="25189466"/>
        <c:axId val="25378603"/>
      </c:scatterChart>
      <c:valAx>
        <c:axId val="25189466"/>
        <c:scaling>
          <c:orientation val="minMax"/>
          <c:max val="2013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crossAx val="25378603"/>
        <c:crosses val="autoZero"/>
        <c:crossBetween val="midCat"/>
        <c:dispUnits/>
        <c:majorUnit val="2"/>
      </c:valAx>
      <c:valAx>
        <c:axId val="25378603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894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25"/>
          <c:y val="0.06025"/>
          <c:w val="0.5735"/>
          <c:h val="0.25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'P1.4'!#REF!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'P1.4'!#REF!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10634"/>
        <c:axId val="52295707"/>
      </c:bar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295707"/>
        <c:crosses val="autoZero"/>
        <c:auto val="1"/>
        <c:lblOffset val="100"/>
        <c:noMultiLvlLbl val="0"/>
      </c:catAx>
      <c:valAx>
        <c:axId val="5229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1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Relationship Id="rId1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Relationship Id="rId10" Type="http://schemas.openxmlformats.org/officeDocument/2006/relationships/chart" Target="/xl/charts/chart64.xml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Relationship Id="rId12" Type="http://schemas.openxmlformats.org/officeDocument/2006/relationships/chart" Target="/xl/charts/chart7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</cdr:y>
    </cdr:from>
    <cdr:to>
      <cdr:x>0.361</cdr:x>
      <cdr:y>0.12625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0"/>
          <a:ext cx="800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/>
            <a:t>ratio en %</a:t>
          </a:r>
        </a:p>
      </cdr:txBody>
    </cdr:sp>
  </cdr:relSizeAnchor>
  <cdr:relSizeAnchor xmlns:cdr="http://schemas.openxmlformats.org/drawingml/2006/chartDrawing">
    <cdr:from>
      <cdr:x>0.7585</cdr:x>
      <cdr:y>0.12625</cdr:y>
    </cdr:from>
    <cdr:to>
      <cdr:x>0.949</cdr:x>
      <cdr:y>0.2265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333375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99CC00"/>
              </a:solidFill>
            </a:rPr>
            <a:t>EBE/VA</a:t>
          </a:r>
        </a:p>
      </cdr:txBody>
    </cdr:sp>
  </cdr:relSizeAnchor>
  <cdr:relSizeAnchor xmlns:cdr="http://schemas.openxmlformats.org/drawingml/2006/chartDrawing">
    <cdr:from>
      <cdr:x>0.50775</cdr:x>
      <cdr:y>0.03275</cdr:y>
    </cdr:from>
    <cdr:to>
      <cdr:x>0.73525</cdr:x>
      <cdr:y>0.119</cdr:y>
    </cdr:to>
    <cdr:sp>
      <cdr:nvSpPr>
        <cdr:cNvPr id="3" name="TextBox 3"/>
        <cdr:cNvSpPr txBox="1">
          <a:spLocks noChangeArrowheads="1"/>
        </cdr:cNvSpPr>
      </cdr:nvSpPr>
      <cdr:spPr>
        <a:xfrm>
          <a:off x="1543050" y="85725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993366"/>
              </a:solidFill>
            </a:rPr>
            <a:t>VA/Production</a:t>
          </a:r>
        </a:p>
      </cdr:txBody>
    </cdr:sp>
  </cdr:relSizeAnchor>
  <cdr:relSizeAnchor xmlns:cdr="http://schemas.openxmlformats.org/drawingml/2006/chartDrawing">
    <cdr:from>
      <cdr:x>0.50775</cdr:x>
      <cdr:y>0.235</cdr:y>
    </cdr:from>
    <cdr:to>
      <cdr:x>0.77725</cdr:x>
      <cdr:y>0.31725</cdr:y>
    </cdr:to>
    <cdr:sp>
      <cdr:nvSpPr>
        <cdr:cNvPr id="4" name="TextBox 4"/>
        <cdr:cNvSpPr txBox="1">
          <a:spLocks noChangeArrowheads="1"/>
        </cdr:cNvSpPr>
      </cdr:nvSpPr>
      <cdr:spPr>
        <a:xfrm>
          <a:off x="1543050" y="619125"/>
          <a:ext cx="819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FFCC00"/>
              </a:solidFill>
            </a:rPr>
            <a:t>EBE/Production</a:t>
          </a:r>
        </a:p>
      </cdr:txBody>
    </cdr:sp>
  </cdr:relSizeAnchor>
  <cdr:relSizeAnchor xmlns:cdr="http://schemas.openxmlformats.org/drawingml/2006/chartDrawing">
    <cdr:from>
      <cdr:x>0.5095</cdr:x>
      <cdr:y>0.63</cdr:y>
    </cdr:from>
    <cdr:to>
      <cdr:x>0.779</cdr:x>
      <cdr:y>0.72725</cdr:y>
    </cdr:to>
    <cdr:sp>
      <cdr:nvSpPr>
        <cdr:cNvPr id="5" name="TextBox 5"/>
        <cdr:cNvSpPr txBox="1">
          <a:spLocks noChangeArrowheads="1"/>
        </cdr:cNvSpPr>
      </cdr:nvSpPr>
      <cdr:spPr>
        <a:xfrm>
          <a:off x="1552575" y="1676400"/>
          <a:ext cx="819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/>
            <a:t>RBC/Production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048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0.01125</cdr:y>
    </cdr:from>
    <cdr:to>
      <cdr:x>0.4565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9050"/>
          <a:ext cx="1152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contribution en points</a:t>
          </a:r>
        </a:p>
      </cdr:txBody>
    </cdr:sp>
  </cdr:relSizeAnchor>
  <cdr:relSizeAnchor xmlns:cdr="http://schemas.openxmlformats.org/drawingml/2006/chartDrawing">
    <cdr:from>
      <cdr:x>0.473</cdr:x>
      <cdr:y>0.298</cdr:y>
    </cdr:from>
    <cdr:to>
      <cdr:x>0.714</cdr:x>
      <cdr:y>0.4925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733425"/>
          <a:ext cx="7334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0800" rIns="18000" bIns="10800" anchor="ctr"/>
        <a:p>
          <a:pPr algn="l">
            <a:defRPr/>
          </a:pPr>
          <a:r>
            <a:rPr lang="en-US" cap="none" sz="800" b="1" i="0" u="none" baseline="0"/>
            <a:t>Ensemble des emplois courantes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048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0575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0.01425</cdr:y>
    </cdr:from>
    <cdr:to>
      <cdr:x>0.26625</cdr:x>
      <cdr:y>0.1045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85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en euros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29146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0.34075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montant en euros</a:t>
          </a:r>
        </a:p>
      </cdr:txBody>
    </cdr:sp>
  </cdr:relSizeAnchor>
  <cdr:relSizeAnchor xmlns:cdr="http://schemas.openxmlformats.org/drawingml/2006/chartDrawing">
    <cdr:from>
      <cdr:x>0.61125</cdr:x>
      <cdr:y>0.1065</cdr:y>
    </cdr:from>
    <cdr:to>
      <cdr:x>1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228600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RBC / Production en %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0.236</cdr:y>
    </cdr:from>
    <cdr:to>
      <cdr:x>1</cdr:x>
      <cdr:y>-536870.676</cdr:y>
    </cdr:to>
    <cdr:sp>
      <cdr:nvSpPr>
        <cdr:cNvPr id="1" name="AutoShape 1"/>
        <cdr:cNvSpPr>
          <a:spLocks/>
        </cdr:cNvSpPr>
      </cdr:nvSpPr>
      <cdr:spPr>
        <a:xfrm>
          <a:off x="15049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0.6345</cdr:x>
      <cdr:y>0.2715</cdr:y>
    </cdr:from>
    <cdr:to>
      <cdr:x>1</cdr:x>
      <cdr:y>-536870.6405</cdr:y>
    </cdr:to>
    <cdr:sp>
      <cdr:nvSpPr>
        <cdr:cNvPr id="2" name="AutoShape 2"/>
        <cdr:cNvSpPr>
          <a:spLocks/>
        </cdr:cNvSpPr>
      </cdr:nvSpPr>
      <cdr:spPr>
        <a:xfrm>
          <a:off x="12858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0.629</cdr:x>
      <cdr:y>0.30625</cdr:y>
    </cdr:from>
    <cdr:to>
      <cdr:x>1</cdr:x>
      <cdr:y>-536870.60575</cdr:y>
    </cdr:to>
    <cdr:sp>
      <cdr:nvSpPr>
        <cdr:cNvPr id="3" name="AutoShape 3"/>
        <cdr:cNvSpPr>
          <a:spLocks/>
        </cdr:cNvSpPr>
      </cdr:nvSpPr>
      <cdr:spPr>
        <a:xfrm>
          <a:off x="126682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d'HLM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0.6345</cdr:x>
      <cdr:y>0.3615</cdr:y>
    </cdr:from>
    <cdr:to>
      <cdr:x>1</cdr:x>
      <cdr:y>-536870.5505</cdr:y>
    </cdr:to>
    <cdr:sp>
      <cdr:nvSpPr>
        <cdr:cNvPr id="4" name="AutoShape 4"/>
        <cdr:cNvSpPr>
          <a:spLocks/>
        </cdr:cNvSpPr>
      </cdr:nvSpPr>
      <cdr:spPr>
        <a:xfrm>
          <a:off x="12858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0.538</cdr:x>
      <cdr:y>0.39075</cdr:y>
    </cdr:from>
    <cdr:to>
      <cdr:x>0.97</cdr:x>
      <cdr:y>-536870.52125</cdr:y>
    </cdr:to>
    <cdr:sp>
      <cdr:nvSpPr>
        <cdr:cNvPr id="5" name="AutoShape 5"/>
        <cdr:cNvSpPr>
          <a:spLocks/>
        </cdr:cNvSpPr>
      </cdr:nvSpPr>
      <cdr:spPr>
        <a:xfrm>
          <a:off x="10858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0.7025</cdr:x>
      <cdr:y>0.392</cdr:y>
    </cdr:from>
    <cdr:to>
      <cdr:x>1</cdr:x>
      <cdr:y>-536870.52</cdr:y>
    </cdr:to>
    <cdr:sp>
      <cdr:nvSpPr>
        <cdr:cNvPr id="6" name="AutoShape 6"/>
        <cdr:cNvSpPr>
          <a:spLocks/>
        </cdr:cNvSpPr>
      </cdr:nvSpPr>
      <cdr:spPr>
        <a:xfrm>
          <a:off x="1419225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physiques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295275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8950" y="0"/>
        <a:ext cx="136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914650" y="0"/>
        <a:ext cx="177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8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209925" y="0"/>
        <a:ext cx="2066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219450" y="0"/>
        <a:ext cx="1952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0" y="142875"/>
        <a:ext cx="29146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8</xdr:col>
      <xdr:colOff>200025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3209925" y="3390900"/>
        <a:ext cx="1971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85725</xdr:colOff>
      <xdr:row>0</xdr:row>
      <xdr:rowOff>0</xdr:rowOff>
    </xdr:from>
    <xdr:to>
      <xdr:col>25</xdr:col>
      <xdr:colOff>133350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8315325" y="0"/>
        <a:ext cx="1819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13</xdr:col>
      <xdr:colOff>152400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981575" y="0"/>
        <a:ext cx="1628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295275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3209925" y="0"/>
        <a:ext cx="1771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30</xdr:col>
      <xdr:colOff>295275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9486900" y="0"/>
        <a:ext cx="22860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12</xdr:col>
      <xdr:colOff>295275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29125" y="0"/>
        <a:ext cx="20288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295275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5572125" y="0"/>
        <a:ext cx="14763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0.34075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montant en euros</a:t>
          </a:r>
        </a:p>
      </cdr:txBody>
    </cdr:sp>
  </cdr:relSizeAnchor>
  <cdr:relSizeAnchor xmlns:cdr="http://schemas.openxmlformats.org/drawingml/2006/chartDrawing">
    <cdr:from>
      <cdr:x>0.61125</cdr:x>
      <cdr:y>0.1065</cdr:y>
    </cdr:from>
    <cdr:to>
      <cdr:x>1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228600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RBC / Production en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048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0.236</cdr:y>
    </cdr:from>
    <cdr:to>
      <cdr:x>1</cdr:x>
      <cdr:y>-536870.676</cdr:y>
    </cdr:to>
    <cdr:sp>
      <cdr:nvSpPr>
        <cdr:cNvPr id="1" name="AutoShape 1"/>
        <cdr:cNvSpPr>
          <a:spLocks/>
        </cdr:cNvSpPr>
      </cdr:nvSpPr>
      <cdr:spPr>
        <a:xfrm>
          <a:off x="15621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0.6335</cdr:x>
      <cdr:y>0.2715</cdr:y>
    </cdr:from>
    <cdr:to>
      <cdr:x>1</cdr:x>
      <cdr:y>-536870.6405</cdr:y>
    </cdr:to>
    <cdr:sp>
      <cdr:nvSpPr>
        <cdr:cNvPr id="2" name="AutoShape 2"/>
        <cdr:cNvSpPr>
          <a:spLocks/>
        </cdr:cNvSpPr>
      </cdr:nvSpPr>
      <cdr:spPr>
        <a:xfrm>
          <a:off x="13239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0.628</cdr:x>
      <cdr:y>0.30625</cdr:y>
    </cdr:from>
    <cdr:to>
      <cdr:x>1</cdr:x>
      <cdr:y>-536870.60575</cdr:y>
    </cdr:to>
    <cdr:sp>
      <cdr:nvSpPr>
        <cdr:cNvPr id="3" name="AutoShape 3"/>
        <cdr:cNvSpPr>
          <a:spLocks/>
        </cdr:cNvSpPr>
      </cdr:nvSpPr>
      <cdr:spPr>
        <a:xfrm>
          <a:off x="13144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d'HLM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0.6335</cdr:x>
      <cdr:y>0.3615</cdr:y>
    </cdr:from>
    <cdr:to>
      <cdr:x>1</cdr:x>
      <cdr:y>-536870.5505</cdr:y>
    </cdr:to>
    <cdr:sp>
      <cdr:nvSpPr>
        <cdr:cNvPr id="4" name="AutoShape 4"/>
        <cdr:cNvSpPr>
          <a:spLocks/>
        </cdr:cNvSpPr>
      </cdr:nvSpPr>
      <cdr:spPr>
        <a:xfrm>
          <a:off x="13239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0.537</cdr:x>
      <cdr:y>0.39075</cdr:y>
    </cdr:from>
    <cdr:to>
      <cdr:x>0.95525</cdr:x>
      <cdr:y>-536870.52125</cdr:y>
    </cdr:to>
    <cdr:sp>
      <cdr:nvSpPr>
        <cdr:cNvPr id="5" name="AutoShape 5"/>
        <cdr:cNvSpPr>
          <a:spLocks/>
        </cdr:cNvSpPr>
      </cdr:nvSpPr>
      <cdr:spPr>
        <a:xfrm>
          <a:off x="11239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0.70175</cdr:x>
      <cdr:y>0.392</cdr:y>
    </cdr:from>
    <cdr:to>
      <cdr:x>1</cdr:x>
      <cdr:y>-536870.52</cdr:y>
    </cdr:to>
    <cdr:sp>
      <cdr:nvSpPr>
        <cdr:cNvPr id="6" name="AutoShape 6"/>
        <cdr:cNvSpPr>
          <a:spLocks/>
        </cdr:cNvSpPr>
      </cdr:nvSpPr>
      <cdr:spPr>
        <a:xfrm>
          <a:off x="1466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physiques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8950" y="0"/>
        <a:ext cx="140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304800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914650" y="0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8</xdr:col>
      <xdr:colOff>304800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219450" y="0"/>
        <a:ext cx="213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228975" y="0"/>
        <a:ext cx="2009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0" y="142875"/>
        <a:ext cx="29146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8</xdr:col>
      <xdr:colOff>200025</xdr:colOff>
      <xdr:row>8</xdr:row>
      <xdr:rowOff>0</xdr:rowOff>
    </xdr:to>
    <xdr:graphicFrame>
      <xdr:nvGraphicFramePr>
        <xdr:cNvPr id="6" name="Chart 6"/>
        <xdr:cNvGraphicFramePr/>
      </xdr:nvGraphicFramePr>
      <xdr:xfrm>
        <a:off x="3219450" y="3248025"/>
        <a:ext cx="2028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85725</xdr:colOff>
      <xdr:row>0</xdr:row>
      <xdr:rowOff>0</xdr:rowOff>
    </xdr:from>
    <xdr:to>
      <xdr:col>25</xdr:col>
      <xdr:colOff>133350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8486775" y="0"/>
        <a:ext cx="1876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13</xdr:col>
      <xdr:colOff>152400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5048250" y="0"/>
        <a:ext cx="167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304800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3219450" y="0"/>
        <a:ext cx="1828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30</xdr:col>
      <xdr:colOff>304800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9696450" y="0"/>
        <a:ext cx="2362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12</xdr:col>
      <xdr:colOff>304800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76750" y="0"/>
        <a:ext cx="2095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304800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5657850" y="0"/>
        <a:ext cx="1524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0480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</cdr:y>
    </cdr:from>
    <cdr:to>
      <cdr:x>0.431</cdr:x>
      <cdr:y>0.41825</cdr:y>
    </cdr:to>
    <cdr:sp>
      <cdr:nvSpPr>
        <cdr:cNvPr id="1" name="AutoShape 1"/>
        <cdr:cNvSpPr>
          <a:spLocks/>
        </cdr:cNvSpPr>
      </cdr:nvSpPr>
      <cdr:spPr>
        <a:xfrm>
          <a:off x="314325" y="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993366"/>
              </a:solidFill>
            </a:rPr>
            <a:t>part des intérêts d'emprunt dans les charges (en %)
</a:t>
          </a:r>
        </a:p>
      </cdr:txBody>
    </cdr:sp>
  </cdr:relSizeAnchor>
  <cdr:relSizeAnchor xmlns:cdr="http://schemas.openxmlformats.org/drawingml/2006/chartDrawing">
    <cdr:from>
      <cdr:x>0.4685</cdr:x>
      <cdr:y>0</cdr:y>
    </cdr:from>
    <cdr:to>
      <cdr:x>0.877</cdr:x>
      <cdr:y>0.47275</cdr:y>
    </cdr:to>
    <cdr:sp>
      <cdr:nvSpPr>
        <cdr:cNvPr id="2" name="AutoShape 2"/>
        <cdr:cNvSpPr>
          <a:spLocks/>
        </cdr:cNvSpPr>
      </cdr:nvSpPr>
      <cdr:spPr>
        <a:xfrm>
          <a:off x="1362075" y="0"/>
          <a:ext cx="11906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/>
            <a:t>montant annuel moyen des intérêts par logement (en euros)
</a:t>
          </a:r>
        </a:p>
      </cdr:txBody>
    </cdr:sp>
  </cdr:relSizeAnchor>
  <cdr:relSizeAnchor xmlns:cdr="http://schemas.openxmlformats.org/drawingml/2006/chartDrawing">
    <cdr:from>
      <cdr:x>0.39425</cdr:x>
      <cdr:y>0.1565</cdr:y>
    </cdr:from>
    <cdr:to>
      <cdr:x>0.46775</cdr:x>
      <cdr:y>0.24625</cdr:y>
    </cdr:to>
    <cdr:sp>
      <cdr:nvSpPr>
        <cdr:cNvPr id="3" name="Line 3"/>
        <cdr:cNvSpPr>
          <a:spLocks/>
        </cdr:cNvSpPr>
      </cdr:nvSpPr>
      <cdr:spPr>
        <a:xfrm>
          <a:off x="1143000" y="323850"/>
          <a:ext cx="209550" cy="1905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</cdr:x>
      <cdr:y>0.11825</cdr:y>
    </cdr:from>
    <cdr:to>
      <cdr:x>0.55825</cdr:x>
      <cdr:y>0.2025</cdr:y>
    </cdr:to>
    <cdr:sp>
      <cdr:nvSpPr>
        <cdr:cNvPr id="4" name="Line 4"/>
        <cdr:cNvSpPr>
          <a:spLocks/>
        </cdr:cNvSpPr>
      </cdr:nvSpPr>
      <cdr:spPr>
        <a:xfrm>
          <a:off x="1619250" y="247650"/>
          <a:ext cx="9525" cy="1809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0.10075</cdr:y>
    </cdr:from>
    <cdr:to>
      <cdr:x>0.57475</cdr:x>
      <cdr:y>0.18825</cdr:y>
    </cdr:to>
    <cdr:sp>
      <cdr:nvSpPr>
        <cdr:cNvPr id="5" name="Line 5"/>
        <cdr:cNvSpPr>
          <a:spLocks/>
        </cdr:cNvSpPr>
      </cdr:nvSpPr>
      <cdr:spPr>
        <a:xfrm flipH="1">
          <a:off x="1657350" y="209550"/>
          <a:ext cx="9525" cy="1809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0.7415</cdr:x>
      <cdr:y>0.236</cdr:y>
    </cdr:from>
    <cdr:to>
      <cdr:x>1</cdr:x>
      <cdr:y>-536870.676</cdr:y>
    </cdr:to>
    <cdr:sp>
      <cdr:nvSpPr>
        <cdr:cNvPr id="1" name="AutoShape 1"/>
        <cdr:cNvSpPr>
          <a:spLocks/>
        </cdr:cNvSpPr>
      </cdr:nvSpPr>
      <cdr:spPr>
        <a:xfrm>
          <a:off x="149542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0.63025</cdr:x>
      <cdr:y>0.2715</cdr:y>
    </cdr:from>
    <cdr:to>
      <cdr:x>1</cdr:x>
      <cdr:y>-536870.6405</cdr:y>
    </cdr:to>
    <cdr:sp>
      <cdr:nvSpPr>
        <cdr:cNvPr id="2" name="AutoShape 2"/>
        <cdr:cNvSpPr>
          <a:spLocks/>
        </cdr:cNvSpPr>
      </cdr:nvSpPr>
      <cdr:spPr>
        <a:xfrm>
          <a:off x="12763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0.62475</cdr:x>
      <cdr:y>0.30625</cdr:y>
    </cdr:from>
    <cdr:to>
      <cdr:x>1</cdr:x>
      <cdr:y>-536870.60575</cdr:y>
    </cdr:to>
    <cdr:sp>
      <cdr:nvSpPr>
        <cdr:cNvPr id="3" name="AutoShape 3"/>
        <cdr:cNvSpPr>
          <a:spLocks/>
        </cdr:cNvSpPr>
      </cdr:nvSpPr>
      <cdr:spPr>
        <a:xfrm>
          <a:off x="126682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d'HLM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0.63025</cdr:x>
      <cdr:y>0.3615</cdr:y>
    </cdr:from>
    <cdr:to>
      <cdr:x>1</cdr:x>
      <cdr:y>-536870.5505</cdr:y>
    </cdr:to>
    <cdr:sp>
      <cdr:nvSpPr>
        <cdr:cNvPr id="4" name="AutoShape 4"/>
        <cdr:cNvSpPr>
          <a:spLocks/>
        </cdr:cNvSpPr>
      </cdr:nvSpPr>
      <cdr:spPr>
        <a:xfrm>
          <a:off x="1276350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0.53475</cdr:x>
      <cdr:y>0.39075</cdr:y>
    </cdr:from>
    <cdr:to>
      <cdr:x>0.96675</cdr:x>
      <cdr:y>-536870.52125</cdr:y>
    </cdr:to>
    <cdr:sp>
      <cdr:nvSpPr>
        <cdr:cNvPr id="5" name="AutoShape 5"/>
        <cdr:cNvSpPr>
          <a:spLocks/>
        </cdr:cNvSpPr>
      </cdr:nvSpPr>
      <cdr:spPr>
        <a:xfrm>
          <a:off x="107632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0.69775</cdr:x>
      <cdr:y>0.392</cdr:y>
    </cdr:from>
    <cdr:to>
      <cdr:x>1</cdr:x>
      <cdr:y>-536870.52</cdr:y>
    </cdr:to>
    <cdr:sp>
      <cdr:nvSpPr>
        <cdr:cNvPr id="6" name="AutoShape 6"/>
        <cdr:cNvSpPr>
          <a:spLocks/>
        </cdr:cNvSpPr>
      </cdr:nvSpPr>
      <cdr:spPr>
        <a:xfrm>
          <a:off x="140970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physiques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914650" cy="2095500"/>
    <xdr:graphicFrame>
      <xdr:nvGraphicFramePr>
        <xdr:cNvPr id="1" name="Chart 1"/>
        <xdr:cNvGraphicFramePr/>
      </xdr:nvGraphicFramePr>
      <xdr:xfrm>
        <a:off x="0" y="142875"/>
        <a:ext cx="29146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0</xdr:row>
      <xdr:rowOff>0</xdr:rowOff>
    </xdr:from>
    <xdr:to>
      <xdr:col>5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28950" y="0"/>
        <a:ext cx="1371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14650" y="0"/>
        <a:ext cx="1781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8</xdr:col>
      <xdr:colOff>295275</xdr:colOff>
      <xdr:row>11</xdr:row>
      <xdr:rowOff>0</xdr:rowOff>
    </xdr:to>
    <xdr:graphicFrame>
      <xdr:nvGraphicFramePr>
        <xdr:cNvPr id="4" name="Chart 4"/>
        <xdr:cNvGraphicFramePr/>
      </xdr:nvGraphicFramePr>
      <xdr:xfrm>
        <a:off x="3219450" y="3752850"/>
        <a:ext cx="2066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11</xdr:row>
      <xdr:rowOff>0</xdr:rowOff>
    </xdr:from>
    <xdr:to>
      <xdr:col>8</xdr:col>
      <xdr:colOff>190500</xdr:colOff>
      <xdr:row>11</xdr:row>
      <xdr:rowOff>0</xdr:rowOff>
    </xdr:to>
    <xdr:graphicFrame>
      <xdr:nvGraphicFramePr>
        <xdr:cNvPr id="5" name="Chart 5"/>
        <xdr:cNvGraphicFramePr/>
      </xdr:nvGraphicFramePr>
      <xdr:xfrm>
        <a:off x="3228975" y="3752850"/>
        <a:ext cx="1952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8</xdr:col>
      <xdr:colOff>190500</xdr:colOff>
      <xdr:row>11</xdr:row>
      <xdr:rowOff>0</xdr:rowOff>
    </xdr:to>
    <xdr:graphicFrame>
      <xdr:nvGraphicFramePr>
        <xdr:cNvPr id="6" name="Chart 6"/>
        <xdr:cNvGraphicFramePr/>
      </xdr:nvGraphicFramePr>
      <xdr:xfrm>
        <a:off x="3219450" y="3752850"/>
        <a:ext cx="1962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8</xdr:col>
      <xdr:colOff>200025</xdr:colOff>
      <xdr:row>11</xdr:row>
      <xdr:rowOff>0</xdr:rowOff>
    </xdr:to>
    <xdr:graphicFrame>
      <xdr:nvGraphicFramePr>
        <xdr:cNvPr id="7" name="Chart 7"/>
        <xdr:cNvGraphicFramePr/>
      </xdr:nvGraphicFramePr>
      <xdr:xfrm>
        <a:off x="3219450" y="3752850"/>
        <a:ext cx="1971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85725</xdr:colOff>
      <xdr:row>0</xdr:row>
      <xdr:rowOff>0</xdr:rowOff>
    </xdr:from>
    <xdr:to>
      <xdr:col>25</xdr:col>
      <xdr:colOff>133350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8324850" y="0"/>
        <a:ext cx="1819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13</xdr:col>
      <xdr:colOff>152400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991100" y="0"/>
        <a:ext cx="1628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7</xdr:col>
      <xdr:colOff>295275</xdr:colOff>
      <xdr:row>11</xdr:row>
      <xdr:rowOff>0</xdr:rowOff>
    </xdr:to>
    <xdr:graphicFrame>
      <xdr:nvGraphicFramePr>
        <xdr:cNvPr id="10" name="Chart 10"/>
        <xdr:cNvGraphicFramePr/>
      </xdr:nvGraphicFramePr>
      <xdr:xfrm>
        <a:off x="3219450" y="3752850"/>
        <a:ext cx="1771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12</xdr:col>
      <xdr:colOff>295275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38650" y="0"/>
        <a:ext cx="20288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11</xdr:row>
      <xdr:rowOff>0</xdr:rowOff>
    </xdr:from>
    <xdr:to>
      <xdr:col>14</xdr:col>
      <xdr:colOff>295275</xdr:colOff>
      <xdr:row>11</xdr:row>
      <xdr:rowOff>0</xdr:rowOff>
    </xdr:to>
    <xdr:graphicFrame>
      <xdr:nvGraphicFramePr>
        <xdr:cNvPr id="12" name="Chart 12"/>
        <xdr:cNvGraphicFramePr/>
      </xdr:nvGraphicFramePr>
      <xdr:xfrm>
        <a:off x="5581650" y="3752850"/>
        <a:ext cx="14763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2914650</xdr:colOff>
      <xdr:row>1</xdr:row>
      <xdr:rowOff>542925</xdr:rowOff>
    </xdr:from>
    <xdr:to>
      <xdr:col>0</xdr:col>
      <xdr:colOff>2914650</xdr:colOff>
      <xdr:row>1</xdr:row>
      <xdr:rowOff>1162050</xdr:rowOff>
    </xdr:to>
    <xdr:sp>
      <xdr:nvSpPr>
        <xdr:cNvPr id="13" name="Line 13"/>
        <xdr:cNvSpPr>
          <a:spLocks/>
        </xdr:cNvSpPr>
      </xdr:nvSpPr>
      <xdr:spPr>
        <a:xfrm>
          <a:off x="2914650" y="685800"/>
          <a:ext cx="0" cy="619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0.34075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montant en euros</a:t>
          </a:r>
        </a:p>
      </cdr:txBody>
    </cdr:sp>
  </cdr:relSizeAnchor>
  <cdr:relSizeAnchor xmlns:cdr="http://schemas.openxmlformats.org/drawingml/2006/chartDrawing">
    <cdr:from>
      <cdr:x>0.61125</cdr:x>
      <cdr:y>0.00625</cdr:y>
    </cdr:from>
    <cdr:to>
      <cdr:x>1</cdr:x>
      <cdr:y>0.18125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9525"/>
          <a:ext cx="1133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RBC / Production en %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0.236</cdr:y>
    </cdr:from>
    <cdr:to>
      <cdr:x>1</cdr:x>
      <cdr:y>-536870.676</cdr:y>
    </cdr:to>
    <cdr:sp>
      <cdr:nvSpPr>
        <cdr:cNvPr id="1" name="AutoShape 1"/>
        <cdr:cNvSpPr>
          <a:spLocks/>
        </cdr:cNvSpPr>
      </cdr:nvSpPr>
      <cdr:spPr>
        <a:xfrm>
          <a:off x="15049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0.6345</cdr:x>
      <cdr:y>0.2715</cdr:y>
    </cdr:from>
    <cdr:to>
      <cdr:x>1</cdr:x>
      <cdr:y>-536870.6405</cdr:y>
    </cdr:to>
    <cdr:sp>
      <cdr:nvSpPr>
        <cdr:cNvPr id="2" name="AutoShape 2"/>
        <cdr:cNvSpPr>
          <a:spLocks/>
        </cdr:cNvSpPr>
      </cdr:nvSpPr>
      <cdr:spPr>
        <a:xfrm>
          <a:off x="12858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0.629</cdr:x>
      <cdr:y>0.30625</cdr:y>
    </cdr:from>
    <cdr:to>
      <cdr:x>1</cdr:x>
      <cdr:y>-536870.60575</cdr:y>
    </cdr:to>
    <cdr:sp>
      <cdr:nvSpPr>
        <cdr:cNvPr id="3" name="AutoShape 3"/>
        <cdr:cNvSpPr>
          <a:spLocks/>
        </cdr:cNvSpPr>
      </cdr:nvSpPr>
      <cdr:spPr>
        <a:xfrm>
          <a:off x="126682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d'HLM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0.6345</cdr:x>
      <cdr:y>0.3615</cdr:y>
    </cdr:from>
    <cdr:to>
      <cdr:x>1</cdr:x>
      <cdr:y>-536870.5505</cdr:y>
    </cdr:to>
    <cdr:sp>
      <cdr:nvSpPr>
        <cdr:cNvPr id="4" name="AutoShape 4"/>
        <cdr:cNvSpPr>
          <a:spLocks/>
        </cdr:cNvSpPr>
      </cdr:nvSpPr>
      <cdr:spPr>
        <a:xfrm>
          <a:off x="12858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0.538</cdr:x>
      <cdr:y>0.39075</cdr:y>
    </cdr:from>
    <cdr:to>
      <cdr:x>0.97</cdr:x>
      <cdr:y>-536870.52125</cdr:y>
    </cdr:to>
    <cdr:sp>
      <cdr:nvSpPr>
        <cdr:cNvPr id="5" name="AutoShape 5"/>
        <cdr:cNvSpPr>
          <a:spLocks/>
        </cdr:cNvSpPr>
      </cdr:nvSpPr>
      <cdr:spPr>
        <a:xfrm>
          <a:off x="10858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0.7025</cdr:x>
      <cdr:y>0.392</cdr:y>
    </cdr:from>
    <cdr:to>
      <cdr:x>1</cdr:x>
      <cdr:y>-536870.52</cdr:y>
    </cdr:to>
    <cdr:sp>
      <cdr:nvSpPr>
        <cdr:cNvPr id="6" name="AutoShape 6"/>
        <cdr:cNvSpPr>
          <a:spLocks/>
        </cdr:cNvSpPr>
      </cdr:nvSpPr>
      <cdr:spPr>
        <a:xfrm>
          <a:off x="1419225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physiques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295275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8950" y="0"/>
        <a:ext cx="136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914650" y="0"/>
        <a:ext cx="177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8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209925" y="0"/>
        <a:ext cx="2066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219450" y="0"/>
        <a:ext cx="1952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0" y="142875"/>
        <a:ext cx="29146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8</xdr:col>
      <xdr:colOff>200025</xdr:colOff>
      <xdr:row>8</xdr:row>
      <xdr:rowOff>0</xdr:rowOff>
    </xdr:to>
    <xdr:graphicFrame>
      <xdr:nvGraphicFramePr>
        <xdr:cNvPr id="6" name="Chart 6"/>
        <xdr:cNvGraphicFramePr/>
      </xdr:nvGraphicFramePr>
      <xdr:xfrm>
        <a:off x="3209925" y="3248025"/>
        <a:ext cx="1971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85725</xdr:colOff>
      <xdr:row>0</xdr:row>
      <xdr:rowOff>0</xdr:rowOff>
    </xdr:from>
    <xdr:to>
      <xdr:col>25</xdr:col>
      <xdr:colOff>133350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8315325" y="0"/>
        <a:ext cx="1819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13</xdr:col>
      <xdr:colOff>152400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981575" y="0"/>
        <a:ext cx="1628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295275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3209925" y="0"/>
        <a:ext cx="1771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30</xdr:col>
      <xdr:colOff>304800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9486900" y="0"/>
        <a:ext cx="2295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12</xdr:col>
      <xdr:colOff>295275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29125" y="0"/>
        <a:ext cx="20288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295275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5572125" y="0"/>
        <a:ext cx="14763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0.34075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montant en euros</a:t>
          </a:r>
        </a:p>
      </cdr:txBody>
    </cdr:sp>
  </cdr:relSizeAnchor>
  <cdr:relSizeAnchor xmlns:cdr="http://schemas.openxmlformats.org/drawingml/2006/chartDrawing">
    <cdr:from>
      <cdr:x>0.61125</cdr:x>
      <cdr:y>0.00625</cdr:y>
    </cdr:from>
    <cdr:to>
      <cdr:x>1</cdr:x>
      <cdr:y>0.18125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9525"/>
          <a:ext cx="1133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RBC / Production en 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</cdr:y>
    </cdr:from>
    <cdr:to>
      <cdr:x>0.2775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/>
            <a:t>ratio en %</a:t>
          </a:r>
        </a:p>
      </cdr:txBody>
    </cdr:sp>
  </cdr:relSizeAnchor>
  <cdr:relSizeAnchor xmlns:cdr="http://schemas.openxmlformats.org/drawingml/2006/chartDrawing">
    <cdr:from>
      <cdr:x>0.4855</cdr:x>
      <cdr:y>0.19325</cdr:y>
    </cdr:from>
    <cdr:to>
      <cdr:x>0.88125</cdr:x>
      <cdr:y>0.382</cdr:y>
    </cdr:to>
    <cdr:sp>
      <cdr:nvSpPr>
        <cdr:cNvPr id="2" name="TextBox 2"/>
        <cdr:cNvSpPr txBox="1">
          <a:spLocks noChangeArrowheads="1"/>
        </cdr:cNvSpPr>
      </cdr:nvSpPr>
      <cdr:spPr>
        <a:xfrm>
          <a:off x="1476375" y="514350"/>
          <a:ext cx="12096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993366"/>
              </a:solidFill>
            </a:rPr>
            <a:t>intérêts des emprunts / valeur ajoutée</a:t>
          </a:r>
        </a:p>
      </cdr:txBody>
    </cdr:sp>
  </cdr:relSizeAnchor>
  <cdr:relSizeAnchor xmlns:cdr="http://schemas.openxmlformats.org/drawingml/2006/chartDrawing">
    <cdr:from>
      <cdr:x>0.4855</cdr:x>
      <cdr:y>0.525</cdr:y>
    </cdr:from>
    <cdr:to>
      <cdr:x>0.81725</cdr:x>
      <cdr:y>0.60325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1400175"/>
          <a:ext cx="1009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99CC00"/>
              </a:solidFill>
            </a:rPr>
            <a:t>impôts et taxes / VA</a:t>
          </a:r>
        </a:p>
      </cdr:txBody>
    </cdr:sp>
  </cdr:relSizeAnchor>
  <cdr:relSizeAnchor xmlns:cdr="http://schemas.openxmlformats.org/drawingml/2006/chartDrawing">
    <cdr:from>
      <cdr:x>0.5275</cdr:x>
      <cdr:y>0.69325</cdr:y>
    </cdr:from>
    <cdr:to>
      <cdr:x>0.89975</cdr:x>
      <cdr:y>0.7515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1847850"/>
          <a:ext cx="1133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/>
            <a:t>frais de personnel / VA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0.236</cdr:y>
    </cdr:from>
    <cdr:to>
      <cdr:x>1</cdr:x>
      <cdr:y>-536870.676</cdr:y>
    </cdr:to>
    <cdr:sp>
      <cdr:nvSpPr>
        <cdr:cNvPr id="1" name="AutoShape 1"/>
        <cdr:cNvSpPr>
          <a:spLocks/>
        </cdr:cNvSpPr>
      </cdr:nvSpPr>
      <cdr:spPr>
        <a:xfrm>
          <a:off x="15621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0.6335</cdr:x>
      <cdr:y>0.2715</cdr:y>
    </cdr:from>
    <cdr:to>
      <cdr:x>1</cdr:x>
      <cdr:y>-536870.6405</cdr:y>
    </cdr:to>
    <cdr:sp>
      <cdr:nvSpPr>
        <cdr:cNvPr id="2" name="AutoShape 2"/>
        <cdr:cNvSpPr>
          <a:spLocks/>
        </cdr:cNvSpPr>
      </cdr:nvSpPr>
      <cdr:spPr>
        <a:xfrm>
          <a:off x="13239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0.628</cdr:x>
      <cdr:y>0.30625</cdr:y>
    </cdr:from>
    <cdr:to>
      <cdr:x>1</cdr:x>
      <cdr:y>-536870.60575</cdr:y>
    </cdr:to>
    <cdr:sp>
      <cdr:nvSpPr>
        <cdr:cNvPr id="3" name="AutoShape 3"/>
        <cdr:cNvSpPr>
          <a:spLocks/>
        </cdr:cNvSpPr>
      </cdr:nvSpPr>
      <cdr:spPr>
        <a:xfrm>
          <a:off x="13144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d'HLM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0.6335</cdr:x>
      <cdr:y>0.3615</cdr:y>
    </cdr:from>
    <cdr:to>
      <cdr:x>1</cdr:x>
      <cdr:y>-536870.5505</cdr:y>
    </cdr:to>
    <cdr:sp>
      <cdr:nvSpPr>
        <cdr:cNvPr id="4" name="AutoShape 4"/>
        <cdr:cNvSpPr>
          <a:spLocks/>
        </cdr:cNvSpPr>
      </cdr:nvSpPr>
      <cdr:spPr>
        <a:xfrm>
          <a:off x="132397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0.537</cdr:x>
      <cdr:y>0.39075</cdr:y>
    </cdr:from>
    <cdr:to>
      <cdr:x>0.95525</cdr:x>
      <cdr:y>-536870.52125</cdr:y>
    </cdr:to>
    <cdr:sp>
      <cdr:nvSpPr>
        <cdr:cNvPr id="5" name="AutoShape 5"/>
        <cdr:cNvSpPr>
          <a:spLocks/>
        </cdr:cNvSpPr>
      </cdr:nvSpPr>
      <cdr:spPr>
        <a:xfrm>
          <a:off x="11239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0.70175</cdr:x>
      <cdr:y>0.392</cdr:y>
    </cdr:from>
    <cdr:to>
      <cdr:x>1</cdr:x>
      <cdr:y>-536870.52</cdr:y>
    </cdr:to>
    <cdr:sp>
      <cdr:nvSpPr>
        <cdr:cNvPr id="6" name="AutoShape 6"/>
        <cdr:cNvSpPr>
          <a:spLocks/>
        </cdr:cNvSpPr>
      </cdr:nvSpPr>
      <cdr:spPr>
        <a:xfrm>
          <a:off x="1466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physiques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8950" y="0"/>
        <a:ext cx="140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304800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914650" y="0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8</xdr:col>
      <xdr:colOff>304800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219450" y="0"/>
        <a:ext cx="213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228975" y="0"/>
        <a:ext cx="2009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0" y="142875"/>
        <a:ext cx="29146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8</xdr:col>
      <xdr:colOff>200025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3219450" y="3390900"/>
        <a:ext cx="2028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85725</xdr:colOff>
      <xdr:row>0</xdr:row>
      <xdr:rowOff>0</xdr:rowOff>
    </xdr:from>
    <xdr:to>
      <xdr:col>25</xdr:col>
      <xdr:colOff>133350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8486775" y="0"/>
        <a:ext cx="1876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13</xdr:col>
      <xdr:colOff>152400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5048250" y="0"/>
        <a:ext cx="167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304800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3219450" y="0"/>
        <a:ext cx="1828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30</xdr:col>
      <xdr:colOff>304800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9696450" y="0"/>
        <a:ext cx="2362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12</xdr:col>
      <xdr:colOff>304800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76750" y="0"/>
        <a:ext cx="2095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304800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5657850" y="0"/>
        <a:ext cx="1524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</cdr:y>
    </cdr:from>
    <cdr:to>
      <cdr:x>0.22975</cdr:x>
      <cdr:y>0.08175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en %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476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476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19050</xdr:rowOff>
    </xdr:from>
    <xdr:to>
      <xdr:col>1</xdr:col>
      <xdr:colOff>152400</xdr:colOff>
      <xdr:row>2</xdr:row>
      <xdr:rowOff>19050</xdr:rowOff>
    </xdr:to>
    <xdr:graphicFrame>
      <xdr:nvGraphicFramePr>
        <xdr:cNvPr id="1" name="Chart 1"/>
        <xdr:cNvGraphicFramePr/>
      </xdr:nvGraphicFramePr>
      <xdr:xfrm>
        <a:off x="0" y="161925"/>
        <a:ext cx="32956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</cdr:y>
    </cdr:from>
    <cdr:to>
      <cdr:x>0.629</cdr:x>
      <cdr:y>0.1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0"/>
          <a:ext cx="1895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en euros par lit (base 100 en 1990)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47625</xdr:colOff>
      <xdr:row>1</xdr:row>
      <xdr:rowOff>2619375</xdr:rowOff>
    </xdr:to>
    <xdr:graphicFrame>
      <xdr:nvGraphicFramePr>
        <xdr:cNvPr id="1" name="Chart 1"/>
        <xdr:cNvGraphicFramePr/>
      </xdr:nvGraphicFramePr>
      <xdr:xfrm>
        <a:off x="0" y="142875"/>
        <a:ext cx="3524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048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</cdr:y>
    </cdr:from>
    <cdr:to>
      <cdr:x>0.216</cdr:x>
      <cdr:y>0.07625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en euros</a:t>
          </a:r>
        </a:p>
      </cdr:txBody>
    </cdr:sp>
  </cdr:relSizeAnchor>
  <cdr:relSizeAnchor xmlns:cdr="http://schemas.openxmlformats.org/drawingml/2006/chartDrawing">
    <cdr:from>
      <cdr:x>0.739</cdr:x>
      <cdr:y>0</cdr:y>
    </cdr:from>
    <cdr:to>
      <cdr:x>0.975</cdr:x>
      <cdr:y>0.0755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0"/>
          <a:ext cx="1457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0800" rIns="18000" bIns="10800"/>
        <a:p>
          <a:pPr algn="l">
            <a:defRPr/>
          </a:pPr>
          <a:r>
            <a:rPr lang="en-US" cap="none" sz="800" b="0" i="0" u="none" baseline="0"/>
            <a:t>ratio RBC / Production en 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0.236</cdr:y>
    </cdr:from>
    <cdr:to>
      <cdr:x>1</cdr:x>
      <cdr:y>-536870.676</cdr:y>
    </cdr:to>
    <cdr:sp>
      <cdr:nvSpPr>
        <cdr:cNvPr id="1" name="AutoShape 1"/>
        <cdr:cNvSpPr>
          <a:spLocks/>
        </cdr:cNvSpPr>
      </cdr:nvSpPr>
      <cdr:spPr>
        <a:xfrm>
          <a:off x="15621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0.6285</cdr:x>
      <cdr:y>0.2715</cdr:y>
    </cdr:from>
    <cdr:to>
      <cdr:x>1</cdr:x>
      <cdr:y>-536870.6405</cdr:y>
    </cdr:to>
    <cdr:sp>
      <cdr:nvSpPr>
        <cdr:cNvPr id="2" name="AutoShape 2"/>
        <cdr:cNvSpPr>
          <a:spLocks/>
        </cdr:cNvSpPr>
      </cdr:nvSpPr>
      <cdr:spPr>
        <a:xfrm>
          <a:off x="13144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accédants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0.6225</cdr:x>
      <cdr:y>0.30625</cdr:y>
    </cdr:from>
    <cdr:to>
      <cdr:x>1</cdr:x>
      <cdr:y>-536870.60575</cdr:y>
    </cdr:to>
    <cdr:sp>
      <cdr:nvSpPr>
        <cdr:cNvPr id="3" name="AutoShape 3"/>
        <cdr:cNvSpPr>
          <a:spLocks/>
        </cdr:cNvSpPr>
      </cdr:nvSpPr>
      <cdr:spPr>
        <a:xfrm>
          <a:off x="12954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d'HLM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0.6285</cdr:x>
      <cdr:y>0.3615</cdr:y>
    </cdr:from>
    <cdr:to>
      <cdr:x>1</cdr:x>
      <cdr:y>-536870.5505</cdr:y>
    </cdr:to>
    <cdr:sp>
      <cdr:nvSpPr>
        <cdr:cNvPr id="4" name="AutoShape 4"/>
        <cdr:cNvSpPr>
          <a:spLocks/>
        </cdr:cNvSpPr>
      </cdr:nvSpPr>
      <cdr:spPr>
        <a:xfrm>
          <a:off x="1314450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Bailleurs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0.527</cdr:x>
      <cdr:y>0.39075</cdr:y>
    </cdr:from>
    <cdr:to>
      <cdr:x>0.94525</cdr:x>
      <cdr:y>-536870.52125</cdr:y>
    </cdr:to>
    <cdr:sp>
      <cdr:nvSpPr>
        <cdr:cNvPr id="5" name="AutoShape 5"/>
        <cdr:cNvSpPr>
          <a:spLocks/>
        </cdr:cNvSpPr>
      </cdr:nvSpPr>
      <cdr:spPr>
        <a:xfrm>
          <a:off x="109537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personnes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0.7</cdr:x>
      <cdr:y>0.392</cdr:y>
    </cdr:from>
    <cdr:to>
      <cdr:x>1</cdr:x>
      <cdr:y>-536870.52</cdr:y>
    </cdr:to>
    <cdr:sp>
      <cdr:nvSpPr>
        <cdr:cNvPr id="6" name="AutoShape 6"/>
        <cdr:cNvSpPr>
          <a:spLocks/>
        </cdr:cNvSpPr>
      </cdr:nvSpPr>
      <cdr:spPr>
        <a:xfrm>
          <a:off x="1466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physiques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96025" y="0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304800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181725" y="0"/>
        <a:ext cx="184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8</xdr:col>
      <xdr:colOff>304800</xdr:colOff>
      <xdr:row>1</xdr:row>
      <xdr:rowOff>9525</xdr:rowOff>
    </xdr:to>
    <xdr:graphicFrame>
      <xdr:nvGraphicFramePr>
        <xdr:cNvPr id="3" name="Chart 3"/>
        <xdr:cNvGraphicFramePr/>
      </xdr:nvGraphicFramePr>
      <xdr:xfrm>
        <a:off x="6505575" y="142875"/>
        <a:ext cx="2133600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0" y="142875"/>
        <a:ext cx="61817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85725</xdr:colOff>
      <xdr:row>0</xdr:row>
      <xdr:rowOff>0</xdr:rowOff>
    </xdr:from>
    <xdr:to>
      <xdr:col>25</xdr:col>
      <xdr:colOff>133350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772900" y="0"/>
        <a:ext cx="1876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13</xdr:col>
      <xdr:colOff>152400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334375" y="0"/>
        <a:ext cx="167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304800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505575" y="0"/>
        <a:ext cx="1828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30</xdr:col>
      <xdr:colOff>304800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2982575" y="0"/>
        <a:ext cx="2362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12</xdr:col>
      <xdr:colOff>304800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762875" y="0"/>
        <a:ext cx="2095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304800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8943975" y="0"/>
        <a:ext cx="15240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142875"/>
        <a:ext cx="3048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</cdr:y>
    </cdr:from>
    <cdr:to>
      <cdr:x>0.661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1752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en milliards d'euros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tfxxr\Local%20Settings\Temporary%20Internet%20Files\OLK51\recensement_TH_RIL_mars2010\TH\evolution_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CSL\CSL10\Chiffrage%20CSL10\Rappor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CSL\CSL11\Chiffrage%20CSL11\Rappor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SL\CSL13\Chiffrage%20CSL13\Locaux\ZNEW_pers_&#226;g&#23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-RIL-TH"/>
      <sheetName val="TH-communes&lt;10000"/>
      <sheetName val="totalTH"/>
    </sheetNames>
    <sheetDataSet>
      <sheetData sheetId="1">
        <row r="3">
          <cell r="A3" t="str">
            <v>Année</v>
          </cell>
          <cell r="B3" t="str">
            <v>tu99</v>
          </cell>
          <cell r="C3" t="str">
            <v>Total logements</v>
          </cell>
          <cell r="D3" t="str">
            <v>Résidences principales</v>
          </cell>
          <cell r="E3" t="str">
            <v>Résidences secondaires</v>
          </cell>
          <cell r="F3" t="str">
            <v>Logements vacants</v>
          </cell>
        </row>
        <row r="4">
          <cell r="A4">
            <v>2003</v>
          </cell>
          <cell r="B4" t="str">
            <v>0</v>
          </cell>
          <cell r="C4">
            <v>7857728</v>
          </cell>
          <cell r="D4">
            <v>5777353</v>
          </cell>
          <cell r="E4">
            <v>1370521</v>
          </cell>
          <cell r="F4">
            <v>709854</v>
          </cell>
        </row>
        <row r="5">
          <cell r="A5">
            <v>2003</v>
          </cell>
          <cell r="B5" t="str">
            <v>1</v>
          </cell>
          <cell r="C5">
            <v>1876898</v>
          </cell>
          <cell r="D5">
            <v>1502913</v>
          </cell>
          <cell r="E5">
            <v>208555</v>
          </cell>
          <cell r="F5">
            <v>165430</v>
          </cell>
        </row>
        <row r="6">
          <cell r="A6">
            <v>2003</v>
          </cell>
          <cell r="B6" t="str">
            <v>2</v>
          </cell>
          <cell r="C6">
            <v>1667606</v>
          </cell>
          <cell r="D6">
            <v>1331548</v>
          </cell>
          <cell r="E6">
            <v>190196</v>
          </cell>
          <cell r="F6">
            <v>145862</v>
          </cell>
        </row>
        <row r="7">
          <cell r="A7">
            <v>2003</v>
          </cell>
          <cell r="B7" t="str">
            <v>3</v>
          </cell>
          <cell r="C7">
            <v>976304</v>
          </cell>
          <cell r="D7">
            <v>692658</v>
          </cell>
          <cell r="E7">
            <v>211464</v>
          </cell>
          <cell r="F7">
            <v>72182</v>
          </cell>
        </row>
        <row r="8">
          <cell r="A8">
            <v>2003</v>
          </cell>
          <cell r="B8" t="str">
            <v>4</v>
          </cell>
          <cell r="C8">
            <v>631437</v>
          </cell>
          <cell r="D8">
            <v>488793</v>
          </cell>
          <cell r="E8">
            <v>99719</v>
          </cell>
          <cell r="F8">
            <v>42925</v>
          </cell>
        </row>
        <row r="9">
          <cell r="A9">
            <v>2003</v>
          </cell>
          <cell r="B9" t="str">
            <v>5</v>
          </cell>
          <cell r="C9">
            <v>520115</v>
          </cell>
          <cell r="D9">
            <v>466497</v>
          </cell>
          <cell r="E9">
            <v>21579</v>
          </cell>
          <cell r="F9">
            <v>32039</v>
          </cell>
        </row>
        <row r="10">
          <cell r="A10">
            <v>2003</v>
          </cell>
          <cell r="B10" t="str">
            <v>6</v>
          </cell>
          <cell r="C10">
            <v>431834</v>
          </cell>
          <cell r="D10">
            <v>378209</v>
          </cell>
          <cell r="E10">
            <v>30331</v>
          </cell>
          <cell r="F10">
            <v>23294</v>
          </cell>
        </row>
        <row r="11">
          <cell r="A11">
            <v>2003</v>
          </cell>
          <cell r="B11" t="str">
            <v>7</v>
          </cell>
          <cell r="C11">
            <v>1242441</v>
          </cell>
          <cell r="D11">
            <v>1126610</v>
          </cell>
          <cell r="E11">
            <v>45199</v>
          </cell>
          <cell r="F11">
            <v>70632</v>
          </cell>
        </row>
        <row r="12">
          <cell r="A12">
            <v>2003</v>
          </cell>
          <cell r="B12" t="str">
            <v>8</v>
          </cell>
          <cell r="C12">
            <v>322661</v>
          </cell>
          <cell r="D12">
            <v>294809</v>
          </cell>
          <cell r="E12">
            <v>8655</v>
          </cell>
          <cell r="F12">
            <v>19197</v>
          </cell>
        </row>
        <row r="13">
          <cell r="A13">
            <v>2004</v>
          </cell>
          <cell r="B13" t="str">
            <v>0</v>
          </cell>
          <cell r="C13">
            <v>7960187</v>
          </cell>
          <cell r="D13">
            <v>5884977</v>
          </cell>
          <cell r="E13">
            <v>1377033</v>
          </cell>
          <cell r="F13">
            <v>698177</v>
          </cell>
        </row>
        <row r="14">
          <cell r="A14">
            <v>2004</v>
          </cell>
          <cell r="B14" t="str">
            <v>1</v>
          </cell>
          <cell r="C14">
            <v>1902632</v>
          </cell>
          <cell r="D14">
            <v>1528246</v>
          </cell>
          <cell r="E14">
            <v>210358</v>
          </cell>
          <cell r="F14">
            <v>164028</v>
          </cell>
        </row>
        <row r="15">
          <cell r="A15">
            <v>2004</v>
          </cell>
          <cell r="B15" t="str">
            <v>2</v>
          </cell>
          <cell r="C15">
            <v>1689423</v>
          </cell>
          <cell r="D15">
            <v>1352404</v>
          </cell>
          <cell r="E15">
            <v>192394</v>
          </cell>
          <cell r="F15">
            <v>144625</v>
          </cell>
        </row>
        <row r="16">
          <cell r="A16">
            <v>2004</v>
          </cell>
          <cell r="B16" t="str">
            <v>3</v>
          </cell>
          <cell r="C16">
            <v>988318</v>
          </cell>
          <cell r="D16">
            <v>704370</v>
          </cell>
          <cell r="E16">
            <v>212044</v>
          </cell>
          <cell r="F16">
            <v>71904</v>
          </cell>
        </row>
        <row r="17">
          <cell r="A17">
            <v>2004</v>
          </cell>
          <cell r="B17" t="str">
            <v>4</v>
          </cell>
          <cell r="C17">
            <v>639484</v>
          </cell>
          <cell r="D17">
            <v>496551</v>
          </cell>
          <cell r="E17">
            <v>101155</v>
          </cell>
          <cell r="F17">
            <v>41778</v>
          </cell>
        </row>
        <row r="18">
          <cell r="A18">
            <v>2004</v>
          </cell>
          <cell r="B18" t="str">
            <v>5</v>
          </cell>
          <cell r="C18">
            <v>527715</v>
          </cell>
          <cell r="D18">
            <v>473799</v>
          </cell>
          <cell r="E18">
            <v>21918</v>
          </cell>
          <cell r="F18">
            <v>31998</v>
          </cell>
        </row>
        <row r="19">
          <cell r="A19">
            <v>2004</v>
          </cell>
          <cell r="B19" t="str">
            <v>6</v>
          </cell>
          <cell r="C19">
            <v>439284</v>
          </cell>
          <cell r="D19">
            <v>385572</v>
          </cell>
          <cell r="E19">
            <v>30896</v>
          </cell>
          <cell r="F19">
            <v>22816</v>
          </cell>
        </row>
        <row r="20">
          <cell r="A20">
            <v>2004</v>
          </cell>
          <cell r="B20" t="str">
            <v>7</v>
          </cell>
          <cell r="C20">
            <v>1258577</v>
          </cell>
          <cell r="D20">
            <v>1142401</v>
          </cell>
          <cell r="E20">
            <v>45213</v>
          </cell>
          <cell r="F20">
            <v>70963</v>
          </cell>
        </row>
        <row r="21">
          <cell r="A21">
            <v>2004</v>
          </cell>
          <cell r="B21" t="str">
            <v>8</v>
          </cell>
          <cell r="C21">
            <v>326296</v>
          </cell>
          <cell r="D21">
            <v>298812</v>
          </cell>
          <cell r="E21">
            <v>8674</v>
          </cell>
          <cell r="F21">
            <v>18810</v>
          </cell>
        </row>
        <row r="22">
          <cell r="A22">
            <v>2005</v>
          </cell>
          <cell r="B22" t="str">
            <v>0</v>
          </cell>
          <cell r="C22">
            <v>8067367</v>
          </cell>
          <cell r="D22">
            <v>5979387</v>
          </cell>
          <cell r="E22">
            <v>1386314</v>
          </cell>
          <cell r="F22">
            <v>701666</v>
          </cell>
        </row>
        <row r="23">
          <cell r="A23">
            <v>2005</v>
          </cell>
          <cell r="B23" t="str">
            <v>1</v>
          </cell>
          <cell r="C23">
            <v>1928121</v>
          </cell>
          <cell r="D23">
            <v>1548801</v>
          </cell>
          <cell r="E23">
            <v>213243</v>
          </cell>
          <cell r="F23">
            <v>166077</v>
          </cell>
        </row>
        <row r="25">
          <cell r="A25">
            <v>2005</v>
          </cell>
          <cell r="B25" t="str">
            <v>2</v>
          </cell>
          <cell r="C25">
            <v>1710335</v>
          </cell>
          <cell r="D25">
            <v>1370027</v>
          </cell>
          <cell r="E25">
            <v>193876</v>
          </cell>
          <cell r="F25">
            <v>146432</v>
          </cell>
        </row>
        <row r="26">
          <cell r="A26">
            <v>2005</v>
          </cell>
          <cell r="B26" t="str">
            <v>3</v>
          </cell>
          <cell r="C26">
            <v>1001001</v>
          </cell>
          <cell r="D26">
            <v>714868</v>
          </cell>
          <cell r="E26">
            <v>213114</v>
          </cell>
          <cell r="F26">
            <v>73019</v>
          </cell>
        </row>
        <row r="27">
          <cell r="A27">
            <v>2005</v>
          </cell>
          <cell r="B27" t="str">
            <v>4</v>
          </cell>
          <cell r="C27">
            <v>647474</v>
          </cell>
          <cell r="D27">
            <v>502559</v>
          </cell>
          <cell r="E27">
            <v>101992</v>
          </cell>
          <cell r="F27">
            <v>42923</v>
          </cell>
        </row>
        <row r="28">
          <cell r="A28">
            <v>2005</v>
          </cell>
          <cell r="B28" t="str">
            <v>5</v>
          </cell>
          <cell r="C28">
            <v>535137</v>
          </cell>
          <cell r="D28">
            <v>480688</v>
          </cell>
          <cell r="E28">
            <v>21773</v>
          </cell>
          <cell r="F28">
            <v>32676</v>
          </cell>
        </row>
        <row r="29">
          <cell r="A29">
            <v>2005</v>
          </cell>
          <cell r="B29" t="str">
            <v>6</v>
          </cell>
          <cell r="C29">
            <v>446130</v>
          </cell>
          <cell r="D29">
            <v>391055</v>
          </cell>
          <cell r="E29">
            <v>31130</v>
          </cell>
          <cell r="F29">
            <v>23945</v>
          </cell>
        </row>
        <row r="30">
          <cell r="A30">
            <v>2005</v>
          </cell>
          <cell r="B30" t="str">
            <v>7</v>
          </cell>
          <cell r="C30">
            <v>1274340</v>
          </cell>
          <cell r="D30">
            <v>1157594</v>
          </cell>
          <cell r="E30">
            <v>45658</v>
          </cell>
          <cell r="F30">
            <v>71088</v>
          </cell>
        </row>
        <row r="31">
          <cell r="A31">
            <v>2005</v>
          </cell>
          <cell r="B31" t="str">
            <v>8</v>
          </cell>
          <cell r="C31">
            <v>329593</v>
          </cell>
          <cell r="D31">
            <v>302764</v>
          </cell>
          <cell r="E31">
            <v>8562</v>
          </cell>
          <cell r="F31">
            <v>18267</v>
          </cell>
        </row>
        <row r="32">
          <cell r="A32">
            <v>2006</v>
          </cell>
          <cell r="B32" t="str">
            <v>0</v>
          </cell>
          <cell r="C32">
            <v>8181154</v>
          </cell>
          <cell r="D32">
            <v>6081080</v>
          </cell>
          <cell r="E32">
            <v>1393478</v>
          </cell>
          <cell r="F32">
            <v>706379</v>
          </cell>
        </row>
        <row r="33">
          <cell r="A33">
            <v>2006</v>
          </cell>
          <cell r="B33" t="str">
            <v>1</v>
          </cell>
          <cell r="C33">
            <v>1956273</v>
          </cell>
          <cell r="D33">
            <v>1571394</v>
          </cell>
          <cell r="E33">
            <v>215384</v>
          </cell>
          <cell r="F33">
            <v>169408</v>
          </cell>
        </row>
        <row r="34">
          <cell r="A34">
            <v>2006</v>
          </cell>
          <cell r="B34" t="str">
            <v>2</v>
          </cell>
          <cell r="C34">
            <v>1735080</v>
          </cell>
          <cell r="D34">
            <v>1387632</v>
          </cell>
          <cell r="E34">
            <v>195607</v>
          </cell>
          <cell r="F34">
            <v>151767</v>
          </cell>
        </row>
        <row r="35">
          <cell r="A35">
            <v>2006</v>
          </cell>
          <cell r="B35" t="str">
            <v>3</v>
          </cell>
          <cell r="C35">
            <v>1012934</v>
          </cell>
          <cell r="D35">
            <v>723295</v>
          </cell>
          <cell r="E35">
            <v>214543</v>
          </cell>
          <cell r="F35">
            <v>75187</v>
          </cell>
        </row>
        <row r="36">
          <cell r="A36">
            <v>2006</v>
          </cell>
          <cell r="B36" t="str">
            <v>4</v>
          </cell>
          <cell r="C36">
            <v>656980</v>
          </cell>
          <cell r="D36">
            <v>508552</v>
          </cell>
          <cell r="E36">
            <v>103571</v>
          </cell>
          <cell r="F36">
            <v>44658</v>
          </cell>
        </row>
        <row r="37">
          <cell r="A37">
            <v>2006</v>
          </cell>
          <cell r="B37" t="str">
            <v>5</v>
          </cell>
          <cell r="C37">
            <v>542747</v>
          </cell>
          <cell r="D37">
            <v>486951</v>
          </cell>
          <cell r="E37">
            <v>22069</v>
          </cell>
          <cell r="F37">
            <v>33810</v>
          </cell>
        </row>
        <row r="38">
          <cell r="A38">
            <v>2006</v>
          </cell>
          <cell r="B38" t="str">
            <v>6</v>
          </cell>
          <cell r="C38">
            <v>453577</v>
          </cell>
          <cell r="D38">
            <v>396791</v>
          </cell>
          <cell r="E38">
            <v>31807</v>
          </cell>
          <cell r="F38">
            <v>25005</v>
          </cell>
        </row>
        <row r="39">
          <cell r="A39">
            <v>2006</v>
          </cell>
          <cell r="B39" t="str">
            <v>7</v>
          </cell>
          <cell r="C39">
            <v>1291423</v>
          </cell>
          <cell r="D39">
            <v>1170969</v>
          </cell>
          <cell r="E39">
            <v>46843</v>
          </cell>
          <cell r="F39">
            <v>73206</v>
          </cell>
        </row>
        <row r="40">
          <cell r="A40">
            <v>2006</v>
          </cell>
          <cell r="B40" t="str">
            <v>8</v>
          </cell>
          <cell r="C40">
            <v>333408</v>
          </cell>
          <cell r="D40">
            <v>306442</v>
          </cell>
          <cell r="E40">
            <v>8474</v>
          </cell>
          <cell r="F40">
            <v>18372</v>
          </cell>
        </row>
        <row r="41">
          <cell r="A41">
            <v>2007</v>
          </cell>
          <cell r="B41" t="str">
            <v>0</v>
          </cell>
          <cell r="C41">
            <v>8324634</v>
          </cell>
          <cell r="D41">
            <v>6187297</v>
          </cell>
          <cell r="E41">
            <v>1413115</v>
          </cell>
          <cell r="F41">
            <v>725267</v>
          </cell>
        </row>
        <row r="42">
          <cell r="A42">
            <v>2007</v>
          </cell>
          <cell r="B42" t="str">
            <v>1</v>
          </cell>
          <cell r="C42">
            <v>1990303</v>
          </cell>
          <cell r="D42">
            <v>1594169</v>
          </cell>
          <cell r="E42">
            <v>221079</v>
          </cell>
          <cell r="F42">
            <v>175432</v>
          </cell>
        </row>
        <row r="43">
          <cell r="A43">
            <v>2007</v>
          </cell>
          <cell r="B43" t="str">
            <v>2</v>
          </cell>
          <cell r="C43">
            <v>1763430</v>
          </cell>
          <cell r="D43">
            <v>1406816</v>
          </cell>
          <cell r="E43">
            <v>200732</v>
          </cell>
          <cell r="F43">
            <v>156405</v>
          </cell>
        </row>
        <row r="44">
          <cell r="A44">
            <v>2007</v>
          </cell>
          <cell r="B44" t="str">
            <v>3</v>
          </cell>
          <cell r="C44">
            <v>1028158</v>
          </cell>
          <cell r="D44">
            <v>732494</v>
          </cell>
          <cell r="E44">
            <v>217983</v>
          </cell>
          <cell r="F44">
            <v>77484</v>
          </cell>
        </row>
        <row r="45">
          <cell r="A45">
            <v>2007</v>
          </cell>
          <cell r="B45" t="str">
            <v>4</v>
          </cell>
          <cell r="C45">
            <v>666713</v>
          </cell>
          <cell r="D45">
            <v>514479</v>
          </cell>
          <cell r="E45">
            <v>105559</v>
          </cell>
          <cell r="F45">
            <v>46781</v>
          </cell>
        </row>
        <row r="46">
          <cell r="A46">
            <v>2007</v>
          </cell>
          <cell r="B46" t="str">
            <v>5</v>
          </cell>
          <cell r="C46">
            <v>552679</v>
          </cell>
          <cell r="D46">
            <v>493469</v>
          </cell>
          <cell r="E46">
            <v>23372</v>
          </cell>
          <cell r="F46">
            <v>36138</v>
          </cell>
        </row>
        <row r="47">
          <cell r="A47">
            <v>2007</v>
          </cell>
          <cell r="B47" t="str">
            <v>6</v>
          </cell>
          <cell r="C47">
            <v>463292</v>
          </cell>
          <cell r="D47">
            <v>403564</v>
          </cell>
          <cell r="E47">
            <v>33313</v>
          </cell>
          <cell r="F47">
            <v>26531</v>
          </cell>
        </row>
        <row r="48">
          <cell r="A48">
            <v>2007</v>
          </cell>
          <cell r="B48" t="str">
            <v>7</v>
          </cell>
          <cell r="C48">
            <v>1314161</v>
          </cell>
          <cell r="D48">
            <v>1187020</v>
          </cell>
          <cell r="E48">
            <v>49260</v>
          </cell>
          <cell r="F48">
            <v>77249</v>
          </cell>
        </row>
        <row r="49">
          <cell r="A49">
            <v>2007</v>
          </cell>
          <cell r="B49" t="str">
            <v>8</v>
          </cell>
          <cell r="C49">
            <v>337492</v>
          </cell>
          <cell r="D49">
            <v>309183</v>
          </cell>
          <cell r="E49">
            <v>9004</v>
          </cell>
          <cell r="F49">
            <v>19437</v>
          </cell>
        </row>
        <row r="50">
          <cell r="A50">
            <v>2008</v>
          </cell>
          <cell r="B50" t="str">
            <v>0</v>
          </cell>
          <cell r="C50">
            <v>8473212</v>
          </cell>
          <cell r="D50">
            <v>6284737</v>
          </cell>
          <cell r="E50">
            <v>1443337</v>
          </cell>
          <cell r="F50">
            <v>745138</v>
          </cell>
        </row>
        <row r="51">
          <cell r="A51">
            <v>2008</v>
          </cell>
          <cell r="B51" t="str">
            <v>1</v>
          </cell>
          <cell r="C51">
            <v>2025661</v>
          </cell>
          <cell r="D51">
            <v>1615227</v>
          </cell>
          <cell r="E51">
            <v>229007</v>
          </cell>
          <cell r="F51">
            <v>181427</v>
          </cell>
        </row>
        <row r="52">
          <cell r="A52">
            <v>2008</v>
          </cell>
          <cell r="B52" t="str">
            <v>2</v>
          </cell>
          <cell r="C52">
            <v>1792846</v>
          </cell>
          <cell r="D52">
            <v>1421844</v>
          </cell>
          <cell r="E52">
            <v>208171</v>
          </cell>
          <cell r="F52">
            <v>162831</v>
          </cell>
        </row>
        <row r="53">
          <cell r="A53">
            <v>2008</v>
          </cell>
          <cell r="B53" t="str">
            <v>3</v>
          </cell>
          <cell r="C53">
            <v>1043843</v>
          </cell>
          <cell r="D53">
            <v>742074</v>
          </cell>
          <cell r="E53">
            <v>221548</v>
          </cell>
          <cell r="F53">
            <v>80221</v>
          </cell>
        </row>
        <row r="54">
          <cell r="A54">
            <v>2008</v>
          </cell>
          <cell r="B54" t="str">
            <v>4</v>
          </cell>
          <cell r="C54">
            <v>676903</v>
          </cell>
          <cell r="D54">
            <v>520455</v>
          </cell>
          <cell r="E54">
            <v>107205</v>
          </cell>
          <cell r="F54">
            <v>49243</v>
          </cell>
        </row>
        <row r="55">
          <cell r="A55">
            <v>2008</v>
          </cell>
          <cell r="B55" t="str">
            <v>5</v>
          </cell>
          <cell r="C55">
            <v>563523</v>
          </cell>
          <cell r="D55">
            <v>500092</v>
          </cell>
          <cell r="E55">
            <v>25043</v>
          </cell>
          <cell r="F55">
            <v>38388</v>
          </cell>
        </row>
        <row r="56">
          <cell r="A56">
            <v>2008</v>
          </cell>
          <cell r="B56" t="str">
            <v>6</v>
          </cell>
          <cell r="C56">
            <v>473186</v>
          </cell>
          <cell r="D56">
            <v>409452</v>
          </cell>
          <cell r="E56">
            <v>35478</v>
          </cell>
          <cell r="F56">
            <v>28256</v>
          </cell>
        </row>
        <row r="57">
          <cell r="A57">
            <v>2008</v>
          </cell>
          <cell r="B57" t="str">
            <v>7</v>
          </cell>
          <cell r="C57">
            <v>1336619</v>
          </cell>
          <cell r="D57">
            <v>1202643</v>
          </cell>
          <cell r="E57">
            <v>52541</v>
          </cell>
          <cell r="F57">
            <v>81435</v>
          </cell>
        </row>
        <row r="58">
          <cell r="A58">
            <v>2008</v>
          </cell>
          <cell r="B58" t="str">
            <v>8</v>
          </cell>
          <cell r="C58">
            <v>343164</v>
          </cell>
          <cell r="D58">
            <v>312547</v>
          </cell>
          <cell r="E58">
            <v>9644</v>
          </cell>
          <cell r="F58">
            <v>20973</v>
          </cell>
        </row>
        <row r="59">
          <cell r="A59">
            <v>2009</v>
          </cell>
          <cell r="B59" t="str">
            <v>0</v>
          </cell>
          <cell r="C59">
            <v>8615732</v>
          </cell>
          <cell r="D59">
            <v>6407340</v>
          </cell>
          <cell r="E59">
            <v>1434180</v>
          </cell>
          <cell r="F59">
            <v>774212</v>
          </cell>
        </row>
        <row r="60">
          <cell r="A60">
            <v>2009</v>
          </cell>
          <cell r="B60" t="str">
            <v>1</v>
          </cell>
          <cell r="C60">
            <v>2061168</v>
          </cell>
          <cell r="D60">
            <v>1641589</v>
          </cell>
          <cell r="E60">
            <v>228022</v>
          </cell>
          <cell r="F60">
            <v>191557</v>
          </cell>
        </row>
        <row r="61">
          <cell r="A61">
            <v>2009</v>
          </cell>
          <cell r="B61" t="str">
            <v>2</v>
          </cell>
          <cell r="C61">
            <v>1823329</v>
          </cell>
          <cell r="D61">
            <v>1444966</v>
          </cell>
          <cell r="E61">
            <v>207305</v>
          </cell>
          <cell r="F61">
            <v>171058</v>
          </cell>
        </row>
        <row r="62">
          <cell r="A62">
            <v>2009</v>
          </cell>
          <cell r="B62" t="str">
            <v>3</v>
          </cell>
          <cell r="C62">
            <v>1058207</v>
          </cell>
          <cell r="D62">
            <v>754034</v>
          </cell>
          <cell r="E62">
            <v>220428</v>
          </cell>
          <cell r="F62">
            <v>83745</v>
          </cell>
        </row>
        <row r="63">
          <cell r="A63">
            <v>2009</v>
          </cell>
          <cell r="B63" t="str">
            <v>4</v>
          </cell>
          <cell r="C63">
            <v>687418</v>
          </cell>
          <cell r="D63">
            <v>528328</v>
          </cell>
          <cell r="E63">
            <v>107549</v>
          </cell>
          <cell r="F63">
            <v>51541</v>
          </cell>
        </row>
        <row r="64">
          <cell r="A64">
            <v>2009</v>
          </cell>
          <cell r="B64" t="str">
            <v>5</v>
          </cell>
          <cell r="C64">
            <v>573928</v>
          </cell>
          <cell r="D64">
            <v>509551</v>
          </cell>
          <cell r="E64">
            <v>24406</v>
          </cell>
          <cell r="F64">
            <v>39971</v>
          </cell>
        </row>
        <row r="65">
          <cell r="A65">
            <v>2009</v>
          </cell>
          <cell r="B65" t="str">
            <v>6</v>
          </cell>
          <cell r="C65">
            <v>481836</v>
          </cell>
          <cell r="D65">
            <v>417042</v>
          </cell>
          <cell r="E65">
            <v>35134</v>
          </cell>
          <cell r="F65">
            <v>29660</v>
          </cell>
        </row>
        <row r="66">
          <cell r="A66">
            <v>2009</v>
          </cell>
          <cell r="B66" t="str">
            <v>7</v>
          </cell>
          <cell r="C66">
            <v>1357874</v>
          </cell>
          <cell r="D66">
            <v>1221049</v>
          </cell>
          <cell r="E66">
            <v>51523</v>
          </cell>
          <cell r="F66">
            <v>85302</v>
          </cell>
        </row>
        <row r="67">
          <cell r="A67">
            <v>2009</v>
          </cell>
          <cell r="B67" t="str">
            <v>8</v>
          </cell>
          <cell r="C67">
            <v>348150</v>
          </cell>
          <cell r="D67">
            <v>317494</v>
          </cell>
          <cell r="E67">
            <v>9301</v>
          </cell>
          <cell r="F67">
            <v>21355</v>
          </cell>
        </row>
      </sheetData>
      <sheetData sheetId="2">
        <row r="1">
          <cell r="A1" t="str">
            <v>tu99</v>
          </cell>
          <cell r="B1">
            <v>2003</v>
          </cell>
          <cell r="C1">
            <v>2004</v>
          </cell>
          <cell r="D1">
            <v>2005</v>
          </cell>
          <cell r="E1">
            <v>2006</v>
          </cell>
          <cell r="F1">
            <v>2007</v>
          </cell>
          <cell r="G1">
            <v>2008</v>
          </cell>
          <cell r="H1">
            <v>2009</v>
          </cell>
        </row>
        <row r="2">
          <cell r="A2" t="str">
            <v>0</v>
          </cell>
          <cell r="B2">
            <v>7857728</v>
          </cell>
          <cell r="C2">
            <v>7960187</v>
          </cell>
          <cell r="D2">
            <v>8067367</v>
          </cell>
          <cell r="E2">
            <v>8181154</v>
          </cell>
          <cell r="F2">
            <v>8324634</v>
          </cell>
          <cell r="G2">
            <v>8473212</v>
          </cell>
          <cell r="H2">
            <v>8615732</v>
          </cell>
        </row>
        <row r="3">
          <cell r="A3" t="str">
            <v>1</v>
          </cell>
          <cell r="B3">
            <v>1876898</v>
          </cell>
          <cell r="C3">
            <v>1902632</v>
          </cell>
          <cell r="D3">
            <v>1928121</v>
          </cell>
          <cell r="E3">
            <v>1956273</v>
          </cell>
          <cell r="F3">
            <v>1990303</v>
          </cell>
          <cell r="G3">
            <v>2025661</v>
          </cell>
          <cell r="H3">
            <v>2061168</v>
          </cell>
        </row>
        <row r="4">
          <cell r="A4" t="str">
            <v>2</v>
          </cell>
          <cell r="B4">
            <v>1667606</v>
          </cell>
          <cell r="C4">
            <v>1689423</v>
          </cell>
          <cell r="D4">
            <v>1710335</v>
          </cell>
          <cell r="E4">
            <v>1735080</v>
          </cell>
          <cell r="F4">
            <v>1763430</v>
          </cell>
          <cell r="G4">
            <v>1792846</v>
          </cell>
          <cell r="H4">
            <v>1823329</v>
          </cell>
        </row>
        <row r="5">
          <cell r="A5" t="str">
            <v>3</v>
          </cell>
          <cell r="B5">
            <v>1737249</v>
          </cell>
          <cell r="C5">
            <v>1757342</v>
          </cell>
          <cell r="D5">
            <v>1777615</v>
          </cell>
          <cell r="E5">
            <v>1798324</v>
          </cell>
          <cell r="F5">
            <v>1826525</v>
          </cell>
          <cell r="G5">
            <v>1855356</v>
          </cell>
          <cell r="H5">
            <v>1880775</v>
          </cell>
        </row>
        <row r="6">
          <cell r="A6" t="str">
            <v>4</v>
          </cell>
          <cell r="B6">
            <v>1959771</v>
          </cell>
          <cell r="C6">
            <v>1978550</v>
          </cell>
          <cell r="D6">
            <v>1997357</v>
          </cell>
          <cell r="E6">
            <v>2018467</v>
          </cell>
          <cell r="F6">
            <v>2048030</v>
          </cell>
          <cell r="G6">
            <v>2076042</v>
          </cell>
          <cell r="H6">
            <v>2103073</v>
          </cell>
        </row>
        <row r="7">
          <cell r="A7" t="str">
            <v>5</v>
          </cell>
          <cell r="B7">
            <v>2116900</v>
          </cell>
          <cell r="C7">
            <v>2135362</v>
          </cell>
          <cell r="D7">
            <v>2153182</v>
          </cell>
          <cell r="E7">
            <v>2170415</v>
          </cell>
          <cell r="F7">
            <v>2197507</v>
          </cell>
          <cell r="G7">
            <v>2226023</v>
          </cell>
          <cell r="H7">
            <v>2253546</v>
          </cell>
        </row>
        <row r="8">
          <cell r="A8" t="str">
            <v>6</v>
          </cell>
          <cell r="B8">
            <v>1683515</v>
          </cell>
          <cell r="C8">
            <v>1699116</v>
          </cell>
          <cell r="D8">
            <v>1715126</v>
          </cell>
          <cell r="E8">
            <v>1732540</v>
          </cell>
          <cell r="F8">
            <v>1756585</v>
          </cell>
          <cell r="G8">
            <v>1779125</v>
          </cell>
          <cell r="H8">
            <v>1799660</v>
          </cell>
        </row>
        <row r="9">
          <cell r="A9" t="str">
            <v>7</v>
          </cell>
          <cell r="B9">
            <v>6762931</v>
          </cell>
          <cell r="C9">
            <v>6817125</v>
          </cell>
          <cell r="D9">
            <v>6865724</v>
          </cell>
          <cell r="E9">
            <v>6915994</v>
          </cell>
          <cell r="F9">
            <v>6993279</v>
          </cell>
          <cell r="G9">
            <v>7077156</v>
          </cell>
          <cell r="H9">
            <v>7154547</v>
          </cell>
        </row>
        <row r="10">
          <cell r="A10" t="str">
            <v>8</v>
          </cell>
          <cell r="B10">
            <v>4795109</v>
          </cell>
          <cell r="C10">
            <v>4815378</v>
          </cell>
          <cell r="D10">
            <v>4834730</v>
          </cell>
          <cell r="E10">
            <v>4851542</v>
          </cell>
          <cell r="F10">
            <v>4880835</v>
          </cell>
          <cell r="G10">
            <v>4917122</v>
          </cell>
          <cell r="H10">
            <v>4944836</v>
          </cell>
        </row>
        <row r="11">
          <cell r="A11" t="str">
            <v>total</v>
          </cell>
          <cell r="B11">
            <v>30457707</v>
          </cell>
          <cell r="C11">
            <v>30755115</v>
          </cell>
          <cell r="D11">
            <v>31049557</v>
          </cell>
          <cell r="E11">
            <v>31359789</v>
          </cell>
          <cell r="F11">
            <v>31781128</v>
          </cell>
          <cell r="G11">
            <v>32222543</v>
          </cell>
          <cell r="H11">
            <v>32636666</v>
          </cell>
        </row>
        <row r="12">
          <cell r="E12">
            <v>31089562.069999997</v>
          </cell>
          <cell r="F12">
            <v>31450777</v>
          </cell>
          <cell r="G12">
            <v>31799481.5</v>
          </cell>
          <cell r="H12">
            <v>32195227.4</v>
          </cell>
        </row>
        <row r="13">
          <cell r="A13" t="str">
            <v>Résidences principales</v>
          </cell>
          <cell r="E13">
            <v>270226.9300000034</v>
          </cell>
          <cell r="F13">
            <v>330351</v>
          </cell>
          <cell r="G13">
            <v>423061.5</v>
          </cell>
          <cell r="H13">
            <v>441438.6000000015</v>
          </cell>
        </row>
        <row r="14">
          <cell r="B14">
            <v>2003</v>
          </cell>
          <cell r="C14">
            <v>2004</v>
          </cell>
          <cell r="D14">
            <v>2005</v>
          </cell>
          <cell r="E14">
            <v>2006</v>
          </cell>
          <cell r="F14">
            <v>2007</v>
          </cell>
          <cell r="G14">
            <v>2008</v>
          </cell>
          <cell r="H14">
            <v>2009</v>
          </cell>
        </row>
        <row r="15">
          <cell r="A15" t="str">
            <v>0</v>
          </cell>
          <cell r="B15">
            <v>5777353</v>
          </cell>
          <cell r="C15">
            <v>5884977</v>
          </cell>
          <cell r="D15">
            <v>5979387</v>
          </cell>
          <cell r="E15">
            <v>6081080</v>
          </cell>
          <cell r="F15">
            <v>6187297</v>
          </cell>
          <cell r="G15">
            <v>6284737</v>
          </cell>
          <cell r="H15">
            <v>6407340</v>
          </cell>
        </row>
        <row r="16">
          <cell r="A16" t="str">
            <v>1</v>
          </cell>
          <cell r="B16">
            <v>1502913</v>
          </cell>
          <cell r="C16">
            <v>1528246</v>
          </cell>
          <cell r="D16">
            <v>1548801</v>
          </cell>
          <cell r="E16">
            <v>1571394</v>
          </cell>
          <cell r="F16">
            <v>1594169</v>
          </cell>
          <cell r="G16">
            <v>1615227</v>
          </cell>
          <cell r="H16">
            <v>1641589</v>
          </cell>
        </row>
        <row r="17">
          <cell r="A17" t="str">
            <v>2</v>
          </cell>
          <cell r="B17">
            <v>1331548</v>
          </cell>
          <cell r="C17">
            <v>1352404</v>
          </cell>
          <cell r="D17">
            <v>1370027</v>
          </cell>
          <cell r="E17">
            <v>1387632</v>
          </cell>
          <cell r="F17">
            <v>1406816</v>
          </cell>
          <cell r="G17">
            <v>1421844</v>
          </cell>
          <cell r="H17">
            <v>1444966</v>
          </cell>
        </row>
        <row r="18">
          <cell r="A18" t="str">
            <v>3</v>
          </cell>
          <cell r="B18">
            <v>1292370</v>
          </cell>
          <cell r="C18">
            <v>1312409</v>
          </cell>
          <cell r="D18">
            <v>1329003</v>
          </cell>
          <cell r="E18">
            <v>1342047</v>
          </cell>
          <cell r="F18">
            <v>1357691</v>
          </cell>
          <cell r="G18">
            <v>1372626</v>
          </cell>
          <cell r="H18">
            <v>1392622</v>
          </cell>
        </row>
        <row r="19">
          <cell r="A19" t="str">
            <v>4</v>
          </cell>
          <cell r="B19">
            <v>1604050</v>
          </cell>
          <cell r="C19">
            <v>1622837</v>
          </cell>
          <cell r="D19">
            <v>1636531</v>
          </cell>
          <cell r="E19">
            <v>1646860</v>
          </cell>
          <cell r="F19">
            <v>1661134</v>
          </cell>
          <cell r="G19">
            <v>1671778</v>
          </cell>
          <cell r="H19">
            <v>1690989</v>
          </cell>
        </row>
        <row r="20">
          <cell r="A20" t="str">
            <v>5</v>
          </cell>
          <cell r="B20">
            <v>1800377</v>
          </cell>
          <cell r="C20">
            <v>1818978</v>
          </cell>
          <cell r="D20">
            <v>1833136</v>
          </cell>
          <cell r="E20">
            <v>1844154</v>
          </cell>
          <cell r="F20">
            <v>1855840</v>
          </cell>
          <cell r="G20">
            <v>1867774</v>
          </cell>
          <cell r="H20">
            <v>1888290</v>
          </cell>
        </row>
        <row r="21">
          <cell r="A21" t="str">
            <v>6</v>
          </cell>
          <cell r="B21">
            <v>1457799</v>
          </cell>
          <cell r="C21">
            <v>1477198</v>
          </cell>
          <cell r="D21">
            <v>1489674</v>
          </cell>
          <cell r="E21">
            <v>1499853</v>
          </cell>
          <cell r="F21">
            <v>1510018</v>
          </cell>
          <cell r="G21">
            <v>1518009</v>
          </cell>
          <cell r="H21">
            <v>1532535</v>
          </cell>
        </row>
        <row r="22">
          <cell r="A22" t="str">
            <v>7</v>
          </cell>
          <cell r="B22">
            <v>5915756</v>
          </cell>
          <cell r="C22">
            <v>5983664</v>
          </cell>
          <cell r="D22">
            <v>6031190</v>
          </cell>
          <cell r="E22">
            <v>6063009</v>
          </cell>
          <cell r="F22">
            <v>6101593</v>
          </cell>
          <cell r="G22">
            <v>6139052</v>
          </cell>
          <cell r="H22">
            <v>6198051</v>
          </cell>
        </row>
        <row r="23">
          <cell r="A23" t="str">
            <v>8</v>
          </cell>
          <cell r="B23">
            <v>4143181</v>
          </cell>
          <cell r="C23">
            <v>4171665</v>
          </cell>
          <cell r="D23">
            <v>4191076</v>
          </cell>
          <cell r="E23">
            <v>4199850</v>
          </cell>
          <cell r="F23">
            <v>4216438</v>
          </cell>
          <cell r="G23">
            <v>4233286</v>
          </cell>
          <cell r="H23">
            <v>4264174</v>
          </cell>
        </row>
        <row r="24">
          <cell r="A24" t="str">
            <v>total</v>
          </cell>
          <cell r="B24">
            <v>24825347</v>
          </cell>
          <cell r="C24">
            <v>25152378</v>
          </cell>
          <cell r="D24">
            <v>25408825</v>
          </cell>
          <cell r="E24">
            <v>25635879</v>
          </cell>
          <cell r="F24">
            <v>25890996</v>
          </cell>
          <cell r="G24">
            <v>26124333</v>
          </cell>
          <cell r="H24">
            <v>26460556</v>
          </cell>
        </row>
        <row r="25">
          <cell r="E25">
            <v>26070380.866164625</v>
          </cell>
          <cell r="F25">
            <v>26354605</v>
          </cell>
          <cell r="G25">
            <v>26640157.437377088</v>
          </cell>
          <cell r="H25">
            <v>26964545.484824564</v>
          </cell>
        </row>
        <row r="26">
          <cell r="A26" t="str">
            <v>Résidences secondaires</v>
          </cell>
          <cell r="E26">
            <v>-434501.8661646247</v>
          </cell>
          <cell r="F26">
            <v>-463609</v>
          </cell>
          <cell r="G26">
            <v>-515824.4373770878</v>
          </cell>
          <cell r="H26">
            <v>-503989.4848245643</v>
          </cell>
        </row>
        <row r="27">
          <cell r="B27">
            <v>2003</v>
          </cell>
          <cell r="C27">
            <v>2004</v>
          </cell>
          <cell r="D27">
            <v>2005</v>
          </cell>
          <cell r="E27">
            <v>2006</v>
          </cell>
          <cell r="F27">
            <v>2007</v>
          </cell>
          <cell r="G27">
            <v>2008</v>
          </cell>
          <cell r="H27">
            <v>2009</v>
          </cell>
        </row>
        <row r="28">
          <cell r="A28" t="str">
            <v>0</v>
          </cell>
          <cell r="B28">
            <v>1370521</v>
          </cell>
          <cell r="C28">
            <v>1377033</v>
          </cell>
          <cell r="D28">
            <v>1386314</v>
          </cell>
          <cell r="E28">
            <v>1393478</v>
          </cell>
          <cell r="F28">
            <v>1413115</v>
          </cell>
          <cell r="G28">
            <v>1443337</v>
          </cell>
          <cell r="H28">
            <v>1434180</v>
          </cell>
        </row>
        <row r="29">
          <cell r="A29" t="str">
            <v>1</v>
          </cell>
          <cell r="B29">
            <v>208555</v>
          </cell>
          <cell r="C29">
            <v>210358</v>
          </cell>
          <cell r="D29">
            <v>213243</v>
          </cell>
          <cell r="E29">
            <v>215384</v>
          </cell>
          <cell r="F29">
            <v>221079</v>
          </cell>
          <cell r="G29">
            <v>229007</v>
          </cell>
          <cell r="H29">
            <v>228022</v>
          </cell>
        </row>
        <row r="30">
          <cell r="A30" t="str">
            <v>2</v>
          </cell>
          <cell r="B30">
            <v>190196</v>
          </cell>
          <cell r="C30">
            <v>192394</v>
          </cell>
          <cell r="D30">
            <v>193876</v>
          </cell>
          <cell r="E30">
            <v>195607</v>
          </cell>
          <cell r="F30">
            <v>200732</v>
          </cell>
          <cell r="G30">
            <v>208171</v>
          </cell>
          <cell r="H30">
            <v>207305</v>
          </cell>
        </row>
        <row r="31">
          <cell r="A31" t="str">
            <v>3</v>
          </cell>
          <cell r="B31">
            <v>299991</v>
          </cell>
          <cell r="C31">
            <v>301270</v>
          </cell>
          <cell r="D31">
            <v>302120</v>
          </cell>
          <cell r="E31">
            <v>304169</v>
          </cell>
          <cell r="F31">
            <v>310306</v>
          </cell>
          <cell r="G31">
            <v>317046</v>
          </cell>
          <cell r="H31">
            <v>315494</v>
          </cell>
        </row>
        <row r="32">
          <cell r="A32" t="str">
            <v>4</v>
          </cell>
          <cell r="B32">
            <v>169336</v>
          </cell>
          <cell r="C32">
            <v>171694</v>
          </cell>
          <cell r="D32">
            <v>173438</v>
          </cell>
          <cell r="E32">
            <v>176173</v>
          </cell>
          <cell r="F32">
            <v>183537</v>
          </cell>
          <cell r="G32">
            <v>191599</v>
          </cell>
          <cell r="H32">
            <v>190107</v>
          </cell>
        </row>
        <row r="33">
          <cell r="A33" t="str">
            <v>5</v>
          </cell>
          <cell r="B33">
            <v>121788</v>
          </cell>
          <cell r="C33">
            <v>123537</v>
          </cell>
          <cell r="D33">
            <v>123676</v>
          </cell>
          <cell r="E33">
            <v>125015</v>
          </cell>
          <cell r="F33">
            <v>132738</v>
          </cell>
          <cell r="G33">
            <v>141368</v>
          </cell>
          <cell r="H33">
            <v>138931</v>
          </cell>
        </row>
        <row r="34">
          <cell r="A34" t="str">
            <v>6</v>
          </cell>
          <cell r="B34">
            <v>87028</v>
          </cell>
          <cell r="C34">
            <v>87331</v>
          </cell>
          <cell r="D34">
            <v>88421</v>
          </cell>
          <cell r="E34">
            <v>89845</v>
          </cell>
          <cell r="F34">
            <v>97103</v>
          </cell>
          <cell r="G34">
            <v>104162</v>
          </cell>
          <cell r="H34">
            <v>102897</v>
          </cell>
        </row>
        <row r="35">
          <cell r="A35" t="str">
            <v>7</v>
          </cell>
          <cell r="B35">
            <v>256101</v>
          </cell>
          <cell r="C35">
            <v>260843</v>
          </cell>
          <cell r="D35">
            <v>263959</v>
          </cell>
          <cell r="E35">
            <v>271709</v>
          </cell>
          <cell r="F35">
            <v>292853</v>
          </cell>
          <cell r="G35">
            <v>311724</v>
          </cell>
          <cell r="H35">
            <v>307799</v>
          </cell>
        </row>
        <row r="36">
          <cell r="A36" t="str">
            <v>8</v>
          </cell>
          <cell r="B36">
            <v>201911</v>
          </cell>
          <cell r="C36">
            <v>203369</v>
          </cell>
          <cell r="D36">
            <v>208451</v>
          </cell>
          <cell r="E36">
            <v>211432</v>
          </cell>
          <cell r="F36">
            <v>223161</v>
          </cell>
          <cell r="G36">
            <v>230932</v>
          </cell>
          <cell r="H36">
            <v>230214</v>
          </cell>
        </row>
        <row r="37">
          <cell r="A37" t="str">
            <v>total</v>
          </cell>
          <cell r="B37">
            <v>2905427</v>
          </cell>
          <cell r="C37">
            <v>2927829</v>
          </cell>
          <cell r="D37">
            <v>2953498</v>
          </cell>
          <cell r="E37">
            <v>2982812</v>
          </cell>
          <cell r="F37">
            <v>3074624</v>
          </cell>
          <cell r="G37">
            <v>3177346</v>
          </cell>
          <cell r="H37">
            <v>3154949</v>
          </cell>
        </row>
        <row r="39">
          <cell r="A39" t="str">
            <v>Logements vacants</v>
          </cell>
        </row>
        <row r="40">
          <cell r="B40">
            <v>2003</v>
          </cell>
          <cell r="C40">
            <v>2004</v>
          </cell>
          <cell r="D40">
            <v>2005</v>
          </cell>
          <cell r="E40">
            <v>2006</v>
          </cell>
          <cell r="F40">
            <v>2007</v>
          </cell>
          <cell r="G40">
            <v>2008</v>
          </cell>
          <cell r="H40">
            <v>2009</v>
          </cell>
        </row>
        <row r="41">
          <cell r="A41" t="str">
            <v>0</v>
          </cell>
          <cell r="B41">
            <v>709854</v>
          </cell>
          <cell r="C41">
            <v>698177</v>
          </cell>
          <cell r="D41">
            <v>701666</v>
          </cell>
          <cell r="E41">
            <v>706379</v>
          </cell>
          <cell r="F41">
            <v>725267</v>
          </cell>
          <cell r="G41">
            <v>745138</v>
          </cell>
          <cell r="H41">
            <v>774212</v>
          </cell>
        </row>
        <row r="42">
          <cell r="A42" t="str">
            <v>1</v>
          </cell>
          <cell r="B42">
            <v>165430</v>
          </cell>
          <cell r="C42">
            <v>164028</v>
          </cell>
          <cell r="D42">
            <v>166077</v>
          </cell>
          <cell r="E42">
            <v>169408</v>
          </cell>
          <cell r="F42">
            <v>175432</v>
          </cell>
          <cell r="G42">
            <v>181427</v>
          </cell>
          <cell r="H42">
            <v>191557</v>
          </cell>
        </row>
        <row r="43">
          <cell r="A43" t="str">
            <v>2</v>
          </cell>
          <cell r="B43">
            <v>145862</v>
          </cell>
          <cell r="C43">
            <v>144625</v>
          </cell>
          <cell r="D43">
            <v>146432</v>
          </cell>
          <cell r="E43">
            <v>151767</v>
          </cell>
          <cell r="F43">
            <v>156405</v>
          </cell>
          <cell r="G43">
            <v>162831</v>
          </cell>
          <cell r="H43">
            <v>171058</v>
          </cell>
        </row>
        <row r="44">
          <cell r="A44" t="str">
            <v>3</v>
          </cell>
          <cell r="B44">
            <v>144888</v>
          </cell>
          <cell r="C44">
            <v>143663</v>
          </cell>
          <cell r="D44">
            <v>146492</v>
          </cell>
          <cell r="E44">
            <v>152199</v>
          </cell>
          <cell r="F44">
            <v>158331</v>
          </cell>
          <cell r="G44">
            <v>165684</v>
          </cell>
          <cell r="H44">
            <v>172659</v>
          </cell>
        </row>
        <row r="45">
          <cell r="A45" t="str">
            <v>4</v>
          </cell>
          <cell r="B45">
            <v>186385</v>
          </cell>
          <cell r="C45">
            <v>184019</v>
          </cell>
          <cell r="D45">
            <v>187388</v>
          </cell>
          <cell r="E45">
            <v>195235</v>
          </cell>
          <cell r="F45">
            <v>203465</v>
          </cell>
          <cell r="G45">
            <v>212665</v>
          </cell>
          <cell r="H45">
            <v>221977</v>
          </cell>
        </row>
        <row r="46">
          <cell r="A46" t="str">
            <v>5</v>
          </cell>
          <cell r="B46">
            <v>194735</v>
          </cell>
          <cell r="C46">
            <v>192847</v>
          </cell>
          <cell r="D46">
            <v>196370</v>
          </cell>
          <cell r="E46">
            <v>201329</v>
          </cell>
          <cell r="F46">
            <v>209229</v>
          </cell>
          <cell r="G46">
            <v>216881</v>
          </cell>
          <cell r="H46">
            <v>226325</v>
          </cell>
        </row>
        <row r="47">
          <cell r="A47" t="str">
            <v>6</v>
          </cell>
          <cell r="B47">
            <v>138688</v>
          </cell>
          <cell r="C47">
            <v>134587</v>
          </cell>
          <cell r="D47">
            <v>137031</v>
          </cell>
          <cell r="E47">
            <v>142868</v>
          </cell>
          <cell r="F47">
            <v>149580</v>
          </cell>
          <cell r="G47">
            <v>156954</v>
          </cell>
          <cell r="H47">
            <v>164228</v>
          </cell>
        </row>
        <row r="48">
          <cell r="A48" t="str">
            <v>7</v>
          </cell>
          <cell r="B48">
            <v>591074</v>
          </cell>
          <cell r="C48">
            <v>572618</v>
          </cell>
          <cell r="D48">
            <v>570575</v>
          </cell>
          <cell r="E48">
            <v>580871</v>
          </cell>
          <cell r="F48">
            <v>598201</v>
          </cell>
          <cell r="G48">
            <v>626380</v>
          </cell>
          <cell r="H48">
            <v>648697</v>
          </cell>
        </row>
        <row r="49">
          <cell r="A49" t="str">
            <v>8</v>
          </cell>
          <cell r="B49">
            <v>450017</v>
          </cell>
          <cell r="C49">
            <v>440344</v>
          </cell>
          <cell r="D49">
            <v>435203</v>
          </cell>
          <cell r="E49">
            <v>440140</v>
          </cell>
          <cell r="F49">
            <v>441368</v>
          </cell>
          <cell r="G49">
            <v>452904</v>
          </cell>
          <cell r="H49">
            <v>450448</v>
          </cell>
        </row>
        <row r="50">
          <cell r="A50" t="str">
            <v>total</v>
          </cell>
          <cell r="B50">
            <v>2726933</v>
          </cell>
          <cell r="C50">
            <v>2674908</v>
          </cell>
          <cell r="D50">
            <v>2687234</v>
          </cell>
          <cell r="E50">
            <v>2740196</v>
          </cell>
          <cell r="F50">
            <v>2817278</v>
          </cell>
          <cell r="G50">
            <v>2920864</v>
          </cell>
          <cell r="H50">
            <v>3021161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902</v>
          </cell>
          <cell r="F52">
            <v>-1770</v>
          </cell>
          <cell r="G52">
            <v>0</v>
          </cell>
          <cell r="H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C"/>
      <sheetName val="CHARGES"/>
      <sheetName val="RESSOURCES"/>
      <sheetName val="charges unitaires"/>
      <sheetName val="RAP1"/>
      <sheetName val="RAP2"/>
      <sheetName val="RAP3"/>
      <sheetName val="tableau rapport"/>
      <sheetName val="Taux d'intérêt"/>
      <sheetName val="Graphiques"/>
      <sheetName val="tableau géné"/>
      <sheetName val="chapitre3 logements ordinai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txt"/>
      <sheetName val="PARC"/>
      <sheetName val="CHARGES"/>
      <sheetName val="RESSOURCES"/>
      <sheetName val="charges unitaires"/>
      <sheetName val="RAP1"/>
      <sheetName val="RAP2"/>
      <sheetName val="RAP3"/>
      <sheetName val="tableau rapport"/>
      <sheetName val="Taux d'intérêt"/>
      <sheetName val="Graphiques"/>
      <sheetName val="tableau géné"/>
      <sheetName val="chapitre3 logements ordinai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cité d'accueil"/>
      <sheetName val="Lits occupés"/>
      <sheetName val="Traitement compte DGFIP"/>
      <sheetName val="Clé personnel"/>
      <sheetName val="Traitement statut juridique"/>
      <sheetName val="Etablissements publics"/>
      <sheetName val="Etablissements privés BNL"/>
      <sheetName val="Etablissements privés"/>
      <sheetName val="Aides"/>
      <sheetName val="Ensemble"/>
      <sheetName val="Analyse ERE"/>
      <sheetName val="Analyse écarts"/>
      <sheetName val="FICOUT"/>
      <sheetName val="Rétropo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30.7109375" style="2" customWidth="1"/>
    <col min="2" max="6" width="12.7109375" style="2" customWidth="1"/>
    <col min="7" max="16384" width="11.421875" style="2" customWidth="1"/>
  </cols>
  <sheetData>
    <row r="1" ht="11.25">
      <c r="A1" s="1" t="s">
        <v>0</v>
      </c>
    </row>
    <row r="2" spans="1:6" ht="33.75">
      <c r="A2" s="3"/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</row>
    <row r="3" spans="1:6" ht="11.25">
      <c r="A3" s="5" t="s">
        <v>6</v>
      </c>
      <c r="B3" s="6">
        <v>140236.529709308</v>
      </c>
      <c r="C3" s="6">
        <v>45225.734791374496</v>
      </c>
      <c r="D3" s="6">
        <v>25279.657650314883</v>
      </c>
      <c r="E3" s="6">
        <v>20418.480358679808</v>
      </c>
      <c r="F3" s="7">
        <f aca="true" t="shared" si="0" ref="F3:F8">B3+C3+D3+E3</f>
        <v>231160.4025096772</v>
      </c>
    </row>
    <row r="4" spans="1:6" ht="11.25">
      <c r="A4" s="8" t="s">
        <v>7</v>
      </c>
      <c r="B4" s="9">
        <v>44775.73215396312</v>
      </c>
      <c r="C4" s="9">
        <v>24337.309477604496</v>
      </c>
      <c r="D4" s="9">
        <v>15533.47155421545</v>
      </c>
      <c r="E4" s="9">
        <v>7256.941091960974</v>
      </c>
      <c r="F4" s="10">
        <f t="shared" si="0"/>
        <v>91903.45427774404</v>
      </c>
    </row>
    <row r="5" spans="1:6" ht="11.25">
      <c r="A5" s="11" t="s">
        <v>8</v>
      </c>
      <c r="B5" s="12">
        <v>15998.651767503814</v>
      </c>
      <c r="C5" s="12">
        <v>11374.535368742812</v>
      </c>
      <c r="D5" s="12">
        <v>8759.534365434545</v>
      </c>
      <c r="E5" s="12">
        <v>3914.878012549774</v>
      </c>
      <c r="F5" s="13">
        <f t="shared" si="0"/>
        <v>40047.59951423094</v>
      </c>
    </row>
    <row r="6" spans="1:6" ht="11.25">
      <c r="A6" s="11" t="s">
        <v>9</v>
      </c>
      <c r="B6" s="12">
        <v>28311.905863762255</v>
      </c>
      <c r="C6" s="12">
        <v>3847.7521939057897</v>
      </c>
      <c r="D6" s="12">
        <v>4066.972390359788</v>
      </c>
      <c r="E6" s="12">
        <v>2576.321034180398</v>
      </c>
      <c r="F6" s="13">
        <f t="shared" si="0"/>
        <v>38802.951482208235</v>
      </c>
    </row>
    <row r="7" spans="1:6" ht="11.25">
      <c r="A7" s="14" t="s">
        <v>10</v>
      </c>
      <c r="B7" s="15">
        <v>465.174522697052</v>
      </c>
      <c r="C7" s="15">
        <v>9115.021914955894</v>
      </c>
      <c r="D7" s="15">
        <v>2706.9647984211183</v>
      </c>
      <c r="E7" s="15">
        <v>292.9224311608247</v>
      </c>
      <c r="F7" s="16">
        <f t="shared" si="0"/>
        <v>12580.08366723489</v>
      </c>
    </row>
    <row r="8" spans="1:6" ht="11.25">
      <c r="A8" s="5" t="s">
        <v>11</v>
      </c>
      <c r="B8" s="6">
        <v>95460.79755534488</v>
      </c>
      <c r="C8" s="6">
        <v>20888.42531377</v>
      </c>
      <c r="D8" s="6">
        <v>9746.186096099433</v>
      </c>
      <c r="E8" s="6">
        <v>13161.539266718835</v>
      </c>
      <c r="F8" s="7">
        <f t="shared" si="0"/>
        <v>139256.94823193314</v>
      </c>
    </row>
    <row r="9" ht="11.25">
      <c r="A9" s="17" t="s">
        <v>12</v>
      </c>
    </row>
    <row r="10" ht="11.25">
      <c r="A10" s="17" t="s">
        <v>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D16"/>
  <sheetViews>
    <sheetView workbookViewId="0" topLeftCell="A1">
      <selection activeCell="B23" sqref="B23"/>
    </sheetView>
  </sheetViews>
  <sheetFormatPr defaultColWidth="11.421875" defaultRowHeight="12.75"/>
  <cols>
    <col min="1" max="1" width="45.7109375" style="19" customWidth="1"/>
    <col min="2" max="3" width="20.7109375" style="19" customWidth="1"/>
    <col min="4" max="16384" width="11.421875" style="19" customWidth="1"/>
  </cols>
  <sheetData>
    <row r="1" ht="11.25">
      <c r="A1" s="21" t="s">
        <v>73</v>
      </c>
    </row>
    <row r="2" ht="165" customHeight="1"/>
    <row r="3" spans="1:4" ht="11.25">
      <c r="A3" s="20" t="s">
        <v>13</v>
      </c>
      <c r="B3" s="164"/>
      <c r="C3" s="164"/>
      <c r="D3" s="164"/>
    </row>
    <row r="5" ht="11.25">
      <c r="A5" s="21" t="s">
        <v>73</v>
      </c>
    </row>
    <row r="6" spans="1:3" ht="11.25">
      <c r="A6" s="165" t="s">
        <v>74</v>
      </c>
      <c r="B6" s="166" t="s">
        <v>75</v>
      </c>
      <c r="C6" s="167" t="s">
        <v>56</v>
      </c>
    </row>
    <row r="7" spans="1:3" ht="11.25">
      <c r="A7" s="168" t="s">
        <v>76</v>
      </c>
      <c r="B7" s="169">
        <f aca="true" t="shared" si="0" ref="B7:C9">100*B12/B$15</f>
        <v>46.7370289193627</v>
      </c>
      <c r="C7" s="170">
        <f t="shared" si="0"/>
        <v>56.39135034857932</v>
      </c>
    </row>
    <row r="8" spans="1:3" ht="11.25">
      <c r="A8" s="171" t="s">
        <v>9</v>
      </c>
      <c r="B8" s="172">
        <f t="shared" si="0"/>
        <v>15.810096828684125</v>
      </c>
      <c r="C8" s="173">
        <f t="shared" si="0"/>
        <v>26.181992712737152</v>
      </c>
    </row>
    <row r="9" spans="1:3" ht="11.25">
      <c r="A9" s="174" t="s">
        <v>10</v>
      </c>
      <c r="B9" s="175">
        <f t="shared" si="0"/>
        <v>37.452874251953176</v>
      </c>
      <c r="C9" s="176">
        <f t="shared" si="0"/>
        <v>17.42665693868352</v>
      </c>
    </row>
    <row r="11" spans="1:3" ht="11.25">
      <c r="A11" s="165" t="s">
        <v>77</v>
      </c>
      <c r="B11" s="166" t="s">
        <v>2</v>
      </c>
      <c r="C11" s="167" t="s">
        <v>3</v>
      </c>
    </row>
    <row r="12" spans="1:3" ht="11.25">
      <c r="A12" s="168" t="s">
        <v>8</v>
      </c>
      <c r="B12" s="169">
        <v>11374.535368742812</v>
      </c>
      <c r="C12" s="170">
        <v>8759.534365434545</v>
      </c>
    </row>
    <row r="13" spans="1:3" ht="11.25">
      <c r="A13" s="171" t="s">
        <v>9</v>
      </c>
      <c r="B13" s="172">
        <v>3847.7521939057897</v>
      </c>
      <c r="C13" s="173">
        <v>4066.972390359788</v>
      </c>
    </row>
    <row r="14" spans="1:3" ht="11.25">
      <c r="A14" s="174" t="s">
        <v>10</v>
      </c>
      <c r="B14" s="175">
        <v>9115.021914955894</v>
      </c>
      <c r="C14" s="176">
        <v>2706.9647984211183</v>
      </c>
    </row>
    <row r="15" spans="1:3" ht="11.25">
      <c r="A15" s="177" t="s">
        <v>78</v>
      </c>
      <c r="B15" s="178">
        <f>SUM(B12:B14)</f>
        <v>24337.309477604496</v>
      </c>
      <c r="C15" s="179">
        <f>SUM(C12:C14)</f>
        <v>15533.471554215452</v>
      </c>
    </row>
    <row r="16" ht="11.25">
      <c r="A16" s="20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E10"/>
  <sheetViews>
    <sheetView workbookViewId="0" topLeftCell="A1">
      <selection activeCell="B19" sqref="B19"/>
    </sheetView>
  </sheetViews>
  <sheetFormatPr defaultColWidth="11.421875" defaultRowHeight="12.75"/>
  <cols>
    <col min="1" max="1" width="43.7109375" style="19" customWidth="1"/>
    <col min="2" max="32" width="4.8515625" style="19" bestFit="1" customWidth="1"/>
    <col min="33" max="16384" width="11.421875" style="19" customWidth="1"/>
  </cols>
  <sheetData>
    <row r="1" ht="11.25">
      <c r="A1" s="21" t="s">
        <v>79</v>
      </c>
    </row>
    <row r="2" ht="165" customHeight="1"/>
    <row r="3" ht="11.25">
      <c r="A3" s="20" t="s">
        <v>13</v>
      </c>
    </row>
    <row r="5" ht="11.25">
      <c r="A5" s="21" t="s">
        <v>79</v>
      </c>
    </row>
    <row r="6" spans="1:31" ht="11.25">
      <c r="A6" s="22"/>
      <c r="B6" s="23">
        <v>1984</v>
      </c>
      <c r="C6" s="24">
        <f aca="true" t="shared" si="0" ref="C6:AD6">B6+1</f>
        <v>1985</v>
      </c>
      <c r="D6" s="24">
        <f t="shared" si="0"/>
        <v>1986</v>
      </c>
      <c r="E6" s="24">
        <f t="shared" si="0"/>
        <v>1987</v>
      </c>
      <c r="F6" s="24">
        <f t="shared" si="0"/>
        <v>1988</v>
      </c>
      <c r="G6" s="24">
        <f t="shared" si="0"/>
        <v>1989</v>
      </c>
      <c r="H6" s="24">
        <f t="shared" si="0"/>
        <v>1990</v>
      </c>
      <c r="I6" s="24">
        <f t="shared" si="0"/>
        <v>1991</v>
      </c>
      <c r="J6" s="24">
        <f t="shared" si="0"/>
        <v>1992</v>
      </c>
      <c r="K6" s="24">
        <f t="shared" si="0"/>
        <v>1993</v>
      </c>
      <c r="L6" s="24">
        <f t="shared" si="0"/>
        <v>1994</v>
      </c>
      <c r="M6" s="24">
        <f t="shared" si="0"/>
        <v>1995</v>
      </c>
      <c r="N6" s="24">
        <f t="shared" si="0"/>
        <v>1996</v>
      </c>
      <c r="O6" s="24">
        <f t="shared" si="0"/>
        <v>1997</v>
      </c>
      <c r="P6" s="24">
        <f t="shared" si="0"/>
        <v>1998</v>
      </c>
      <c r="Q6" s="24">
        <f t="shared" si="0"/>
        <v>1999</v>
      </c>
      <c r="R6" s="24">
        <f t="shared" si="0"/>
        <v>2000</v>
      </c>
      <c r="S6" s="24">
        <f t="shared" si="0"/>
        <v>2001</v>
      </c>
      <c r="T6" s="24">
        <f t="shared" si="0"/>
        <v>2002</v>
      </c>
      <c r="U6" s="24">
        <f t="shared" si="0"/>
        <v>2003</v>
      </c>
      <c r="V6" s="24">
        <f t="shared" si="0"/>
        <v>2004</v>
      </c>
      <c r="W6" s="24">
        <f t="shared" si="0"/>
        <v>2005</v>
      </c>
      <c r="X6" s="24">
        <f t="shared" si="0"/>
        <v>2006</v>
      </c>
      <c r="Y6" s="24">
        <f t="shared" si="0"/>
        <v>2007</v>
      </c>
      <c r="Z6" s="24">
        <f t="shared" si="0"/>
        <v>2008</v>
      </c>
      <c r="AA6" s="24">
        <f t="shared" si="0"/>
        <v>2009</v>
      </c>
      <c r="AB6" s="24">
        <f t="shared" si="0"/>
        <v>2010</v>
      </c>
      <c r="AC6" s="24">
        <f t="shared" si="0"/>
        <v>2011</v>
      </c>
      <c r="AD6" s="24">
        <f t="shared" si="0"/>
        <v>2012</v>
      </c>
      <c r="AE6" s="25">
        <v>2013</v>
      </c>
    </row>
    <row r="7" spans="1:31" ht="11.25">
      <c r="A7" s="180" t="s">
        <v>80</v>
      </c>
      <c r="B7" s="27">
        <v>27.544290950304053</v>
      </c>
      <c r="C7" s="28">
        <v>31.084583340879437</v>
      </c>
      <c r="D7" s="28">
        <v>46.5769203654353</v>
      </c>
      <c r="E7" s="28">
        <v>49.89471821463365</v>
      </c>
      <c r="F7" s="28">
        <v>54.969540267660285</v>
      </c>
      <c r="G7" s="28">
        <v>67.31628950988103</v>
      </c>
      <c r="H7" s="28">
        <v>83.51028760577105</v>
      </c>
      <c r="I7" s="28">
        <v>104.6178198774428</v>
      </c>
      <c r="J7" s="28">
        <v>128.18783801151665</v>
      </c>
      <c r="K7" s="28">
        <v>153.85764177656853</v>
      </c>
      <c r="L7" s="28">
        <v>192.2364792888251</v>
      </c>
      <c r="M7" s="28">
        <v>218.6683867223083</v>
      </c>
      <c r="N7" s="28">
        <v>249.9275913745805</v>
      </c>
      <c r="O7" s="28">
        <v>276.4175344336965</v>
      </c>
      <c r="P7" s="28">
        <v>311.68604404823776</v>
      </c>
      <c r="Q7" s="28">
        <v>322.95001297813724</v>
      </c>
      <c r="R7" s="28">
        <v>330.8002203394869</v>
      </c>
      <c r="S7" s="28">
        <v>306.21918475543043</v>
      </c>
      <c r="T7" s="28">
        <v>320.5334168892063</v>
      </c>
      <c r="U7" s="28">
        <v>335.9968204841414</v>
      </c>
      <c r="V7" s="28">
        <v>343.4060046251194</v>
      </c>
      <c r="W7" s="28">
        <v>360.38894030163226</v>
      </c>
      <c r="X7" s="28">
        <v>369.5618548211148</v>
      </c>
      <c r="Y7" s="28">
        <v>378.88858322040613</v>
      </c>
      <c r="Z7" s="28">
        <v>385.8885245997253</v>
      </c>
      <c r="AA7" s="28">
        <v>405.7347067075172</v>
      </c>
      <c r="AB7" s="28">
        <v>416.15369609604454</v>
      </c>
      <c r="AC7" s="28">
        <v>432.64132084781096</v>
      </c>
      <c r="AD7" s="28">
        <v>447.05445343222874</v>
      </c>
      <c r="AE7" s="29">
        <v>458.86557599505056</v>
      </c>
    </row>
    <row r="8" spans="1:31" ht="11.25">
      <c r="A8" s="181" t="s">
        <v>81</v>
      </c>
      <c r="B8" s="31">
        <v>102.87836242950091</v>
      </c>
      <c r="C8" s="32">
        <v>119.06727125494541</v>
      </c>
      <c r="D8" s="32">
        <v>130.64099767365792</v>
      </c>
      <c r="E8" s="32">
        <v>145.63262178367071</v>
      </c>
      <c r="F8" s="32">
        <v>164.26109738567243</v>
      </c>
      <c r="G8" s="32">
        <v>171.62495449098196</v>
      </c>
      <c r="H8" s="32">
        <v>186.73364540503687</v>
      </c>
      <c r="I8" s="32">
        <v>206.62616806187427</v>
      </c>
      <c r="J8" s="32">
        <v>220.48373828714116</v>
      </c>
      <c r="K8" s="32">
        <v>238.29466103669344</v>
      </c>
      <c r="L8" s="32">
        <v>246.9487708729546</v>
      </c>
      <c r="M8" s="32">
        <v>254.6648011916783</v>
      </c>
      <c r="N8" s="32">
        <v>266.0921968041434</v>
      </c>
      <c r="O8" s="32">
        <v>269.54033697350167</v>
      </c>
      <c r="P8" s="32">
        <v>273.66531807014763</v>
      </c>
      <c r="Q8" s="32">
        <v>275.64680519247935</v>
      </c>
      <c r="R8" s="32">
        <v>276.21584311752184</v>
      </c>
      <c r="S8" s="32">
        <v>279.9534356495793</v>
      </c>
      <c r="T8" s="32">
        <v>285.6217568717205</v>
      </c>
      <c r="U8" s="32">
        <v>291.8013646129243</v>
      </c>
      <c r="V8" s="32">
        <v>300.9944682619958</v>
      </c>
      <c r="W8" s="32">
        <v>319.0801035472719</v>
      </c>
      <c r="X8" s="32">
        <v>335.28201133973954</v>
      </c>
      <c r="Y8" s="32">
        <v>351.85275697167407</v>
      </c>
      <c r="Z8" s="32">
        <v>367.38520405363704</v>
      </c>
      <c r="AA8" s="32">
        <v>401.1984350565945</v>
      </c>
      <c r="AB8" s="32">
        <v>421.4307623738423</v>
      </c>
      <c r="AC8" s="32">
        <v>441.1527914274032</v>
      </c>
      <c r="AD8" s="32">
        <v>460.5485648299523</v>
      </c>
      <c r="AE8" s="33">
        <v>478.46756039626456</v>
      </c>
    </row>
    <row r="9" spans="1:31" ht="11.25">
      <c r="A9" s="182" t="s">
        <v>81</v>
      </c>
      <c r="B9" s="35">
        <v>149.6932730471689</v>
      </c>
      <c r="C9" s="36">
        <v>170.465853578976</v>
      </c>
      <c r="D9" s="36">
        <v>183.16611985976087</v>
      </c>
      <c r="E9" s="36">
        <v>199.53814955565457</v>
      </c>
      <c r="F9" s="36">
        <v>219.60793404773042</v>
      </c>
      <c r="G9" s="36">
        <v>223.46450527533594</v>
      </c>
      <c r="H9" s="36">
        <v>239.81544083700317</v>
      </c>
      <c r="I9" s="36">
        <v>261.86028266308057</v>
      </c>
      <c r="J9" s="36">
        <v>275.87420952223005</v>
      </c>
      <c r="K9" s="36">
        <v>303.9667275210733</v>
      </c>
      <c r="L9" s="36">
        <v>320.7398915351948</v>
      </c>
      <c r="M9" s="36">
        <v>335.7814230496202</v>
      </c>
      <c r="N9" s="36">
        <v>355.17663553789845</v>
      </c>
      <c r="O9" s="36">
        <v>364.54894730879016</v>
      </c>
      <c r="P9" s="36">
        <v>374.86039502283717</v>
      </c>
      <c r="Q9" s="36">
        <v>381.92062386769265</v>
      </c>
      <c r="R9" s="36">
        <v>386.2703296006617</v>
      </c>
      <c r="S9" s="36">
        <v>394.51511653257415</v>
      </c>
      <c r="T9" s="36">
        <v>410.04853520008913</v>
      </c>
      <c r="U9" s="36">
        <v>424.7936401448945</v>
      </c>
      <c r="V9" s="36">
        <v>443.434897008176</v>
      </c>
      <c r="W9" s="36">
        <v>474.93773223169376</v>
      </c>
      <c r="X9" s="36">
        <v>504.1153693710334</v>
      </c>
      <c r="Y9" s="36">
        <v>522.1849796763253</v>
      </c>
      <c r="Z9" s="36">
        <v>539.934031455125</v>
      </c>
      <c r="AA9" s="36">
        <v>584.5634683000004</v>
      </c>
      <c r="AB9" s="36">
        <v>609.5644785202645</v>
      </c>
      <c r="AC9" s="36">
        <v>634.05790808551</v>
      </c>
      <c r="AD9" s="36">
        <v>657.46555116256</v>
      </c>
      <c r="AE9" s="37">
        <v>677.9464737861111</v>
      </c>
    </row>
    <row r="10" ht="11.25">
      <c r="A10" s="20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10"/>
  <sheetViews>
    <sheetView workbookViewId="0" topLeftCell="A1">
      <selection activeCell="B15" sqref="B15"/>
    </sheetView>
  </sheetViews>
  <sheetFormatPr defaultColWidth="11.421875" defaultRowHeight="12.75"/>
  <cols>
    <col min="1" max="1" width="43.7109375" style="39" customWidth="1"/>
    <col min="2" max="31" width="4.421875" style="39" bestFit="1" customWidth="1"/>
    <col min="32" max="16384" width="11.421875" style="39" customWidth="1"/>
  </cols>
  <sheetData>
    <row r="1" ht="11.25">
      <c r="A1" s="38" t="s">
        <v>82</v>
      </c>
    </row>
    <row r="2" ht="175.5" customHeight="1"/>
    <row r="3" ht="11.25">
      <c r="A3" s="183" t="s">
        <v>13</v>
      </c>
    </row>
    <row r="5" ht="11.25">
      <c r="A5" s="38" t="s">
        <v>82</v>
      </c>
    </row>
    <row r="6" spans="1:31" ht="11.25">
      <c r="A6" s="40"/>
      <c r="B6" s="41">
        <v>1984</v>
      </c>
      <c r="C6" s="42">
        <f aca="true" t="shared" si="0" ref="C6:AC6">B6+1</f>
        <v>1985</v>
      </c>
      <c r="D6" s="42">
        <f t="shared" si="0"/>
        <v>1986</v>
      </c>
      <c r="E6" s="42">
        <f t="shared" si="0"/>
        <v>1987</v>
      </c>
      <c r="F6" s="42">
        <f t="shared" si="0"/>
        <v>1988</v>
      </c>
      <c r="G6" s="42">
        <f t="shared" si="0"/>
        <v>1989</v>
      </c>
      <c r="H6" s="42">
        <f t="shared" si="0"/>
        <v>1990</v>
      </c>
      <c r="I6" s="42">
        <f t="shared" si="0"/>
        <v>1991</v>
      </c>
      <c r="J6" s="42">
        <f t="shared" si="0"/>
        <v>1992</v>
      </c>
      <c r="K6" s="42">
        <f t="shared" si="0"/>
        <v>1993</v>
      </c>
      <c r="L6" s="42">
        <f t="shared" si="0"/>
        <v>1994</v>
      </c>
      <c r="M6" s="42">
        <f t="shared" si="0"/>
        <v>1995</v>
      </c>
      <c r="N6" s="42">
        <f t="shared" si="0"/>
        <v>1996</v>
      </c>
      <c r="O6" s="42">
        <f t="shared" si="0"/>
        <v>1997</v>
      </c>
      <c r="P6" s="42">
        <f t="shared" si="0"/>
        <v>1998</v>
      </c>
      <c r="Q6" s="42">
        <f t="shared" si="0"/>
        <v>1999</v>
      </c>
      <c r="R6" s="42">
        <f t="shared" si="0"/>
        <v>2000</v>
      </c>
      <c r="S6" s="42">
        <f t="shared" si="0"/>
        <v>2001</v>
      </c>
      <c r="T6" s="42">
        <f t="shared" si="0"/>
        <v>2002</v>
      </c>
      <c r="U6" s="42">
        <f t="shared" si="0"/>
        <v>2003</v>
      </c>
      <c r="V6" s="42">
        <f t="shared" si="0"/>
        <v>2004</v>
      </c>
      <c r="W6" s="42">
        <f t="shared" si="0"/>
        <v>2005</v>
      </c>
      <c r="X6" s="42">
        <f t="shared" si="0"/>
        <v>2006</v>
      </c>
      <c r="Y6" s="42">
        <f t="shared" si="0"/>
        <v>2007</v>
      </c>
      <c r="Z6" s="42">
        <f t="shared" si="0"/>
        <v>2008</v>
      </c>
      <c r="AA6" s="42">
        <f t="shared" si="0"/>
        <v>2009</v>
      </c>
      <c r="AB6" s="42">
        <f t="shared" si="0"/>
        <v>2010</v>
      </c>
      <c r="AC6" s="42">
        <f t="shared" si="0"/>
        <v>2011</v>
      </c>
      <c r="AD6" s="42">
        <v>2012</v>
      </c>
      <c r="AE6" s="43">
        <v>2013</v>
      </c>
    </row>
    <row r="7" spans="1:31" ht="11.25">
      <c r="A7" s="44" t="s">
        <v>83</v>
      </c>
      <c r="B7" s="184">
        <v>1217.5042993715256</v>
      </c>
      <c r="C7" s="185">
        <v>1289.5222449539683</v>
      </c>
      <c r="D7" s="185">
        <v>1359.890177438898</v>
      </c>
      <c r="E7" s="185">
        <v>1484.3371698734913</v>
      </c>
      <c r="F7" s="185">
        <v>1669.2547387751886</v>
      </c>
      <c r="G7" s="185">
        <v>1823.2462270697572</v>
      </c>
      <c r="H7" s="185">
        <v>1903.837318791217</v>
      </c>
      <c r="I7" s="185">
        <v>2064.319914881881</v>
      </c>
      <c r="J7" s="185">
        <v>2137.127068360661</v>
      </c>
      <c r="K7" s="185">
        <v>2245.5580922374274</v>
      </c>
      <c r="L7" s="185">
        <v>2262.1696892749396</v>
      </c>
      <c r="M7" s="185">
        <v>2280.902454644354</v>
      </c>
      <c r="N7" s="185">
        <v>2324.396261643469</v>
      </c>
      <c r="O7" s="185">
        <v>2377.7602497264893</v>
      </c>
      <c r="P7" s="185">
        <v>2441.779442198261</v>
      </c>
      <c r="Q7" s="185">
        <v>2487.127845366921</v>
      </c>
      <c r="R7" s="185">
        <v>2455.9171957344975</v>
      </c>
      <c r="S7" s="185">
        <v>2457.9432858891355</v>
      </c>
      <c r="T7" s="185">
        <v>2528.9695760087898</v>
      </c>
      <c r="U7" s="185">
        <v>2600.9469746946997</v>
      </c>
      <c r="V7" s="185">
        <v>2716.580701108004</v>
      </c>
      <c r="W7" s="185">
        <v>2887.566174272262</v>
      </c>
      <c r="X7" s="185">
        <v>2991.186721891639</v>
      </c>
      <c r="Y7" s="185">
        <v>3126.1766156023023</v>
      </c>
      <c r="Z7" s="185">
        <v>3229.904379960885</v>
      </c>
      <c r="AA7" s="185">
        <v>3398.44468399882</v>
      </c>
      <c r="AB7" s="185">
        <v>3458.453688705712</v>
      </c>
      <c r="AC7" s="185">
        <v>3512.0500255525435</v>
      </c>
      <c r="AD7" s="185">
        <v>3578.023048743788</v>
      </c>
      <c r="AE7" s="186">
        <v>3581.2905885415216</v>
      </c>
    </row>
    <row r="8" spans="1:31" ht="11.25">
      <c r="A8" s="48" t="s">
        <v>26</v>
      </c>
      <c r="B8" s="187">
        <v>1909.4945125432441</v>
      </c>
      <c r="C8" s="188">
        <v>2085.514148300033</v>
      </c>
      <c r="D8" s="188">
        <v>2263.54275523004</v>
      </c>
      <c r="E8" s="188">
        <v>2459.1916937219908</v>
      </c>
      <c r="F8" s="188">
        <v>2690.5108513625532</v>
      </c>
      <c r="G8" s="188">
        <v>2914.9508770345965</v>
      </c>
      <c r="H8" s="188">
        <v>3117.8575058240913</v>
      </c>
      <c r="I8" s="188">
        <v>3320.7094486222495</v>
      </c>
      <c r="J8" s="188">
        <v>3542.550963040694</v>
      </c>
      <c r="K8" s="188">
        <v>3718.5946233952877</v>
      </c>
      <c r="L8" s="188">
        <v>3850.352503008616</v>
      </c>
      <c r="M8" s="188">
        <v>3976.629737119443</v>
      </c>
      <c r="N8" s="188">
        <v>4069.5051878478907</v>
      </c>
      <c r="O8" s="188">
        <v>4173.375401808295</v>
      </c>
      <c r="P8" s="188">
        <v>4303.0181367433</v>
      </c>
      <c r="Q8" s="188">
        <v>4509.168958078905</v>
      </c>
      <c r="R8" s="188">
        <v>4526.1037099688265</v>
      </c>
      <c r="S8" s="188">
        <v>4616.801789566732</v>
      </c>
      <c r="T8" s="188">
        <v>4808.67213925037</v>
      </c>
      <c r="U8" s="188">
        <v>4993.108691398827</v>
      </c>
      <c r="V8" s="188">
        <v>5188.462100004608</v>
      </c>
      <c r="W8" s="188">
        <v>5438.404980068273</v>
      </c>
      <c r="X8" s="188">
        <v>5708.465392056364</v>
      </c>
      <c r="Y8" s="188">
        <v>5912.500515238318</v>
      </c>
      <c r="Z8" s="188">
        <v>6048.938698158575</v>
      </c>
      <c r="AA8" s="188">
        <v>6201.914018452764</v>
      </c>
      <c r="AB8" s="188">
        <v>6284.807528687184</v>
      </c>
      <c r="AC8" s="188">
        <v>6367.646896312985</v>
      </c>
      <c r="AD8" s="188">
        <v>6522.0856745291485</v>
      </c>
      <c r="AE8" s="189">
        <v>6655.070007523551</v>
      </c>
    </row>
    <row r="9" spans="1:31" ht="11.25">
      <c r="A9" s="52" t="s">
        <v>84</v>
      </c>
      <c r="B9" s="53">
        <v>36.23944497489344</v>
      </c>
      <c r="C9" s="54">
        <v>38.167657792918945</v>
      </c>
      <c r="D9" s="54">
        <v>39.92204590362619</v>
      </c>
      <c r="E9" s="54">
        <v>39.641257992908045</v>
      </c>
      <c r="F9" s="54">
        <v>37.95770279351117</v>
      </c>
      <c r="G9" s="54">
        <v>37.45190557294878</v>
      </c>
      <c r="H9" s="54">
        <v>38.93764178655087</v>
      </c>
      <c r="I9" s="54">
        <v>37.83497331456205</v>
      </c>
      <c r="J9" s="54">
        <v>39.67265141257727</v>
      </c>
      <c r="K9" s="54">
        <v>39.612721480592434</v>
      </c>
      <c r="L9" s="54">
        <v>41.247725045763765</v>
      </c>
      <c r="M9" s="54">
        <v>42.64232263432766</v>
      </c>
      <c r="N9" s="54">
        <v>42.88258266424036</v>
      </c>
      <c r="O9" s="54">
        <v>43.025488464416064</v>
      </c>
      <c r="P9" s="54">
        <v>43.25426097213013</v>
      </c>
      <c r="Q9" s="54">
        <v>44.84287751269934</v>
      </c>
      <c r="R9" s="54">
        <v>45.73882188502896</v>
      </c>
      <c r="S9" s="54">
        <v>46.76090943640438</v>
      </c>
      <c r="T9" s="54">
        <v>47.40815129885244</v>
      </c>
      <c r="U9" s="54">
        <v>47.90926584123607</v>
      </c>
      <c r="V9" s="54">
        <v>47.641889855847815</v>
      </c>
      <c r="W9" s="54">
        <v>46.90417163018978</v>
      </c>
      <c r="X9" s="54">
        <v>47.60086088891708</v>
      </c>
      <c r="Y9" s="54">
        <v>47.12598151078057</v>
      </c>
      <c r="Z9" s="54">
        <v>46.60378388453274</v>
      </c>
      <c r="AA9" s="54">
        <v>45.20329250151949</v>
      </c>
      <c r="AB9" s="54">
        <v>44.9712075840111</v>
      </c>
      <c r="AC9" s="54">
        <v>44.84540234814054</v>
      </c>
      <c r="AD9" s="54">
        <v>45.1398950075568</v>
      </c>
      <c r="AE9" s="55">
        <v>46.18703357751495</v>
      </c>
    </row>
    <row r="10" ht="11.25">
      <c r="A10" s="183" t="s">
        <v>13</v>
      </c>
    </row>
  </sheetData>
  <printOptions/>
  <pageMargins left="0.75" right="0.75" top="1" bottom="1" header="0.4921259845" footer="0.4921259845"/>
  <pageSetup fitToHeight="6" fitToWidth="1" horizontalDpi="300" verticalDpi="3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10"/>
  <sheetViews>
    <sheetView workbookViewId="0" topLeftCell="A1">
      <selection activeCell="A13" sqref="A13"/>
    </sheetView>
  </sheetViews>
  <sheetFormatPr defaultColWidth="11.421875" defaultRowHeight="12.75"/>
  <cols>
    <col min="1" max="1" width="43.7109375" style="39" customWidth="1"/>
    <col min="2" max="29" width="4.57421875" style="39" bestFit="1" customWidth="1"/>
    <col min="30" max="30" width="4.57421875" style="39" customWidth="1"/>
    <col min="31" max="31" width="4.57421875" style="39" bestFit="1" customWidth="1"/>
    <col min="32" max="16384" width="11.421875" style="39" customWidth="1"/>
  </cols>
  <sheetData>
    <row r="1" ht="11.25">
      <c r="A1" s="38" t="s">
        <v>85</v>
      </c>
    </row>
    <row r="2" ht="175.5" customHeight="1"/>
    <row r="3" ht="11.25">
      <c r="A3" s="183" t="s">
        <v>13</v>
      </c>
    </row>
    <row r="5" ht="11.25">
      <c r="A5" s="38" t="s">
        <v>85</v>
      </c>
    </row>
    <row r="6" spans="1:31" ht="11.25">
      <c r="A6" s="40"/>
      <c r="B6" s="41">
        <v>1984</v>
      </c>
      <c r="C6" s="42">
        <f aca="true" t="shared" si="0" ref="C6:AE6">B6+1</f>
        <v>1985</v>
      </c>
      <c r="D6" s="42">
        <f t="shared" si="0"/>
        <v>1986</v>
      </c>
      <c r="E6" s="42">
        <f t="shared" si="0"/>
        <v>1987</v>
      </c>
      <c r="F6" s="42">
        <f t="shared" si="0"/>
        <v>1988</v>
      </c>
      <c r="G6" s="42">
        <f t="shared" si="0"/>
        <v>1989</v>
      </c>
      <c r="H6" s="42">
        <f t="shared" si="0"/>
        <v>1990</v>
      </c>
      <c r="I6" s="42">
        <f t="shared" si="0"/>
        <v>1991</v>
      </c>
      <c r="J6" s="42">
        <f t="shared" si="0"/>
        <v>1992</v>
      </c>
      <c r="K6" s="42">
        <f t="shared" si="0"/>
        <v>1993</v>
      </c>
      <c r="L6" s="42">
        <f t="shared" si="0"/>
        <v>1994</v>
      </c>
      <c r="M6" s="42">
        <f t="shared" si="0"/>
        <v>1995</v>
      </c>
      <c r="N6" s="42">
        <f t="shared" si="0"/>
        <v>1996</v>
      </c>
      <c r="O6" s="42">
        <f t="shared" si="0"/>
        <v>1997</v>
      </c>
      <c r="P6" s="42">
        <f t="shared" si="0"/>
        <v>1998</v>
      </c>
      <c r="Q6" s="42">
        <f t="shared" si="0"/>
        <v>1999</v>
      </c>
      <c r="R6" s="42">
        <f t="shared" si="0"/>
        <v>2000</v>
      </c>
      <c r="S6" s="42">
        <f t="shared" si="0"/>
        <v>2001</v>
      </c>
      <c r="T6" s="42">
        <f t="shared" si="0"/>
        <v>2002</v>
      </c>
      <c r="U6" s="42">
        <f t="shared" si="0"/>
        <v>2003</v>
      </c>
      <c r="V6" s="42">
        <f t="shared" si="0"/>
        <v>2004</v>
      </c>
      <c r="W6" s="42">
        <f t="shared" si="0"/>
        <v>2005</v>
      </c>
      <c r="X6" s="42">
        <f t="shared" si="0"/>
        <v>2006</v>
      </c>
      <c r="Y6" s="42">
        <f t="shared" si="0"/>
        <v>2007</v>
      </c>
      <c r="Z6" s="42">
        <f t="shared" si="0"/>
        <v>2008</v>
      </c>
      <c r="AA6" s="42">
        <f t="shared" si="0"/>
        <v>2009</v>
      </c>
      <c r="AB6" s="42">
        <f t="shared" si="0"/>
        <v>2010</v>
      </c>
      <c r="AC6" s="42">
        <f t="shared" si="0"/>
        <v>2011</v>
      </c>
      <c r="AD6" s="42">
        <f t="shared" si="0"/>
        <v>2012</v>
      </c>
      <c r="AE6" s="43">
        <f t="shared" si="0"/>
        <v>2013</v>
      </c>
    </row>
    <row r="7" spans="1:31" ht="11.25">
      <c r="A7" s="44" t="s">
        <v>83</v>
      </c>
      <c r="B7" s="184">
        <v>1304.9569245099563</v>
      </c>
      <c r="C7" s="185">
        <v>1390.8857318849032</v>
      </c>
      <c r="D7" s="185">
        <v>1479.1770922053563</v>
      </c>
      <c r="E7" s="185">
        <v>1543.8919185591924</v>
      </c>
      <c r="F7" s="185">
        <v>1548.7874695663604</v>
      </c>
      <c r="G7" s="185">
        <v>1555.118910943039</v>
      </c>
      <c r="H7" s="185">
        <v>1552.8457268922696</v>
      </c>
      <c r="I7" s="185">
        <v>1619.1062988068406</v>
      </c>
      <c r="J7" s="185">
        <v>1750.3776218274138</v>
      </c>
      <c r="K7" s="185">
        <v>1774.0688718555168</v>
      </c>
      <c r="L7" s="185">
        <v>1815.8450009732892</v>
      </c>
      <c r="M7" s="185">
        <v>1908.4947694389407</v>
      </c>
      <c r="N7" s="185">
        <v>1975.8937181010506</v>
      </c>
      <c r="O7" s="185">
        <v>1997.9436625405751</v>
      </c>
      <c r="P7" s="185">
        <v>2058.0596074377027</v>
      </c>
      <c r="Q7" s="185">
        <v>2045.6318356288116</v>
      </c>
      <c r="R7" s="185">
        <v>2023.1675606224949</v>
      </c>
      <c r="S7" s="185">
        <v>2011.688768416199</v>
      </c>
      <c r="T7" s="185">
        <v>2095.958910785143</v>
      </c>
      <c r="U7" s="185">
        <v>2148.4319429064876</v>
      </c>
      <c r="V7" s="185">
        <v>2156.2310227835214</v>
      </c>
      <c r="W7" s="185">
        <v>2228.740244724388</v>
      </c>
      <c r="X7" s="185">
        <v>2332.635783980855</v>
      </c>
      <c r="Y7" s="185">
        <v>2450.1801109885964</v>
      </c>
      <c r="Z7" s="185">
        <v>2565.1390650659764</v>
      </c>
      <c r="AA7" s="185">
        <v>2665.658879086186</v>
      </c>
      <c r="AB7" s="185">
        <v>2497.6190209900433</v>
      </c>
      <c r="AC7" s="185">
        <v>2677.741498178116</v>
      </c>
      <c r="AD7" s="185">
        <v>2828.7310838726858</v>
      </c>
      <c r="AE7" s="186">
        <v>2884.0362965489508</v>
      </c>
    </row>
    <row r="8" spans="1:31" ht="11.25">
      <c r="A8" s="48" t="s">
        <v>26</v>
      </c>
      <c r="B8" s="187">
        <v>1484.8471206128797</v>
      </c>
      <c r="C8" s="188">
        <v>1629.5530984410952</v>
      </c>
      <c r="D8" s="188">
        <v>1766.7001584301852</v>
      </c>
      <c r="E8" s="188">
        <v>1908.618693319445</v>
      </c>
      <c r="F8" s="188">
        <v>2068.9526558141224</v>
      </c>
      <c r="G8" s="188">
        <v>2174.4534840008832</v>
      </c>
      <c r="H8" s="188">
        <v>2300.839174961877</v>
      </c>
      <c r="I8" s="188">
        <v>2419.208934475109</v>
      </c>
      <c r="J8" s="188">
        <v>2559.2372511207814</v>
      </c>
      <c r="K8" s="188">
        <v>2711.832211607239</v>
      </c>
      <c r="L8" s="188">
        <v>2841.474888793935</v>
      </c>
      <c r="M8" s="188">
        <v>2973.9430448346125</v>
      </c>
      <c r="N8" s="188">
        <v>3079.6141613413274</v>
      </c>
      <c r="O8" s="188">
        <v>3178.468126185027</v>
      </c>
      <c r="P8" s="188">
        <v>3275.894356140026</v>
      </c>
      <c r="Q8" s="188">
        <v>3434.369278511367</v>
      </c>
      <c r="R8" s="188">
        <v>3402.405403695558</v>
      </c>
      <c r="S8" s="188">
        <v>3446.144135601518</v>
      </c>
      <c r="T8" s="188">
        <v>3541.8714140143675</v>
      </c>
      <c r="U8" s="188">
        <v>3667.836046638604</v>
      </c>
      <c r="V8" s="188">
        <v>3775.0432217646844</v>
      </c>
      <c r="W8" s="188">
        <v>3886.2840859758626</v>
      </c>
      <c r="X8" s="188">
        <v>4009.359177289861</v>
      </c>
      <c r="Y8" s="188">
        <v>4113.768685804114</v>
      </c>
      <c r="Z8" s="188">
        <v>4214.3054634956225</v>
      </c>
      <c r="AA8" s="188">
        <v>4350.417401999232</v>
      </c>
      <c r="AB8" s="188">
        <v>4448.124282521917</v>
      </c>
      <c r="AC8" s="188">
        <v>4497.713086872008</v>
      </c>
      <c r="AD8" s="188">
        <v>4590.092963333985</v>
      </c>
      <c r="AE8" s="189">
        <v>4693.570910621971</v>
      </c>
    </row>
    <row r="9" spans="1:31" ht="11.25">
      <c r="A9" s="52" t="s">
        <v>84</v>
      </c>
      <c r="B9" s="53">
        <v>12.11506515422764</v>
      </c>
      <c r="C9" s="54">
        <v>14.646185312065747</v>
      </c>
      <c r="D9" s="54">
        <v>16.274582013979646</v>
      </c>
      <c r="E9" s="54">
        <v>19.109462567713017</v>
      </c>
      <c r="F9" s="54">
        <v>25.141473623671654</v>
      </c>
      <c r="G9" s="54">
        <v>28.482309583293567</v>
      </c>
      <c r="H9" s="54">
        <v>32.50959285678891</v>
      </c>
      <c r="I9" s="54">
        <v>33.07290347131033</v>
      </c>
      <c r="J9" s="54">
        <v>31.60549608830284</v>
      </c>
      <c r="K9" s="54">
        <v>34.58043369121026</v>
      </c>
      <c r="L9" s="54">
        <v>36.09498334352604</v>
      </c>
      <c r="M9" s="54">
        <v>35.82611567649991</v>
      </c>
      <c r="N9" s="54">
        <v>35.83956903093183</v>
      </c>
      <c r="O9" s="54">
        <v>37.14130256392983</v>
      </c>
      <c r="P9" s="54">
        <v>37.17564171200239</v>
      </c>
      <c r="Q9" s="54">
        <v>40.4364624262102</v>
      </c>
      <c r="R9" s="54">
        <v>40.5371400355463</v>
      </c>
      <c r="S9" s="54">
        <v>41.62493821329784</v>
      </c>
      <c r="T9" s="54">
        <v>40.82340475456231</v>
      </c>
      <c r="U9" s="54">
        <v>41.42508237587603</v>
      </c>
      <c r="V9" s="54">
        <v>42.88195138132569</v>
      </c>
      <c r="W9" s="54">
        <v>42.65112391636336</v>
      </c>
      <c r="X9" s="54">
        <v>41.82023408644551</v>
      </c>
      <c r="Y9" s="54">
        <v>40.43952642637071</v>
      </c>
      <c r="Z9" s="54">
        <v>39.132578611464</v>
      </c>
      <c r="AA9" s="54">
        <v>38.72636501818921</v>
      </c>
      <c r="AB9" s="54">
        <v>43.850062130593436</v>
      </c>
      <c r="AC9" s="54">
        <v>40.46437719662581</v>
      </c>
      <c r="AD9" s="54">
        <v>38.373119967965636</v>
      </c>
      <c r="AE9" s="55">
        <v>38.55347343273074</v>
      </c>
    </row>
    <row r="10" ht="11.25">
      <c r="A10" s="183" t="s">
        <v>13</v>
      </c>
    </row>
  </sheetData>
  <printOptions/>
  <pageMargins left="0.75" right="0.75" top="1" bottom="1" header="0.4921259845" footer="0.4921259845"/>
  <pageSetup fitToHeight="6" fitToWidth="1" horizontalDpi="300" verticalDpi="300" orientation="landscape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workbookViewId="0" topLeftCell="A1">
      <selection activeCell="C30" sqref="C30"/>
    </sheetView>
  </sheetViews>
  <sheetFormatPr defaultColWidth="11.421875" defaultRowHeight="12.75"/>
  <cols>
    <col min="1" max="1" width="28.00390625" style="2" customWidth="1"/>
    <col min="2" max="7" width="5.7109375" style="2" customWidth="1"/>
    <col min="8" max="8" width="1.7109375" style="2" customWidth="1"/>
    <col min="9" max="11" width="5.7109375" style="2" customWidth="1"/>
    <col min="12" max="16384" width="11.421875" style="2" customWidth="1"/>
  </cols>
  <sheetData>
    <row r="1" ht="11.25">
      <c r="A1" s="1" t="s">
        <v>89</v>
      </c>
    </row>
    <row r="2" spans="1:11" ht="11.25">
      <c r="A2" s="121"/>
      <c r="B2" s="122" t="s">
        <v>90</v>
      </c>
      <c r="C2" s="123"/>
      <c r="D2" s="123"/>
      <c r="E2" s="123"/>
      <c r="F2" s="123"/>
      <c r="G2" s="124"/>
      <c r="I2" s="122" t="s">
        <v>91</v>
      </c>
      <c r="J2" s="123"/>
      <c r="K2" s="124"/>
    </row>
    <row r="3" spans="1:11" ht="11.25">
      <c r="A3" s="125"/>
      <c r="B3" s="126">
        <v>1990</v>
      </c>
      <c r="C3" s="127">
        <v>2000</v>
      </c>
      <c r="D3" s="126">
        <v>2010</v>
      </c>
      <c r="E3" s="126">
        <v>2011</v>
      </c>
      <c r="F3" s="126">
        <v>2012</v>
      </c>
      <c r="G3" s="128">
        <v>2013</v>
      </c>
      <c r="I3" s="129">
        <v>2011</v>
      </c>
      <c r="J3" s="126">
        <v>2012</v>
      </c>
      <c r="K3" s="128">
        <v>2013</v>
      </c>
    </row>
    <row r="4" spans="1:11" ht="15.75" customHeight="1">
      <c r="A4" s="130" t="s">
        <v>66</v>
      </c>
      <c r="B4" s="131">
        <v>4245.926579284631</v>
      </c>
      <c r="C4" s="132">
        <v>6243.614365753464</v>
      </c>
      <c r="D4" s="133">
        <v>8148.445427980363</v>
      </c>
      <c r="E4" s="133">
        <v>8218.646717582258</v>
      </c>
      <c r="F4" s="133">
        <v>8354.190690399719</v>
      </c>
      <c r="G4" s="134">
        <v>8462.092061560064</v>
      </c>
      <c r="I4" s="190">
        <f aca="true" t="shared" si="0" ref="I4:K10">100*E4/D4-100</f>
        <v>0.861529849127237</v>
      </c>
      <c r="J4" s="191">
        <f t="shared" si="0"/>
        <v>1.6492249572851279</v>
      </c>
      <c r="K4" s="192">
        <f t="shared" si="0"/>
        <v>1.2915837710568638</v>
      </c>
    </row>
    <row r="5" spans="1:11" ht="11.25">
      <c r="A5" s="135" t="s">
        <v>67</v>
      </c>
      <c r="B5" s="136">
        <v>4238.282592080562</v>
      </c>
      <c r="C5" s="137">
        <v>6234.376797501135</v>
      </c>
      <c r="D5" s="138">
        <v>8132.653234620635</v>
      </c>
      <c r="E5" s="138">
        <v>8203.750067883555</v>
      </c>
      <c r="F5" s="138">
        <v>8336.903511993121</v>
      </c>
      <c r="G5" s="139">
        <v>8443.58118192434</v>
      </c>
      <c r="I5" s="193">
        <f t="shared" si="0"/>
        <v>0.8742144932512588</v>
      </c>
      <c r="J5" s="194">
        <f t="shared" si="0"/>
        <v>1.623080213411697</v>
      </c>
      <c r="K5" s="195">
        <f t="shared" si="0"/>
        <v>1.2795838380252036</v>
      </c>
    </row>
    <row r="6" spans="1:11" ht="22.5">
      <c r="A6" s="130" t="s">
        <v>68</v>
      </c>
      <c r="B6" s="131">
        <v>1788.5395235148412</v>
      </c>
      <c r="C6" s="132">
        <v>1752.137136473005</v>
      </c>
      <c r="D6" s="133">
        <v>2649.6294557073434</v>
      </c>
      <c r="E6" s="133">
        <v>2734.917199642353</v>
      </c>
      <c r="F6" s="133">
        <v>2783.187257901177</v>
      </c>
      <c r="G6" s="134">
        <v>2701.837876307933</v>
      </c>
      <c r="I6" s="190">
        <f t="shared" si="0"/>
        <v>3.2188555177516633</v>
      </c>
      <c r="J6" s="191">
        <f t="shared" si="0"/>
        <v>1.764955014548022</v>
      </c>
      <c r="K6" s="192">
        <f t="shared" si="0"/>
        <v>-2.922885672255859</v>
      </c>
    </row>
    <row r="7" spans="1:11" ht="11.25">
      <c r="A7" s="140" t="s">
        <v>8</v>
      </c>
      <c r="B7" s="141">
        <v>395.8284541851689</v>
      </c>
      <c r="C7" s="142">
        <v>595.2713264277235</v>
      </c>
      <c r="D7" s="143">
        <v>886.8840884987059</v>
      </c>
      <c r="E7" s="143">
        <v>914.2483621092857</v>
      </c>
      <c r="F7" s="143">
        <v>941.695045709924</v>
      </c>
      <c r="G7" s="144">
        <v>965.3837298889758</v>
      </c>
      <c r="I7" s="196">
        <f t="shared" si="0"/>
        <v>3.085439683206104</v>
      </c>
      <c r="J7" s="197">
        <f t="shared" si="0"/>
        <v>3.0021036665917933</v>
      </c>
      <c r="K7" s="198">
        <f t="shared" si="0"/>
        <v>2.515536668369478</v>
      </c>
    </row>
    <row r="8" spans="1:11" ht="11.25">
      <c r="A8" s="140" t="s">
        <v>9</v>
      </c>
      <c r="B8" s="141">
        <v>1381.9087572493117</v>
      </c>
      <c r="C8" s="142">
        <v>1144.1437257925247</v>
      </c>
      <c r="D8" s="143">
        <v>1738.215663594511</v>
      </c>
      <c r="E8" s="143">
        <v>1795.2744132165446</v>
      </c>
      <c r="F8" s="143">
        <v>1815.1855795176361</v>
      </c>
      <c r="G8" s="144">
        <v>1708.384786431839</v>
      </c>
      <c r="I8" s="196">
        <f t="shared" si="0"/>
        <v>3.2826047317995233</v>
      </c>
      <c r="J8" s="197">
        <f t="shared" si="0"/>
        <v>1.1090876221767871</v>
      </c>
      <c r="K8" s="198">
        <f t="shared" si="0"/>
        <v>-5.883739618192536</v>
      </c>
    </row>
    <row r="9" spans="1:11" ht="11.25">
      <c r="A9" s="145" t="s">
        <v>10</v>
      </c>
      <c r="B9" s="146">
        <v>10.802312080360766</v>
      </c>
      <c r="C9" s="147">
        <v>12.722084252756837</v>
      </c>
      <c r="D9" s="148">
        <v>24.529703614126962</v>
      </c>
      <c r="E9" s="148">
        <v>25.394424316522343</v>
      </c>
      <c r="F9" s="148">
        <v>26.306632673616683</v>
      </c>
      <c r="G9" s="149">
        <v>28.069359987117863</v>
      </c>
      <c r="I9" s="199">
        <f t="shared" si="0"/>
        <v>3.525198330963036</v>
      </c>
      <c r="J9" s="200">
        <f t="shared" si="0"/>
        <v>3.5921600179801203</v>
      </c>
      <c r="K9" s="201">
        <f t="shared" si="0"/>
        <v>6.700695354556146</v>
      </c>
    </row>
    <row r="10" spans="1:11" ht="11.25">
      <c r="A10" s="125" t="s">
        <v>69</v>
      </c>
      <c r="B10" s="150">
        <v>2457.3870557697896</v>
      </c>
      <c r="C10" s="151">
        <v>4491.477229280459</v>
      </c>
      <c r="D10" s="152">
        <v>5498.815972273019</v>
      </c>
      <c r="E10" s="152">
        <v>5483.729517939905</v>
      </c>
      <c r="F10" s="152">
        <v>5571.003432498542</v>
      </c>
      <c r="G10" s="153">
        <v>5760.254185252132</v>
      </c>
      <c r="I10" s="202">
        <f t="shared" si="0"/>
        <v>-0.2743582329211307</v>
      </c>
      <c r="J10" s="203">
        <f t="shared" si="0"/>
        <v>1.5915065517568223</v>
      </c>
      <c r="K10" s="204">
        <f t="shared" si="0"/>
        <v>3.3970676027516333</v>
      </c>
    </row>
    <row r="11" spans="1:11" ht="11.25">
      <c r="A11" s="154" t="s">
        <v>70</v>
      </c>
      <c r="B11" s="155">
        <f aca="true" t="shared" si="1" ref="B11:G11">100*B10/B5</f>
        <v>57.98072691900105</v>
      </c>
      <c r="C11" s="156">
        <f t="shared" si="1"/>
        <v>72.04372425934753</v>
      </c>
      <c r="D11" s="157">
        <f t="shared" si="1"/>
        <v>67.61404690002774</v>
      </c>
      <c r="E11" s="157">
        <f t="shared" si="1"/>
        <v>66.84418068034374</v>
      </c>
      <c r="F11" s="157">
        <f t="shared" si="1"/>
        <v>66.82341260738269</v>
      </c>
      <c r="G11" s="158">
        <f t="shared" si="1"/>
        <v>68.22051048177802</v>
      </c>
      <c r="I11" s="155"/>
      <c r="J11" s="157"/>
      <c r="K11" s="158"/>
    </row>
    <row r="12" spans="1:11" ht="11.25">
      <c r="A12" s="159" t="s">
        <v>71</v>
      </c>
      <c r="B12" s="160">
        <f aca="true" t="shared" si="2" ref="B12:G12">100*B8/B5</f>
        <v>32.60539445461886</v>
      </c>
      <c r="C12" s="161">
        <f t="shared" si="2"/>
        <v>18.3521747715204</v>
      </c>
      <c r="D12" s="162">
        <f t="shared" si="2"/>
        <v>21.37329126729444</v>
      </c>
      <c r="E12" s="162">
        <f t="shared" si="2"/>
        <v>21.883582488023052</v>
      </c>
      <c r="F12" s="162">
        <f t="shared" si="2"/>
        <v>21.772898977496695</v>
      </c>
      <c r="G12" s="163">
        <f t="shared" si="2"/>
        <v>20.23294085321376</v>
      </c>
      <c r="I12" s="160"/>
      <c r="J12" s="162"/>
      <c r="K12" s="163"/>
    </row>
    <row r="13" ht="11.25">
      <c r="A13" s="17" t="s">
        <v>92</v>
      </c>
    </row>
    <row r="14" ht="11.25">
      <c r="A14" s="17" t="s">
        <v>72</v>
      </c>
    </row>
  </sheetData>
  <mergeCells count="2">
    <mergeCell ref="B2:G2"/>
    <mergeCell ref="I2:K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F16"/>
  <sheetViews>
    <sheetView workbookViewId="0" topLeftCell="A1">
      <selection activeCell="A23" sqref="A23"/>
    </sheetView>
  </sheetViews>
  <sheetFormatPr defaultColWidth="11.421875" defaultRowHeight="12.75"/>
  <cols>
    <col min="1" max="1" width="45.7109375" style="19" customWidth="1"/>
    <col min="2" max="2" width="16.57421875" style="19" bestFit="1" customWidth="1"/>
    <col min="3" max="3" width="11.421875" style="19" customWidth="1"/>
    <col min="4" max="4" width="13.57421875" style="19" customWidth="1"/>
    <col min="5" max="16384" width="11.421875" style="19" customWidth="1"/>
  </cols>
  <sheetData>
    <row r="1" ht="11.25">
      <c r="A1" s="21" t="s">
        <v>86</v>
      </c>
    </row>
    <row r="2" ht="165" customHeight="1"/>
    <row r="3" spans="1:6" ht="11.25">
      <c r="A3" s="20" t="s">
        <v>13</v>
      </c>
      <c r="B3" s="164"/>
      <c r="C3" s="164"/>
      <c r="D3" s="164"/>
      <c r="E3" s="164"/>
      <c r="F3" s="164"/>
    </row>
    <row r="4" spans="2:6" ht="11.25">
      <c r="B4" s="164"/>
      <c r="C4" s="164"/>
      <c r="D4" s="164"/>
      <c r="E4" s="164"/>
      <c r="F4" s="164"/>
    </row>
    <row r="5" ht="11.25">
      <c r="A5" s="21" t="s">
        <v>86</v>
      </c>
    </row>
    <row r="6" spans="1:3" ht="11.25">
      <c r="A6" s="165" t="s">
        <v>74</v>
      </c>
      <c r="B6" s="166" t="s">
        <v>87</v>
      </c>
      <c r="C6" s="167" t="s">
        <v>88</v>
      </c>
    </row>
    <row r="7" spans="1:3" ht="11.25">
      <c r="A7" s="168" t="s">
        <v>76</v>
      </c>
      <c r="B7" s="169">
        <f aca="true" t="shared" si="0" ref="B7:C9">100*B12/B$15</f>
        <v>16.11385725089382</v>
      </c>
      <c r="C7" s="170">
        <f t="shared" si="0"/>
        <v>87.91835833815864</v>
      </c>
    </row>
    <row r="8" spans="1:3" ht="11.25">
      <c r="A8" s="171" t="s">
        <v>9</v>
      </c>
      <c r="B8" s="172">
        <f t="shared" si="0"/>
        <v>83.38587331438954</v>
      </c>
      <c r="C8" s="173">
        <f t="shared" si="0"/>
        <v>9.609793754171344</v>
      </c>
    </row>
    <row r="9" spans="1:3" ht="11.25">
      <c r="A9" s="174" t="s">
        <v>10</v>
      </c>
      <c r="B9" s="175">
        <f t="shared" si="0"/>
        <v>0.5002694347166228</v>
      </c>
      <c r="C9" s="176">
        <f t="shared" si="0"/>
        <v>2.4718479076700133</v>
      </c>
    </row>
    <row r="11" spans="1:3" ht="11.25">
      <c r="A11" s="165" t="s">
        <v>77</v>
      </c>
      <c r="B11" s="166" t="s">
        <v>87</v>
      </c>
      <c r="C11" s="167" t="s">
        <v>88</v>
      </c>
    </row>
    <row r="12" spans="1:3" ht="11.25">
      <c r="A12" s="168" t="s">
        <v>8</v>
      </c>
      <c r="B12" s="169">
        <v>1067.8984919748752</v>
      </c>
      <c r="C12" s="170">
        <v>922.2168914587392</v>
      </c>
    </row>
    <row r="13" spans="1:3" ht="11.25">
      <c r="A13" s="171" t="s">
        <v>9</v>
      </c>
      <c r="B13" s="172">
        <v>5526.153482556463</v>
      </c>
      <c r="C13" s="173">
        <v>100.80163336813638</v>
      </c>
    </row>
    <row r="14" spans="1:3" ht="11.25">
      <c r="A14" s="174" t="s">
        <v>10</v>
      </c>
      <c r="B14" s="175">
        <v>33.153885292447356</v>
      </c>
      <c r="C14" s="176">
        <v>25.928371919802288</v>
      </c>
    </row>
    <row r="15" spans="1:3" ht="11.25">
      <c r="A15" s="177" t="s">
        <v>78</v>
      </c>
      <c r="B15" s="178">
        <f>SUM(B12:B14)</f>
        <v>6627.205859823786</v>
      </c>
      <c r="C15" s="179">
        <f>SUM(C12:C14)</f>
        <v>1048.9468967466778</v>
      </c>
    </row>
    <row r="16" ht="11.25">
      <c r="A16" s="20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W9"/>
  <sheetViews>
    <sheetView workbookViewId="0" topLeftCell="A1">
      <selection activeCell="D13" sqref="D13"/>
    </sheetView>
  </sheetViews>
  <sheetFormatPr defaultColWidth="11.421875" defaultRowHeight="12.75"/>
  <cols>
    <col min="1" max="1" width="43.7109375" style="39" customWidth="1"/>
    <col min="2" max="2" width="4.57421875" style="39" bestFit="1" customWidth="1"/>
    <col min="3" max="26" width="4.421875" style="39" bestFit="1" customWidth="1"/>
    <col min="27" max="27" width="5.421875" style="39" bestFit="1" customWidth="1"/>
    <col min="28" max="29" width="4.57421875" style="39" bestFit="1" customWidth="1"/>
    <col min="30" max="30" width="4.57421875" style="39" customWidth="1"/>
    <col min="31" max="31" width="4.57421875" style="39" bestFit="1" customWidth="1"/>
    <col min="32" max="32" width="4.421875" style="39" bestFit="1" customWidth="1"/>
    <col min="33" max="16384" width="11.421875" style="39" customWidth="1"/>
  </cols>
  <sheetData>
    <row r="1" ht="11.25">
      <c r="A1" s="38" t="s">
        <v>93</v>
      </c>
    </row>
    <row r="2" ht="165" customHeight="1"/>
    <row r="3" spans="1:49" ht="15" customHeight="1">
      <c r="A3" s="183" t="s">
        <v>13</v>
      </c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R3" s="205"/>
      <c r="AS3" s="205"/>
      <c r="AT3" s="205"/>
      <c r="AU3" s="205"/>
      <c r="AV3" s="205"/>
      <c r="AW3" s="205"/>
    </row>
    <row r="4" s="206" customFormat="1" ht="15" customHeight="1"/>
    <row r="5" s="206" customFormat="1" ht="15" customHeight="1">
      <c r="A5" s="38" t="s">
        <v>93</v>
      </c>
    </row>
    <row r="6" spans="1:43" s="205" customFormat="1" ht="15" customHeight="1">
      <c r="A6" s="207" t="s">
        <v>94</v>
      </c>
      <c r="B6" s="208">
        <v>1984</v>
      </c>
      <c r="C6" s="209">
        <f aca="true" t="shared" si="0" ref="C6:AE6">B6+1</f>
        <v>1985</v>
      </c>
      <c r="D6" s="209">
        <f t="shared" si="0"/>
        <v>1986</v>
      </c>
      <c r="E6" s="209">
        <f t="shared" si="0"/>
        <v>1987</v>
      </c>
      <c r="F6" s="209">
        <f t="shared" si="0"/>
        <v>1988</v>
      </c>
      <c r="G6" s="209">
        <f t="shared" si="0"/>
        <v>1989</v>
      </c>
      <c r="H6" s="209">
        <f t="shared" si="0"/>
        <v>1990</v>
      </c>
      <c r="I6" s="209">
        <f t="shared" si="0"/>
        <v>1991</v>
      </c>
      <c r="J6" s="209">
        <f t="shared" si="0"/>
        <v>1992</v>
      </c>
      <c r="K6" s="209">
        <f t="shared" si="0"/>
        <v>1993</v>
      </c>
      <c r="L6" s="209">
        <f t="shared" si="0"/>
        <v>1994</v>
      </c>
      <c r="M6" s="209">
        <f t="shared" si="0"/>
        <v>1995</v>
      </c>
      <c r="N6" s="209">
        <f t="shared" si="0"/>
        <v>1996</v>
      </c>
      <c r="O6" s="209">
        <f t="shared" si="0"/>
        <v>1997</v>
      </c>
      <c r="P6" s="209">
        <f t="shared" si="0"/>
        <v>1998</v>
      </c>
      <c r="Q6" s="209">
        <f t="shared" si="0"/>
        <v>1999</v>
      </c>
      <c r="R6" s="209">
        <f t="shared" si="0"/>
        <v>2000</v>
      </c>
      <c r="S6" s="209">
        <f t="shared" si="0"/>
        <v>2001</v>
      </c>
      <c r="T6" s="209">
        <f t="shared" si="0"/>
        <v>2002</v>
      </c>
      <c r="U6" s="209">
        <f t="shared" si="0"/>
        <v>2003</v>
      </c>
      <c r="V6" s="209">
        <f t="shared" si="0"/>
        <v>2004</v>
      </c>
      <c r="W6" s="209">
        <f t="shared" si="0"/>
        <v>2005</v>
      </c>
      <c r="X6" s="209">
        <f t="shared" si="0"/>
        <v>2006</v>
      </c>
      <c r="Y6" s="209">
        <f t="shared" si="0"/>
        <v>2007</v>
      </c>
      <c r="Z6" s="209">
        <f t="shared" si="0"/>
        <v>2008</v>
      </c>
      <c r="AA6" s="209">
        <f t="shared" si="0"/>
        <v>2009</v>
      </c>
      <c r="AB6" s="209">
        <f t="shared" si="0"/>
        <v>2010</v>
      </c>
      <c r="AC6" s="209">
        <f t="shared" si="0"/>
        <v>2011</v>
      </c>
      <c r="AD6" s="209">
        <f t="shared" si="0"/>
        <v>2012</v>
      </c>
      <c r="AE6" s="210">
        <f t="shared" si="0"/>
        <v>2013</v>
      </c>
      <c r="AQ6" s="206"/>
    </row>
    <row r="7" spans="1:43" ht="11.25">
      <c r="A7" s="211" t="s">
        <v>95</v>
      </c>
      <c r="B7" s="212">
        <v>74.45906397662225</v>
      </c>
      <c r="C7" s="213">
        <v>74.49369954749017</v>
      </c>
      <c r="D7" s="213">
        <v>74.20521727996288</v>
      </c>
      <c r="E7" s="213">
        <v>73.47711154433333</v>
      </c>
      <c r="F7" s="213">
        <v>72.48952470359495</v>
      </c>
      <c r="G7" s="213">
        <v>72.28395393051824</v>
      </c>
      <c r="H7" s="213">
        <v>70.95527691335073</v>
      </c>
      <c r="I7" s="213">
        <v>69.90001640067864</v>
      </c>
      <c r="J7" s="213">
        <v>68.92260227845871</v>
      </c>
      <c r="K7" s="213">
        <v>67.33351853434661</v>
      </c>
      <c r="L7" s="213">
        <v>66.17849517462923</v>
      </c>
      <c r="M7" s="213">
        <v>65.24324398152578</v>
      </c>
      <c r="N7" s="213">
        <v>63.30165104943135</v>
      </c>
      <c r="O7" s="213">
        <v>62.842949031149715</v>
      </c>
      <c r="P7" s="213">
        <v>62.282648977517944</v>
      </c>
      <c r="Q7" s="213">
        <v>61.58537910517327</v>
      </c>
      <c r="R7" s="213">
        <v>61.249395760859535</v>
      </c>
      <c r="S7" s="213">
        <v>60.672607995075246</v>
      </c>
      <c r="T7" s="213">
        <v>60.122001630529056</v>
      </c>
      <c r="U7" s="213">
        <v>59.641219893950414</v>
      </c>
      <c r="V7" s="213">
        <v>59.36862566315716</v>
      </c>
      <c r="W7" s="213">
        <v>59.50238740581456</v>
      </c>
      <c r="X7" s="213">
        <v>60.636233177242666</v>
      </c>
      <c r="Y7" s="213">
        <v>61.87823357799646</v>
      </c>
      <c r="Z7" s="213">
        <v>63.23823937432314</v>
      </c>
      <c r="AA7" s="213">
        <v>62.99153492448158</v>
      </c>
      <c r="AB7" s="213">
        <v>62.733150965544496</v>
      </c>
      <c r="AC7" s="213">
        <v>62.83782927453485</v>
      </c>
      <c r="AD7" s="213">
        <v>62.505450993951904</v>
      </c>
      <c r="AE7" s="214">
        <v>60.6051031555503</v>
      </c>
      <c r="AQ7" s="205"/>
    </row>
    <row r="8" spans="1:31" ht="11.25">
      <c r="A8" s="215" t="s">
        <v>96</v>
      </c>
      <c r="B8" s="216">
        <v>2154.4812133080814</v>
      </c>
      <c r="C8" s="217">
        <v>2383.623696447261</v>
      </c>
      <c r="D8" s="217">
        <v>2541.9054764832845</v>
      </c>
      <c r="E8" s="217">
        <v>2607.614224928357</v>
      </c>
      <c r="F8" s="217">
        <v>2671.178380721235</v>
      </c>
      <c r="G8" s="217">
        <v>2767.067230843122</v>
      </c>
      <c r="H8" s="217">
        <v>2784.947056845047</v>
      </c>
      <c r="I8" s="217">
        <v>2866.606538840807</v>
      </c>
      <c r="J8" s="217">
        <v>2937.4847243480217</v>
      </c>
      <c r="K8" s="217">
        <v>2927.3260909012415</v>
      </c>
      <c r="L8" s="217">
        <v>2914.0616367555567</v>
      </c>
      <c r="M8" s="217">
        <v>2932.4650620527423</v>
      </c>
      <c r="N8" s="217">
        <v>2819.8165564111346</v>
      </c>
      <c r="O8" s="217">
        <v>2836.2672590793345</v>
      </c>
      <c r="P8" s="217">
        <v>2839.9310680185145</v>
      </c>
      <c r="Q8" s="217">
        <v>2802.05758541131</v>
      </c>
      <c r="R8" s="217">
        <v>2825.967193807191</v>
      </c>
      <c r="S8" s="217">
        <v>2852.307751347952</v>
      </c>
      <c r="T8" s="217">
        <v>2903.582164066213</v>
      </c>
      <c r="U8" s="217">
        <v>2978.663008354774</v>
      </c>
      <c r="V8" s="217">
        <v>3161.2451727687585</v>
      </c>
      <c r="W8" s="217">
        <v>3408.3782161230342</v>
      </c>
      <c r="X8" s="217">
        <v>3820.403085663784</v>
      </c>
      <c r="Y8" s="217">
        <v>4260.828013197147</v>
      </c>
      <c r="Z8" s="217">
        <v>4759.119695014137</v>
      </c>
      <c r="AA8" s="217">
        <v>5098.242296467318</v>
      </c>
      <c r="AB8" s="217">
        <v>5303.163014975627</v>
      </c>
      <c r="AC8" s="217">
        <v>5584.830817657972</v>
      </c>
      <c r="AD8" s="217">
        <v>5760.1879390160975</v>
      </c>
      <c r="AE8" s="218">
        <v>5526.153482556463</v>
      </c>
    </row>
    <row r="9" ht="11.25">
      <c r="A9" s="183" t="s">
        <v>13</v>
      </c>
    </row>
  </sheetData>
  <printOptions/>
  <pageMargins left="0.75" right="0.75" top="1" bottom="1" header="0.4921259845" footer="0.4921259845"/>
  <pageSetup fitToHeight="6" fitToWidth="1"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10"/>
  <sheetViews>
    <sheetView workbookViewId="0" topLeftCell="A1">
      <selection activeCell="D15" sqref="D15"/>
    </sheetView>
  </sheetViews>
  <sheetFormatPr defaultColWidth="11.421875" defaultRowHeight="12.75"/>
  <cols>
    <col min="1" max="1" width="43.7109375" style="39" customWidth="1"/>
    <col min="2" max="29" width="4.421875" style="39" bestFit="1" customWidth="1"/>
    <col min="30" max="30" width="4.421875" style="39" customWidth="1"/>
    <col min="31" max="31" width="4.57421875" style="39" bestFit="1" customWidth="1"/>
    <col min="32" max="16384" width="11.421875" style="39" customWidth="1"/>
  </cols>
  <sheetData>
    <row r="1" ht="11.25">
      <c r="A1" s="38" t="s">
        <v>97</v>
      </c>
    </row>
    <row r="2" ht="175.5" customHeight="1"/>
    <row r="3" ht="11.25">
      <c r="A3" s="183" t="s">
        <v>13</v>
      </c>
    </row>
    <row r="5" ht="11.25">
      <c r="A5" s="38" t="s">
        <v>97</v>
      </c>
    </row>
    <row r="6" spans="1:31" ht="11.25">
      <c r="A6" s="40"/>
      <c r="B6" s="41">
        <v>1984</v>
      </c>
      <c r="C6" s="42">
        <f aca="true" t="shared" si="0" ref="C6:AE6">B6+1</f>
        <v>1985</v>
      </c>
      <c r="D6" s="42">
        <f t="shared" si="0"/>
        <v>1986</v>
      </c>
      <c r="E6" s="42">
        <f t="shared" si="0"/>
        <v>1987</v>
      </c>
      <c r="F6" s="42">
        <f t="shared" si="0"/>
        <v>1988</v>
      </c>
      <c r="G6" s="42">
        <f t="shared" si="0"/>
        <v>1989</v>
      </c>
      <c r="H6" s="42">
        <f t="shared" si="0"/>
        <v>1990</v>
      </c>
      <c r="I6" s="42">
        <f t="shared" si="0"/>
        <v>1991</v>
      </c>
      <c r="J6" s="42">
        <f t="shared" si="0"/>
        <v>1992</v>
      </c>
      <c r="K6" s="42">
        <f t="shared" si="0"/>
        <v>1993</v>
      </c>
      <c r="L6" s="42">
        <f t="shared" si="0"/>
        <v>1994</v>
      </c>
      <c r="M6" s="42">
        <f t="shared" si="0"/>
        <v>1995</v>
      </c>
      <c r="N6" s="42">
        <f t="shared" si="0"/>
        <v>1996</v>
      </c>
      <c r="O6" s="42">
        <f t="shared" si="0"/>
        <v>1997</v>
      </c>
      <c r="P6" s="42">
        <f t="shared" si="0"/>
        <v>1998</v>
      </c>
      <c r="Q6" s="42">
        <f t="shared" si="0"/>
        <v>1999</v>
      </c>
      <c r="R6" s="42">
        <f t="shared" si="0"/>
        <v>2000</v>
      </c>
      <c r="S6" s="42">
        <f t="shared" si="0"/>
        <v>2001</v>
      </c>
      <c r="T6" s="42">
        <f t="shared" si="0"/>
        <v>2002</v>
      </c>
      <c r="U6" s="42">
        <f t="shared" si="0"/>
        <v>2003</v>
      </c>
      <c r="V6" s="42">
        <f t="shared" si="0"/>
        <v>2004</v>
      </c>
      <c r="W6" s="42">
        <f t="shared" si="0"/>
        <v>2005</v>
      </c>
      <c r="X6" s="42">
        <f t="shared" si="0"/>
        <v>2006</v>
      </c>
      <c r="Y6" s="42">
        <f t="shared" si="0"/>
        <v>2007</v>
      </c>
      <c r="Z6" s="42">
        <f t="shared" si="0"/>
        <v>2008</v>
      </c>
      <c r="AA6" s="42">
        <f t="shared" si="0"/>
        <v>2009</v>
      </c>
      <c r="AB6" s="42">
        <f t="shared" si="0"/>
        <v>2010</v>
      </c>
      <c r="AC6" s="42">
        <f t="shared" si="0"/>
        <v>2011</v>
      </c>
      <c r="AD6" s="42">
        <f t="shared" si="0"/>
        <v>2012</v>
      </c>
      <c r="AE6" s="43">
        <f t="shared" si="0"/>
        <v>2013</v>
      </c>
    </row>
    <row r="7" spans="1:31" ht="11.25">
      <c r="A7" s="44" t="s">
        <v>83</v>
      </c>
      <c r="B7" s="184">
        <v>2449.45321962923</v>
      </c>
      <c r="C7" s="185">
        <v>2706.5317604550473</v>
      </c>
      <c r="D7" s="185">
        <v>2884.3124641858594</v>
      </c>
      <c r="E7" s="185">
        <v>2976.0149798259367</v>
      </c>
      <c r="F7" s="185">
        <v>3068.8436680038913</v>
      </c>
      <c r="G7" s="185">
        <v>3171.598675181289</v>
      </c>
      <c r="H7" s="185">
        <v>3211.8479082215936</v>
      </c>
      <c r="I7" s="185">
        <v>3321.4477501234737</v>
      </c>
      <c r="J7" s="185">
        <v>3417.7160696844708</v>
      </c>
      <c r="K7" s="185">
        <v>3438.878247278943</v>
      </c>
      <c r="L7" s="185">
        <v>3446.6031204766887</v>
      </c>
      <c r="M7" s="185">
        <v>3489.2177065718106</v>
      </c>
      <c r="N7" s="185">
        <v>3402.757590403458</v>
      </c>
      <c r="O7" s="185">
        <v>3429.865418687182</v>
      </c>
      <c r="P7" s="185">
        <v>3446.9918968867505</v>
      </c>
      <c r="Q7" s="185">
        <v>3416.57156360256</v>
      </c>
      <c r="R7" s="185">
        <v>3450.9861917568373</v>
      </c>
      <c r="S7" s="185">
        <v>3494.4269161271072</v>
      </c>
      <c r="T7" s="185">
        <v>3566.665228014059</v>
      </c>
      <c r="U7" s="185">
        <v>3665.4588260851215</v>
      </c>
      <c r="V7" s="185">
        <v>3891.3563240783087</v>
      </c>
      <c r="W7" s="185">
        <v>4183.56990506126</v>
      </c>
      <c r="X7" s="185">
        <v>4639.9445790669715</v>
      </c>
      <c r="Y7" s="185">
        <v>5116.863810751061</v>
      </c>
      <c r="Z7" s="185">
        <v>5646.953666869333</v>
      </c>
      <c r="AA7" s="185">
        <v>6048.433757615644</v>
      </c>
      <c r="AB7" s="185">
        <v>6292.93163625352</v>
      </c>
      <c r="AC7" s="185">
        <v>6612.050881073072</v>
      </c>
      <c r="AD7" s="185">
        <v>6825.524249489529</v>
      </c>
      <c r="AE7" s="186">
        <v>6627.205859823785</v>
      </c>
    </row>
    <row r="8" spans="1:31" ht="11.25">
      <c r="A8" s="48" t="s">
        <v>26</v>
      </c>
      <c r="B8" s="187">
        <v>3431.0274953881544</v>
      </c>
      <c r="C8" s="188">
        <v>3550.6026975913787</v>
      </c>
      <c r="D8" s="188">
        <v>3701.345921559419</v>
      </c>
      <c r="E8" s="188">
        <v>3924.5624011380887</v>
      </c>
      <c r="F8" s="188">
        <v>4255.746048533867</v>
      </c>
      <c r="G8" s="188">
        <v>4642.983754819692</v>
      </c>
      <c r="H8" s="188">
        <v>4965.171121114854</v>
      </c>
      <c r="I8" s="188">
        <v>5305.365183798328</v>
      </c>
      <c r="J8" s="188">
        <v>5654.932519545058</v>
      </c>
      <c r="K8" s="188">
        <v>5907.119723210746</v>
      </c>
      <c r="L8" s="188">
        <v>6083.899405992665</v>
      </c>
      <c r="M8" s="188">
        <v>6243.578536257951</v>
      </c>
      <c r="N8" s="188">
        <v>6360.822371298297</v>
      </c>
      <c r="O8" s="188">
        <v>6490.021044125123</v>
      </c>
      <c r="P8" s="188">
        <v>6650.86741833262</v>
      </c>
      <c r="Q8" s="188">
        <v>6894.156844442866</v>
      </c>
      <c r="R8" s="188">
        <v>6880.072812448413</v>
      </c>
      <c r="S8" s="188">
        <v>6999.376383890628</v>
      </c>
      <c r="T8" s="188">
        <v>7190.777692868216</v>
      </c>
      <c r="U8" s="188">
        <v>7345.82665454866</v>
      </c>
      <c r="V8" s="188">
        <v>7527.421885482609</v>
      </c>
      <c r="W8" s="188">
        <v>7761.781342648343</v>
      </c>
      <c r="X8" s="188">
        <v>7948.219423366812</v>
      </c>
      <c r="Y8" s="188">
        <v>8095.363592107806</v>
      </c>
      <c r="Z8" s="188">
        <v>8142.735743338873</v>
      </c>
      <c r="AA8" s="188">
        <v>8178.243566706659</v>
      </c>
      <c r="AB8" s="188">
        <v>8168.612576110879</v>
      </c>
      <c r="AC8" s="188">
        <v>8142.62915035599</v>
      </c>
      <c r="AD8" s="188">
        <v>8182.700358229286</v>
      </c>
      <c r="AE8" s="189">
        <v>8194.57663834608</v>
      </c>
    </row>
    <row r="9" spans="1:31" ht="11.25">
      <c r="A9" s="52" t="s">
        <v>84</v>
      </c>
      <c r="B9" s="53">
        <v>28.60875574673523</v>
      </c>
      <c r="C9" s="54">
        <v>23.77261014612882</v>
      </c>
      <c r="D9" s="54">
        <v>22.073955655280496</v>
      </c>
      <c r="E9" s="54">
        <v>24.169507944046984</v>
      </c>
      <c r="F9" s="54">
        <v>27.88940803784266</v>
      </c>
      <c r="G9" s="54">
        <v>31.690506737418975</v>
      </c>
      <c r="H9" s="54">
        <v>35.31244281666526</v>
      </c>
      <c r="I9" s="54">
        <v>37.3945499498017</v>
      </c>
      <c r="J9" s="54">
        <v>39.5622130260287</v>
      </c>
      <c r="K9" s="54">
        <v>41.78417894990994</v>
      </c>
      <c r="L9" s="54">
        <v>43.348781916384574</v>
      </c>
      <c r="M9" s="54">
        <v>44.11509863599712</v>
      </c>
      <c r="N9" s="54">
        <v>46.50443933542941</v>
      </c>
      <c r="O9" s="54">
        <v>47.15170574382107</v>
      </c>
      <c r="P9" s="54">
        <v>48.17229573114968</v>
      </c>
      <c r="Q9" s="54">
        <v>50.442503112522935</v>
      </c>
      <c r="R9" s="54">
        <v>49.840847824854144</v>
      </c>
      <c r="S9" s="54">
        <v>50.07516777966558</v>
      </c>
      <c r="T9" s="54">
        <v>50.399450791651326</v>
      </c>
      <c r="U9" s="54">
        <v>50.10147940510674</v>
      </c>
      <c r="V9" s="54">
        <v>48.30426162796612</v>
      </c>
      <c r="W9" s="54">
        <v>46.10038958358735</v>
      </c>
      <c r="X9" s="54">
        <v>41.622842401329656</v>
      </c>
      <c r="Y9" s="54">
        <v>36.79266221297946</v>
      </c>
      <c r="Z9" s="54">
        <v>30.650412283257555</v>
      </c>
      <c r="AA9" s="54">
        <v>26.04238662885263</v>
      </c>
      <c r="AB9" s="54">
        <v>22.96205043856272</v>
      </c>
      <c r="AC9" s="54">
        <v>18.797101538340378</v>
      </c>
      <c r="AD9" s="54">
        <v>16.585919675952148</v>
      </c>
      <c r="AE9" s="55">
        <v>19.126928061028398</v>
      </c>
    </row>
    <row r="10" ht="11.25">
      <c r="A10" s="183" t="s">
        <v>13</v>
      </c>
    </row>
  </sheetData>
  <printOptions/>
  <pageMargins left="0.75" right="0.75" top="1" bottom="1" header="0.4921259845" footer="0.4921259845"/>
  <pageSetup fitToHeight="6" fitToWidth="1"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10"/>
  <sheetViews>
    <sheetView workbookViewId="0" topLeftCell="A1">
      <selection activeCell="A18" sqref="A18"/>
    </sheetView>
  </sheetViews>
  <sheetFormatPr defaultColWidth="11.421875" defaultRowHeight="12.75"/>
  <cols>
    <col min="1" max="1" width="43.7109375" style="39" customWidth="1"/>
    <col min="2" max="29" width="4.57421875" style="39" bestFit="1" customWidth="1"/>
    <col min="30" max="30" width="4.57421875" style="39" customWidth="1"/>
    <col min="31" max="31" width="4.57421875" style="39" bestFit="1" customWidth="1"/>
    <col min="32" max="16384" width="11.421875" style="39" customWidth="1"/>
  </cols>
  <sheetData>
    <row r="1" ht="11.25">
      <c r="A1" s="38" t="s">
        <v>98</v>
      </c>
    </row>
    <row r="2" ht="175.5" customHeight="1"/>
    <row r="3" ht="11.25">
      <c r="A3" s="183" t="s">
        <v>13</v>
      </c>
    </row>
    <row r="5" ht="11.25">
      <c r="A5" s="38" t="s">
        <v>98</v>
      </c>
    </row>
    <row r="6" spans="1:31" ht="11.25">
      <c r="A6" s="40"/>
      <c r="B6" s="41">
        <v>1984</v>
      </c>
      <c r="C6" s="42">
        <f aca="true" t="shared" si="0" ref="C6:AE6">B6+1</f>
        <v>1985</v>
      </c>
      <c r="D6" s="42">
        <f t="shared" si="0"/>
        <v>1986</v>
      </c>
      <c r="E6" s="42">
        <f t="shared" si="0"/>
        <v>1987</v>
      </c>
      <c r="F6" s="42">
        <f t="shared" si="0"/>
        <v>1988</v>
      </c>
      <c r="G6" s="42">
        <f t="shared" si="0"/>
        <v>1989</v>
      </c>
      <c r="H6" s="42">
        <f t="shared" si="0"/>
        <v>1990</v>
      </c>
      <c r="I6" s="42">
        <f t="shared" si="0"/>
        <v>1991</v>
      </c>
      <c r="J6" s="42">
        <f t="shared" si="0"/>
        <v>1992</v>
      </c>
      <c r="K6" s="42">
        <f t="shared" si="0"/>
        <v>1993</v>
      </c>
      <c r="L6" s="42">
        <f t="shared" si="0"/>
        <v>1994</v>
      </c>
      <c r="M6" s="42">
        <f t="shared" si="0"/>
        <v>1995</v>
      </c>
      <c r="N6" s="42">
        <f t="shared" si="0"/>
        <v>1996</v>
      </c>
      <c r="O6" s="42">
        <f t="shared" si="0"/>
        <v>1997</v>
      </c>
      <c r="P6" s="42">
        <f t="shared" si="0"/>
        <v>1998</v>
      </c>
      <c r="Q6" s="42">
        <f t="shared" si="0"/>
        <v>1999</v>
      </c>
      <c r="R6" s="42">
        <f t="shared" si="0"/>
        <v>2000</v>
      </c>
      <c r="S6" s="42">
        <f t="shared" si="0"/>
        <v>2001</v>
      </c>
      <c r="T6" s="42">
        <f t="shared" si="0"/>
        <v>2002</v>
      </c>
      <c r="U6" s="42">
        <f t="shared" si="0"/>
        <v>2003</v>
      </c>
      <c r="V6" s="42">
        <f t="shared" si="0"/>
        <v>2004</v>
      </c>
      <c r="W6" s="42">
        <f t="shared" si="0"/>
        <v>2005</v>
      </c>
      <c r="X6" s="42">
        <f t="shared" si="0"/>
        <v>2006</v>
      </c>
      <c r="Y6" s="42">
        <f t="shared" si="0"/>
        <v>2007</v>
      </c>
      <c r="Z6" s="42">
        <f t="shared" si="0"/>
        <v>2008</v>
      </c>
      <c r="AA6" s="42">
        <f t="shared" si="0"/>
        <v>2009</v>
      </c>
      <c r="AB6" s="42">
        <f t="shared" si="0"/>
        <v>2010</v>
      </c>
      <c r="AC6" s="42">
        <f t="shared" si="0"/>
        <v>2011</v>
      </c>
      <c r="AD6" s="42">
        <f t="shared" si="0"/>
        <v>2012</v>
      </c>
      <c r="AE6" s="43">
        <f t="shared" si="0"/>
        <v>2013</v>
      </c>
    </row>
    <row r="7" spans="1:31" ht="11.25">
      <c r="A7" s="44" t="s">
        <v>83</v>
      </c>
      <c r="B7" s="184">
        <v>381.79060970653904</v>
      </c>
      <c r="C7" s="185">
        <v>428.37813173097163</v>
      </c>
      <c r="D7" s="185">
        <v>474.75448928821413</v>
      </c>
      <c r="E7" s="185">
        <v>507.5262439695768</v>
      </c>
      <c r="F7" s="185">
        <v>551.1325199950377</v>
      </c>
      <c r="G7" s="185">
        <v>576.2499591335294</v>
      </c>
      <c r="H7" s="185">
        <v>596.9784346473916</v>
      </c>
      <c r="I7" s="185">
        <v>622.1814071569298</v>
      </c>
      <c r="J7" s="185">
        <v>642.1980719006403</v>
      </c>
      <c r="K7" s="185">
        <v>665.5920611953702</v>
      </c>
      <c r="L7" s="185">
        <v>682.0992620875234</v>
      </c>
      <c r="M7" s="185">
        <v>697.6564949008169</v>
      </c>
      <c r="N7" s="185">
        <v>710.2708375369137</v>
      </c>
      <c r="O7" s="185">
        <v>712.8889394238491</v>
      </c>
      <c r="P7" s="185">
        <v>714.4318162919659</v>
      </c>
      <c r="Q7" s="185">
        <v>710.062116693641</v>
      </c>
      <c r="R7" s="185">
        <v>711.9921702970688</v>
      </c>
      <c r="S7" s="185">
        <v>721.9812429824887</v>
      </c>
      <c r="T7" s="185">
        <v>734.8986575477334</v>
      </c>
      <c r="U7" s="185">
        <v>748.7746154059201</v>
      </c>
      <c r="V7" s="185">
        <v>782.0785660445159</v>
      </c>
      <c r="W7" s="185">
        <v>815.9776857113126</v>
      </c>
      <c r="X7" s="185">
        <v>850.2053644184402</v>
      </c>
      <c r="Y7" s="185">
        <v>878.7960040885677</v>
      </c>
      <c r="Z7" s="185">
        <v>906.340444326293</v>
      </c>
      <c r="AA7" s="185">
        <v>959.21965420598</v>
      </c>
      <c r="AB7" s="185">
        <v>986.3673242414816</v>
      </c>
      <c r="AC7" s="185">
        <v>1011.5248820430834</v>
      </c>
      <c r="AD7" s="185">
        <v>1034.1140135688186</v>
      </c>
      <c r="AE7" s="186">
        <v>1048.946896746678</v>
      </c>
    </row>
    <row r="8" spans="1:31" ht="11.25">
      <c r="A8" s="48" t="s">
        <v>26</v>
      </c>
      <c r="B8" s="187">
        <v>2320.984548819698</v>
      </c>
      <c r="C8" s="188">
        <v>2513.101688579006</v>
      </c>
      <c r="D8" s="188">
        <v>2699.3812769112383</v>
      </c>
      <c r="E8" s="188">
        <v>2905.5496891558973</v>
      </c>
      <c r="F8" s="188">
        <v>3150.882873456285</v>
      </c>
      <c r="G8" s="188">
        <v>3403.0944925696804</v>
      </c>
      <c r="H8" s="188">
        <v>3643.791568605435</v>
      </c>
      <c r="I8" s="188">
        <v>3935.5727621963524</v>
      </c>
      <c r="J8" s="188">
        <v>4288.100875319718</v>
      </c>
      <c r="K8" s="188">
        <v>4620.068887914614</v>
      </c>
      <c r="L8" s="188">
        <v>4871.577937955892</v>
      </c>
      <c r="M8" s="188">
        <v>5082.655233124252</v>
      </c>
      <c r="N8" s="188">
        <v>5224.585939923912</v>
      </c>
      <c r="O8" s="188">
        <v>5357.035769830689</v>
      </c>
      <c r="P8" s="188">
        <v>5534.380013539441</v>
      </c>
      <c r="Q8" s="188">
        <v>5840.6254062539565</v>
      </c>
      <c r="R8" s="188">
        <v>5853.933453578895</v>
      </c>
      <c r="S8" s="188">
        <v>6038.688994463867</v>
      </c>
      <c r="T8" s="188">
        <v>6269.564003243118</v>
      </c>
      <c r="U8" s="188">
        <v>6484.892663330279</v>
      </c>
      <c r="V8" s="188">
        <v>6741.682094705462</v>
      </c>
      <c r="W8" s="188">
        <v>7066.758698914413</v>
      </c>
      <c r="X8" s="188">
        <v>7373.4242532777125</v>
      </c>
      <c r="Y8" s="188">
        <v>7649.24048421776</v>
      </c>
      <c r="Z8" s="188">
        <v>7835.081542227395</v>
      </c>
      <c r="AA8" s="188">
        <v>8009.247830812307</v>
      </c>
      <c r="AB8" s="188">
        <v>8139.238600733296</v>
      </c>
      <c r="AC8" s="188">
        <v>8252.436651622393</v>
      </c>
      <c r="AD8" s="188">
        <v>8428.392606836953</v>
      </c>
      <c r="AE8" s="189">
        <v>8574.737253496403</v>
      </c>
    </row>
    <row r="9" spans="1:31" ht="11.25">
      <c r="A9" s="52" t="s">
        <v>84</v>
      </c>
      <c r="B9" s="53">
        <v>83.55048895518529</v>
      </c>
      <c r="C9" s="54">
        <v>82.95420620352249</v>
      </c>
      <c r="D9" s="54">
        <v>82.41247009642701</v>
      </c>
      <c r="E9" s="54">
        <v>82.5325223015883</v>
      </c>
      <c r="F9" s="54">
        <v>82.50863195716045</v>
      </c>
      <c r="G9" s="54">
        <v>83.06688337947377</v>
      </c>
      <c r="H9" s="54">
        <v>83.61655919644522</v>
      </c>
      <c r="I9" s="54">
        <v>84.19082952465337</v>
      </c>
      <c r="J9" s="54">
        <v>85.02371817797409</v>
      </c>
      <c r="K9" s="54">
        <v>85.5934602417627</v>
      </c>
      <c r="L9" s="54">
        <v>85.9983916756604</v>
      </c>
      <c r="M9" s="54">
        <v>86.27377890292246</v>
      </c>
      <c r="N9" s="54">
        <v>86.40522242902834</v>
      </c>
      <c r="O9" s="54">
        <v>86.69247378487488</v>
      </c>
      <c r="P9" s="54">
        <v>87.09102348331407</v>
      </c>
      <c r="Q9" s="54">
        <v>87.84270403759622</v>
      </c>
      <c r="R9" s="54">
        <v>87.8373716417671</v>
      </c>
      <c r="S9" s="54">
        <v>88.04407308201525</v>
      </c>
      <c r="T9" s="54">
        <v>88.27831317827547</v>
      </c>
      <c r="U9" s="54">
        <v>88.45355421779038</v>
      </c>
      <c r="V9" s="54">
        <v>88.39935560505417</v>
      </c>
      <c r="W9" s="54">
        <v>88.45329633461714</v>
      </c>
      <c r="X9" s="54">
        <v>88.46932801892557</v>
      </c>
      <c r="Y9" s="54">
        <v>88.51132990390697</v>
      </c>
      <c r="Z9" s="54">
        <v>88.43227808872766</v>
      </c>
      <c r="AA9" s="54">
        <v>88.02359878894276</v>
      </c>
      <c r="AB9" s="54">
        <v>87.88133174824712</v>
      </c>
      <c r="AC9" s="54">
        <v>87.74271254970226</v>
      </c>
      <c r="AD9" s="54">
        <v>87.73059037698405</v>
      </c>
      <c r="AE9" s="55">
        <v>87.76700829732172</v>
      </c>
    </row>
    <row r="10" ht="11.25">
      <c r="A10" s="183" t="s">
        <v>13</v>
      </c>
    </row>
  </sheetData>
  <printOptions/>
  <pageMargins left="0.75" right="0.75" top="1" bottom="1" header="0.4921259845" footer="0.4921259845"/>
  <pageSetup fitToHeight="6" fitToWidth="1" horizontalDpi="300" verticalDpi="300" orientation="landscape" paperSize="9" scale="9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4">
    <tabColor indexed="13"/>
  </sheetPr>
  <dimension ref="A1:H11"/>
  <sheetViews>
    <sheetView workbookViewId="0" topLeftCell="A1">
      <selection activeCell="C30" sqref="C30"/>
    </sheetView>
  </sheetViews>
  <sheetFormatPr defaultColWidth="11.421875" defaultRowHeight="12.75"/>
  <cols>
    <col min="1" max="1" width="27.140625" style="220" customWidth="1"/>
    <col min="2" max="2" width="12.00390625" style="220" customWidth="1"/>
    <col min="3" max="3" width="11.421875" style="220" customWidth="1"/>
    <col min="4" max="4" width="14.00390625" style="220" customWidth="1"/>
    <col min="5" max="5" width="10.7109375" style="220" customWidth="1"/>
    <col min="6" max="6" width="10.28125" style="220" customWidth="1"/>
    <col min="7" max="7" width="11.57421875" style="220" customWidth="1"/>
    <col min="8" max="8" width="5.7109375" style="220" customWidth="1"/>
    <col min="9" max="16384" width="11.421875" style="220" customWidth="1"/>
  </cols>
  <sheetData>
    <row r="1" ht="11.25">
      <c r="A1" s="219" t="s">
        <v>124</v>
      </c>
    </row>
    <row r="2" spans="1:7" ht="33.75">
      <c r="A2" s="221" t="s">
        <v>126</v>
      </c>
      <c r="B2" s="222" t="s">
        <v>100</v>
      </c>
      <c r="C2" s="222" t="s">
        <v>101</v>
      </c>
      <c r="D2" s="222" t="s">
        <v>102</v>
      </c>
      <c r="E2" s="222" t="s">
        <v>103</v>
      </c>
      <c r="F2" s="222" t="s">
        <v>104</v>
      </c>
      <c r="G2" s="223" t="s">
        <v>62</v>
      </c>
    </row>
    <row r="3" spans="1:7" ht="11.25">
      <c r="A3" s="224" t="s">
        <v>105</v>
      </c>
      <c r="B3" s="225">
        <v>4580.5619746656075</v>
      </c>
      <c r="C3" s="225">
        <v>1648.7134680496977</v>
      </c>
      <c r="D3" s="225">
        <v>461.15292751240315</v>
      </c>
      <c r="E3" s="225">
        <v>544.2358635071404</v>
      </c>
      <c r="F3" s="225">
        <v>153.4466750479975</v>
      </c>
      <c r="G3" s="226">
        <v>7388.110908782846</v>
      </c>
    </row>
    <row r="4" spans="1:7" ht="11.25">
      <c r="A4" s="227" t="s">
        <v>106</v>
      </c>
      <c r="B4" s="228">
        <v>3372.387011560233</v>
      </c>
      <c r="C4" s="228">
        <v>483.8000532258991</v>
      </c>
      <c r="D4" s="228">
        <v>76.90041024604193</v>
      </c>
      <c r="E4" s="228">
        <v>278.7389933677415</v>
      </c>
      <c r="F4" s="228">
        <v>88.8918851891888</v>
      </c>
      <c r="G4" s="229">
        <v>4300.718353589104</v>
      </c>
    </row>
    <row r="5" spans="1:7" ht="22.5">
      <c r="A5" s="227" t="s">
        <v>107</v>
      </c>
      <c r="B5" s="228">
        <v>1208.1749631053744</v>
      </c>
      <c r="C5" s="228">
        <v>1164.9134148237986</v>
      </c>
      <c r="D5" s="228">
        <v>384.2525172663612</v>
      </c>
      <c r="E5" s="228">
        <v>265.4968701393989</v>
      </c>
      <c r="F5" s="228">
        <v>64.5547898588087</v>
      </c>
      <c r="G5" s="229">
        <v>3087.3925551937423</v>
      </c>
    </row>
    <row r="6" spans="1:7" ht="11.25">
      <c r="A6" s="224" t="s">
        <v>108</v>
      </c>
      <c r="B6" s="230">
        <v>11.151880791213657</v>
      </c>
      <c r="C6" s="230">
        <v>5.808393540689305</v>
      </c>
      <c r="D6" s="230">
        <v>99.12804054439141</v>
      </c>
      <c r="E6" s="230">
        <v>88.3688835035202</v>
      </c>
      <c r="F6" s="230">
        <v>9.929636681450988</v>
      </c>
      <c r="G6" s="226">
        <v>214.38683506126557</v>
      </c>
    </row>
    <row r="7" spans="1:7" ht="11.25">
      <c r="A7" s="231" t="s">
        <v>109</v>
      </c>
      <c r="B7" s="232">
        <v>4591.713855456821</v>
      </c>
      <c r="C7" s="232">
        <v>1654.521861590387</v>
      </c>
      <c r="D7" s="232">
        <v>560.2809680567946</v>
      </c>
      <c r="E7" s="232">
        <v>632.6047470106606</v>
      </c>
      <c r="F7" s="232">
        <v>163.3763117294485</v>
      </c>
      <c r="G7" s="233">
        <v>7602.497743844111</v>
      </c>
    </row>
    <row r="8" spans="1:7" ht="11.25">
      <c r="A8" s="231" t="s">
        <v>110</v>
      </c>
      <c r="B8" s="232">
        <v>3432.072542615545</v>
      </c>
      <c r="C8" s="232">
        <v>1278.9785403570181</v>
      </c>
      <c r="D8" s="232">
        <v>527.1749454023254</v>
      </c>
      <c r="E8" s="232">
        <v>527.1057691154482</v>
      </c>
      <c r="F8" s="232">
        <v>150.76124018260583</v>
      </c>
      <c r="G8" s="233">
        <v>5916.093037672942</v>
      </c>
    </row>
    <row r="9" spans="1:8" ht="11.25">
      <c r="A9" s="234" t="s">
        <v>111</v>
      </c>
      <c r="B9" s="235">
        <v>1159.641312841276</v>
      </c>
      <c r="C9" s="235">
        <v>375.54332123336894</v>
      </c>
      <c r="D9" s="235">
        <v>33.10602265446914</v>
      </c>
      <c r="E9" s="235">
        <v>105.49897789521242</v>
      </c>
      <c r="F9" s="235">
        <v>12.615071546842671</v>
      </c>
      <c r="G9" s="236">
        <v>1686.404706171169</v>
      </c>
      <c r="H9" s="237"/>
    </row>
    <row r="10" spans="1:8" ht="11.25">
      <c r="A10" s="238" t="s">
        <v>112</v>
      </c>
      <c r="B10" s="239">
        <v>0.25255086648379693</v>
      </c>
      <c r="C10" s="239">
        <v>0.2269799692295289</v>
      </c>
      <c r="D10" s="239">
        <v>0.059088251327346984</v>
      </c>
      <c r="E10" s="239">
        <v>0.16676918469825291</v>
      </c>
      <c r="F10" s="239">
        <v>0.07721481415086205</v>
      </c>
      <c r="G10" s="240">
        <v>0.22182245401344358</v>
      </c>
      <c r="H10" s="237"/>
    </row>
    <row r="11" spans="1:8" ht="11.25">
      <c r="A11" s="241" t="s">
        <v>13</v>
      </c>
      <c r="B11" s="237"/>
      <c r="C11" s="237"/>
      <c r="D11" s="237"/>
      <c r="E11" s="237"/>
      <c r="F11" s="237"/>
      <c r="G11" s="237"/>
      <c r="H11" s="237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E13"/>
  <sheetViews>
    <sheetView workbookViewId="0" topLeftCell="A1">
      <selection activeCell="A15" sqref="A15"/>
    </sheetView>
  </sheetViews>
  <sheetFormatPr defaultColWidth="11.421875" defaultRowHeight="12.75"/>
  <cols>
    <col min="1" max="1" width="45.7109375" style="19" customWidth="1"/>
    <col min="2" max="32" width="4.421875" style="19" bestFit="1" customWidth="1"/>
    <col min="33" max="16384" width="11.421875" style="19" customWidth="1"/>
  </cols>
  <sheetData>
    <row r="1" ht="11.25">
      <c r="A1" s="18" t="s">
        <v>14</v>
      </c>
    </row>
    <row r="2" ht="210" customHeight="1"/>
    <row r="3" ht="11.25">
      <c r="A3" s="20" t="s">
        <v>12</v>
      </c>
    </row>
    <row r="4" ht="11.25">
      <c r="A4" s="20" t="s">
        <v>13</v>
      </c>
    </row>
    <row r="6" ht="11.25">
      <c r="A6" s="21" t="s">
        <v>14</v>
      </c>
    </row>
    <row r="7" spans="1:31" ht="11.25">
      <c r="A7" s="22"/>
      <c r="B7" s="23">
        <v>1984</v>
      </c>
      <c r="C7" s="24">
        <f aca="true" t="shared" si="0" ref="C7:AE7">B7+1</f>
        <v>1985</v>
      </c>
      <c r="D7" s="24">
        <f t="shared" si="0"/>
        <v>1986</v>
      </c>
      <c r="E7" s="24">
        <f t="shared" si="0"/>
        <v>1987</v>
      </c>
      <c r="F7" s="24">
        <f t="shared" si="0"/>
        <v>1988</v>
      </c>
      <c r="G7" s="24">
        <f t="shared" si="0"/>
        <v>1989</v>
      </c>
      <c r="H7" s="24">
        <f t="shared" si="0"/>
        <v>1990</v>
      </c>
      <c r="I7" s="24">
        <f t="shared" si="0"/>
        <v>1991</v>
      </c>
      <c r="J7" s="24">
        <f t="shared" si="0"/>
        <v>1992</v>
      </c>
      <c r="K7" s="24">
        <f t="shared" si="0"/>
        <v>1993</v>
      </c>
      <c r="L7" s="24">
        <f t="shared" si="0"/>
        <v>1994</v>
      </c>
      <c r="M7" s="24">
        <f t="shared" si="0"/>
        <v>1995</v>
      </c>
      <c r="N7" s="24">
        <f t="shared" si="0"/>
        <v>1996</v>
      </c>
      <c r="O7" s="24">
        <f t="shared" si="0"/>
        <v>1997</v>
      </c>
      <c r="P7" s="24">
        <f t="shared" si="0"/>
        <v>1998</v>
      </c>
      <c r="Q7" s="24">
        <f t="shared" si="0"/>
        <v>1999</v>
      </c>
      <c r="R7" s="24">
        <f t="shared" si="0"/>
        <v>2000</v>
      </c>
      <c r="S7" s="24">
        <f t="shared" si="0"/>
        <v>2001</v>
      </c>
      <c r="T7" s="24">
        <f t="shared" si="0"/>
        <v>2002</v>
      </c>
      <c r="U7" s="24">
        <f t="shared" si="0"/>
        <v>2003</v>
      </c>
      <c r="V7" s="24">
        <f t="shared" si="0"/>
        <v>2004</v>
      </c>
      <c r="W7" s="24">
        <f t="shared" si="0"/>
        <v>2005</v>
      </c>
      <c r="X7" s="24">
        <f t="shared" si="0"/>
        <v>2006</v>
      </c>
      <c r="Y7" s="24">
        <f t="shared" si="0"/>
        <v>2007</v>
      </c>
      <c r="Z7" s="24">
        <f t="shared" si="0"/>
        <v>2008</v>
      </c>
      <c r="AA7" s="24">
        <f t="shared" si="0"/>
        <v>2009</v>
      </c>
      <c r="AB7" s="24">
        <f t="shared" si="0"/>
        <v>2010</v>
      </c>
      <c r="AC7" s="24">
        <f t="shared" si="0"/>
        <v>2011</v>
      </c>
      <c r="AD7" s="24">
        <f t="shared" si="0"/>
        <v>2012</v>
      </c>
      <c r="AE7" s="25">
        <f t="shared" si="0"/>
        <v>2013</v>
      </c>
    </row>
    <row r="8" spans="1:31" ht="11.25">
      <c r="A8" s="26" t="s">
        <v>15</v>
      </c>
      <c r="B8" s="27">
        <v>96.33081334060495</v>
      </c>
      <c r="C8" s="28">
        <v>96.50584396792935</v>
      </c>
      <c r="D8" s="28">
        <v>96.57210469077759</v>
      </c>
      <c r="E8" s="28">
        <v>96.6787418747351</v>
      </c>
      <c r="F8" s="28">
        <v>96.86061138597859</v>
      </c>
      <c r="G8" s="28">
        <v>96.71727081727471</v>
      </c>
      <c r="H8" s="28">
        <v>96.84132509167758</v>
      </c>
      <c r="I8" s="28">
        <v>97.01417492600334</v>
      </c>
      <c r="J8" s="28">
        <v>97.00682199552526</v>
      </c>
      <c r="K8" s="28">
        <v>97.27427987348968</v>
      </c>
      <c r="L8" s="28">
        <v>97.37011961158329</v>
      </c>
      <c r="M8" s="28">
        <v>97.37906130638304</v>
      </c>
      <c r="N8" s="28">
        <v>97.37942317651626</v>
      </c>
      <c r="O8" s="28">
        <v>97.45304242718308</v>
      </c>
      <c r="P8" s="28">
        <v>97.52239430866592</v>
      </c>
      <c r="Q8" s="28">
        <v>97.60823556671394</v>
      </c>
      <c r="R8" s="28">
        <v>97.56606461258619</v>
      </c>
      <c r="S8" s="28">
        <v>97.49842685728044</v>
      </c>
      <c r="T8" s="28">
        <v>97.62121742802506</v>
      </c>
      <c r="U8" s="28">
        <v>97.68667327537474</v>
      </c>
      <c r="V8" s="28">
        <v>97.53228308115683</v>
      </c>
      <c r="W8" s="28">
        <v>97.55425159897206</v>
      </c>
      <c r="X8" s="28">
        <v>97.48095046003967</v>
      </c>
      <c r="Y8" s="28">
        <v>97.44567109929217</v>
      </c>
      <c r="Z8" s="28">
        <v>97.37660028606813</v>
      </c>
      <c r="AA8" s="28">
        <v>97.31194578989073</v>
      </c>
      <c r="AB8" s="28">
        <v>97.27075929033137</v>
      </c>
      <c r="AC8" s="28">
        <v>97.24803642552811</v>
      </c>
      <c r="AD8" s="28">
        <v>97.24879726205893</v>
      </c>
      <c r="AE8" s="29">
        <v>97.26090928070003</v>
      </c>
    </row>
    <row r="9" spans="1:31" ht="11.25">
      <c r="A9" s="30" t="s">
        <v>16</v>
      </c>
      <c r="B9" s="31">
        <v>88.4116042391652</v>
      </c>
      <c r="C9" s="32">
        <v>88.0973582245981</v>
      </c>
      <c r="D9" s="32">
        <v>87.93632892352595</v>
      </c>
      <c r="E9" s="32">
        <v>88.00761825456543</v>
      </c>
      <c r="F9" s="32">
        <v>87.7266459680671</v>
      </c>
      <c r="G9" s="32">
        <v>87.70707484999656</v>
      </c>
      <c r="H9" s="32">
        <v>88.08322357956534</v>
      </c>
      <c r="I9" s="32">
        <v>87.81285477606524</v>
      </c>
      <c r="J9" s="32">
        <v>88.03007739900337</v>
      </c>
      <c r="K9" s="32">
        <v>88.1178667281505</v>
      </c>
      <c r="L9" s="32">
        <v>88.15819938174474</v>
      </c>
      <c r="M9" s="32">
        <v>88.16868930441578</v>
      </c>
      <c r="N9" s="32">
        <v>87.87273366180978</v>
      </c>
      <c r="O9" s="32">
        <v>87.86192408187051</v>
      </c>
      <c r="P9" s="32">
        <v>87.80297178597256</v>
      </c>
      <c r="Q9" s="32">
        <v>90.0622442795345</v>
      </c>
      <c r="R9" s="32">
        <v>88.12097877292268</v>
      </c>
      <c r="S9" s="32">
        <v>88.14408850721608</v>
      </c>
      <c r="T9" s="32">
        <v>88.33766352566447</v>
      </c>
      <c r="U9" s="32">
        <v>88.48312877360343</v>
      </c>
      <c r="V9" s="32">
        <v>88.32356179777668</v>
      </c>
      <c r="W9" s="32">
        <v>88.10681497604449</v>
      </c>
      <c r="X9" s="32">
        <v>87.92617674497026</v>
      </c>
      <c r="Y9" s="32">
        <v>87.90240902960905</v>
      </c>
      <c r="Z9" s="32">
        <v>87.73384592149802</v>
      </c>
      <c r="AA9" s="32">
        <v>87.26014627822343</v>
      </c>
      <c r="AB9" s="32">
        <v>86.8775243253392</v>
      </c>
      <c r="AC9" s="32">
        <v>86.55652684574822</v>
      </c>
      <c r="AD9" s="32">
        <v>86.46726396827528</v>
      </c>
      <c r="AE9" s="33">
        <v>86.34131050704791</v>
      </c>
    </row>
    <row r="10" spans="1:31" ht="11.25">
      <c r="A10" s="30" t="s">
        <v>17</v>
      </c>
      <c r="B10" s="31">
        <v>91.77915266484968</v>
      </c>
      <c r="C10" s="32">
        <v>91.28707091963722</v>
      </c>
      <c r="D10" s="32">
        <v>91.05769125059118</v>
      </c>
      <c r="E10" s="32">
        <v>91.0309924891196</v>
      </c>
      <c r="F10" s="32">
        <v>90.5699899193144</v>
      </c>
      <c r="G10" s="32">
        <v>90.68398447232774</v>
      </c>
      <c r="H10" s="32">
        <v>90.95623536354842</v>
      </c>
      <c r="I10" s="32">
        <v>90.51548894070756</v>
      </c>
      <c r="J10" s="32">
        <v>90.74627494039957</v>
      </c>
      <c r="K10" s="32">
        <v>90.5870152343995</v>
      </c>
      <c r="L10" s="32">
        <v>90.53927399228263</v>
      </c>
      <c r="M10" s="32">
        <v>90.5417326082157</v>
      </c>
      <c r="N10" s="32">
        <v>90.23747604514554</v>
      </c>
      <c r="O10" s="32">
        <v>90.15821558113073</v>
      </c>
      <c r="P10" s="32">
        <v>90.033650638303</v>
      </c>
      <c r="Q10" s="32">
        <v>92.2691038892698</v>
      </c>
      <c r="R10" s="32">
        <v>90.31929198213753</v>
      </c>
      <c r="S10" s="32">
        <v>90.4056520175886</v>
      </c>
      <c r="T10" s="32">
        <v>90.49022933031414</v>
      </c>
      <c r="U10" s="32">
        <v>90.57850554924018</v>
      </c>
      <c r="V10" s="32">
        <v>90.55828389076306</v>
      </c>
      <c r="W10" s="32">
        <v>90.31571000947835</v>
      </c>
      <c r="X10" s="32">
        <v>90.19831703529994</v>
      </c>
      <c r="Y10" s="32">
        <v>90.20658181936166</v>
      </c>
      <c r="Z10" s="32">
        <v>90.09746249484773</v>
      </c>
      <c r="AA10" s="32">
        <v>89.67053897640639</v>
      </c>
      <c r="AB10" s="32">
        <v>89.31514975227994</v>
      </c>
      <c r="AC10" s="32">
        <v>89.0059378340586</v>
      </c>
      <c r="AD10" s="32">
        <v>88.91345333070767</v>
      </c>
      <c r="AE10" s="33">
        <v>88.77288023070234</v>
      </c>
    </row>
    <row r="11" spans="1:31" ht="11.25">
      <c r="A11" s="34" t="s">
        <v>18</v>
      </c>
      <c r="B11" s="35">
        <v>49.050682862403</v>
      </c>
      <c r="C11" s="36">
        <v>48.246905088887964</v>
      </c>
      <c r="D11" s="36">
        <v>48.842311217626914</v>
      </c>
      <c r="E11" s="36">
        <v>48.258699104446585</v>
      </c>
      <c r="F11" s="36">
        <v>48.44304469300442</v>
      </c>
      <c r="G11" s="36">
        <v>49.869840940799826</v>
      </c>
      <c r="H11" s="36">
        <v>51.366380987307096</v>
      </c>
      <c r="I11" s="36">
        <v>51.880720140067595</v>
      </c>
      <c r="J11" s="36">
        <v>53.6441838599021</v>
      </c>
      <c r="K11" s="36">
        <v>55.09102797450384</v>
      </c>
      <c r="L11" s="36">
        <v>56.40859206658309</v>
      </c>
      <c r="M11" s="36">
        <v>57.41992781836717</v>
      </c>
      <c r="N11" s="36">
        <v>58.278901424332034</v>
      </c>
      <c r="O11" s="36">
        <v>59.22502380021289</v>
      </c>
      <c r="P11" s="36">
        <v>60.04940756870773</v>
      </c>
      <c r="Q11" s="36">
        <v>63.452244709726926</v>
      </c>
      <c r="R11" s="36">
        <v>62.431471542293274</v>
      </c>
      <c r="S11" s="36">
        <v>63.26594108624456</v>
      </c>
      <c r="T11" s="36">
        <v>63.91002910794849</v>
      </c>
      <c r="U11" s="36">
        <v>64.50136901396918</v>
      </c>
      <c r="V11" s="36">
        <v>64.54623381943787</v>
      </c>
      <c r="W11" s="36">
        <v>64.32625435861472</v>
      </c>
      <c r="X11" s="36">
        <v>63.851153559644736</v>
      </c>
      <c r="Y11" s="36">
        <v>62.925203512767865</v>
      </c>
      <c r="Z11" s="36">
        <v>61.62901284871083</v>
      </c>
      <c r="AA11" s="36">
        <v>60.545960046476615</v>
      </c>
      <c r="AB11" s="36">
        <v>60.625081637031144</v>
      </c>
      <c r="AC11" s="36">
        <v>59.67636173276586</v>
      </c>
      <c r="AD11" s="36">
        <v>59.485091205196674</v>
      </c>
      <c r="AE11" s="37">
        <v>60.61541070613939</v>
      </c>
    </row>
    <row r="12" ht="11.25">
      <c r="A12" s="20" t="s">
        <v>12</v>
      </c>
    </row>
    <row r="13" ht="11.25">
      <c r="A13" s="20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8">
    <tabColor indexed="13"/>
  </sheetPr>
  <dimension ref="A1:Y11"/>
  <sheetViews>
    <sheetView workbookViewId="0" topLeftCell="A1">
      <selection activeCell="A14" sqref="A14"/>
    </sheetView>
  </sheetViews>
  <sheetFormatPr defaultColWidth="11.421875" defaultRowHeight="12.75"/>
  <cols>
    <col min="1" max="1" width="52.140625" style="243" customWidth="1"/>
    <col min="2" max="25" width="4.421875" style="243" bestFit="1" customWidth="1"/>
    <col min="26" max="16384" width="12.57421875" style="243" customWidth="1"/>
  </cols>
  <sheetData>
    <row r="1" ht="11.25">
      <c r="A1" s="242" t="s">
        <v>125</v>
      </c>
    </row>
    <row r="2" ht="210" customHeight="1"/>
    <row r="3" ht="11.25">
      <c r="A3" s="244" t="s">
        <v>13</v>
      </c>
    </row>
    <row r="5" ht="11.25">
      <c r="A5" s="242" t="s">
        <v>125</v>
      </c>
    </row>
    <row r="6" spans="1:25" ht="11.25">
      <c r="A6" s="245" t="s">
        <v>128</v>
      </c>
      <c r="B6" s="246">
        <v>1990</v>
      </c>
      <c r="C6" s="246">
        <v>1991</v>
      </c>
      <c r="D6" s="246">
        <v>1992</v>
      </c>
      <c r="E6" s="246">
        <v>1993</v>
      </c>
      <c r="F6" s="246">
        <v>1994</v>
      </c>
      <c r="G6" s="246">
        <v>1995</v>
      </c>
      <c r="H6" s="246">
        <v>1996</v>
      </c>
      <c r="I6" s="246">
        <v>1997</v>
      </c>
      <c r="J6" s="246">
        <v>1998</v>
      </c>
      <c r="K6" s="246">
        <v>1999</v>
      </c>
      <c r="L6" s="246">
        <v>2000</v>
      </c>
      <c r="M6" s="246">
        <v>2001</v>
      </c>
      <c r="N6" s="246">
        <v>2002</v>
      </c>
      <c r="O6" s="246">
        <v>2003</v>
      </c>
      <c r="P6" s="246">
        <v>2004</v>
      </c>
      <c r="Q6" s="246">
        <v>2005</v>
      </c>
      <c r="R6" s="246">
        <v>2006</v>
      </c>
      <c r="S6" s="246">
        <v>2007</v>
      </c>
      <c r="T6" s="246">
        <v>2008</v>
      </c>
      <c r="U6" s="246">
        <v>2009</v>
      </c>
      <c r="V6" s="246">
        <v>2010</v>
      </c>
      <c r="W6" s="246">
        <v>2011</v>
      </c>
      <c r="X6" s="246">
        <v>2012</v>
      </c>
      <c r="Y6" s="247">
        <v>2013</v>
      </c>
    </row>
    <row r="7" spans="1:25" ht="11.25">
      <c r="A7" s="248" t="s">
        <v>106</v>
      </c>
      <c r="B7" s="249">
        <v>69.70528729690815</v>
      </c>
      <c r="C7" s="249">
        <v>70.75008827079367</v>
      </c>
      <c r="D7" s="249">
        <v>69.44147658951107</v>
      </c>
      <c r="E7" s="249">
        <v>70.62692587170737</v>
      </c>
      <c r="F7" s="249">
        <v>69.10966663820585</v>
      </c>
      <c r="G7" s="249">
        <v>70.96568807985767</v>
      </c>
      <c r="H7" s="249">
        <v>46.752152947908456</v>
      </c>
      <c r="I7" s="249">
        <v>45.83404930948456</v>
      </c>
      <c r="J7" s="249">
        <v>43.38727320601482</v>
      </c>
      <c r="K7" s="249">
        <v>45.216873984169375</v>
      </c>
      <c r="L7" s="249">
        <v>42.80932923230914</v>
      </c>
      <c r="M7" s="249">
        <v>44.92595494505896</v>
      </c>
      <c r="N7" s="249">
        <v>47.27768334309322</v>
      </c>
      <c r="O7" s="249">
        <v>47.29919500645929</v>
      </c>
      <c r="P7" s="249">
        <v>45.94322298660187</v>
      </c>
      <c r="Q7" s="249">
        <v>46.73789327408074</v>
      </c>
      <c r="R7" s="249">
        <v>47.641289065323534</v>
      </c>
      <c r="S7" s="249">
        <v>49.88807728577961</v>
      </c>
      <c r="T7" s="249">
        <v>48.514588395852634</v>
      </c>
      <c r="U7" s="249">
        <v>48.46475192793816</v>
      </c>
      <c r="V7" s="249">
        <v>49.60833430245864</v>
      </c>
      <c r="W7" s="249">
        <v>53.50600797958567</v>
      </c>
      <c r="X7" s="249">
        <v>55.60514712939181</v>
      </c>
      <c r="Y7" s="250">
        <v>56.56980769341864</v>
      </c>
    </row>
    <row r="8" spans="1:25" ht="11.25">
      <c r="A8" s="251" t="s">
        <v>113</v>
      </c>
      <c r="B8" s="252">
        <v>24.143051517352728</v>
      </c>
      <c r="C8" s="252">
        <v>23.539537650355797</v>
      </c>
      <c r="D8" s="252">
        <v>25.220223203788933</v>
      </c>
      <c r="E8" s="252">
        <v>24.65141433966422</v>
      </c>
      <c r="F8" s="252">
        <v>26.28563663169437</v>
      </c>
      <c r="G8" s="252">
        <v>25.05880978593093</v>
      </c>
      <c r="H8" s="252">
        <v>49.18205918896138</v>
      </c>
      <c r="I8" s="252">
        <v>50.043748006517575</v>
      </c>
      <c r="J8" s="252">
        <v>52.027587091895434</v>
      </c>
      <c r="K8" s="252">
        <v>50.224427248589635</v>
      </c>
      <c r="L8" s="252">
        <v>52.587321905175166</v>
      </c>
      <c r="M8" s="252">
        <v>50.60663851339188</v>
      </c>
      <c r="N8" s="252">
        <v>48.72477368425558</v>
      </c>
      <c r="O8" s="252">
        <v>48.73823185896749</v>
      </c>
      <c r="P8" s="252">
        <v>50.1169592738094</v>
      </c>
      <c r="Q8" s="252">
        <v>49.3086993973887</v>
      </c>
      <c r="R8" s="252">
        <v>49.17201069994566</v>
      </c>
      <c r="S8" s="252">
        <v>47.36142632660159</v>
      </c>
      <c r="T8" s="252">
        <v>49.129832411344225</v>
      </c>
      <c r="U8" s="252">
        <v>49.14750819631524</v>
      </c>
      <c r="V8" s="252">
        <v>47.77007589419416</v>
      </c>
      <c r="W8" s="252">
        <v>43.786088506697865</v>
      </c>
      <c r="X8" s="252">
        <v>41.76589459208887</v>
      </c>
      <c r="Y8" s="253">
        <v>40.610239676738644</v>
      </c>
    </row>
    <row r="9" spans="1:25" ht="11.25">
      <c r="A9" s="254" t="s">
        <v>99</v>
      </c>
      <c r="B9" s="255">
        <v>6.151661185739129</v>
      </c>
      <c r="C9" s="255">
        <v>5.710374078850533</v>
      </c>
      <c r="D9" s="255">
        <v>5.338300206700005</v>
      </c>
      <c r="E9" s="255">
        <v>4.721659788628412</v>
      </c>
      <c r="F9" s="255">
        <v>4.604696730099788</v>
      </c>
      <c r="G9" s="255">
        <v>3.9755021342114034</v>
      </c>
      <c r="H9" s="255">
        <v>4.065787863130154</v>
      </c>
      <c r="I9" s="255">
        <v>4.12220268399787</v>
      </c>
      <c r="J9" s="255">
        <v>4.585139702089743</v>
      </c>
      <c r="K9" s="255">
        <v>4.558698767240989</v>
      </c>
      <c r="L9" s="255">
        <v>4.603348862515695</v>
      </c>
      <c r="M9" s="255">
        <v>4.46740654154916</v>
      </c>
      <c r="N9" s="255">
        <v>3.997542972651199</v>
      </c>
      <c r="O9" s="255">
        <v>3.9625731345732107</v>
      </c>
      <c r="P9" s="255">
        <v>3.9398177395887237</v>
      </c>
      <c r="Q9" s="255">
        <v>3.953407328530568</v>
      </c>
      <c r="R9" s="255">
        <v>3.1867002347308153</v>
      </c>
      <c r="S9" s="255">
        <v>2.7504963876188038</v>
      </c>
      <c r="T9" s="255">
        <v>2.3555791928031264</v>
      </c>
      <c r="U9" s="255">
        <v>2.3877398757465924</v>
      </c>
      <c r="V9" s="255">
        <v>2.6215898033471996</v>
      </c>
      <c r="W9" s="255">
        <v>2.7079035137164813</v>
      </c>
      <c r="X9" s="255">
        <v>2.6289582785193137</v>
      </c>
      <c r="Y9" s="256">
        <v>2.8199526298427213</v>
      </c>
    </row>
    <row r="10" spans="1:25" ht="11.25">
      <c r="A10" s="257" t="s">
        <v>127</v>
      </c>
      <c r="B10" s="258">
        <v>100</v>
      </c>
      <c r="C10" s="258">
        <v>100</v>
      </c>
      <c r="D10" s="258">
        <v>100</v>
      </c>
      <c r="E10" s="258">
        <v>100</v>
      </c>
      <c r="F10" s="258">
        <v>100</v>
      </c>
      <c r="G10" s="258">
        <v>100</v>
      </c>
      <c r="H10" s="258">
        <v>100</v>
      </c>
      <c r="I10" s="258">
        <v>100</v>
      </c>
      <c r="J10" s="258">
        <v>100</v>
      </c>
      <c r="K10" s="258">
        <v>100</v>
      </c>
      <c r="L10" s="258">
        <v>100</v>
      </c>
      <c r="M10" s="258">
        <v>100</v>
      </c>
      <c r="N10" s="258">
        <v>100</v>
      </c>
      <c r="O10" s="258">
        <v>100</v>
      </c>
      <c r="P10" s="258">
        <v>100</v>
      </c>
      <c r="Q10" s="258">
        <v>100</v>
      </c>
      <c r="R10" s="258">
        <v>100</v>
      </c>
      <c r="S10" s="258">
        <v>100</v>
      </c>
      <c r="T10" s="258">
        <v>100</v>
      </c>
      <c r="U10" s="258">
        <v>100</v>
      </c>
      <c r="V10" s="258">
        <v>100</v>
      </c>
      <c r="W10" s="258">
        <v>100</v>
      </c>
      <c r="X10" s="258">
        <v>100</v>
      </c>
      <c r="Y10" s="259">
        <v>100</v>
      </c>
    </row>
    <row r="11" ht="11.25">
      <c r="A11" s="244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7">
    <tabColor indexed="13"/>
  </sheetPr>
  <dimension ref="A1:B14"/>
  <sheetViews>
    <sheetView workbookViewId="0" topLeftCell="A1">
      <selection activeCell="E21" sqref="E21"/>
    </sheetView>
  </sheetViews>
  <sheetFormatPr defaultColWidth="11.421875" defaultRowHeight="12.75"/>
  <cols>
    <col min="1" max="1" width="52.140625" style="243" customWidth="1"/>
    <col min="2" max="2" width="4.8515625" style="243" bestFit="1" customWidth="1"/>
    <col min="3" max="16384" width="12.57421875" style="243" customWidth="1"/>
  </cols>
  <sheetData>
    <row r="1" ht="11.25">
      <c r="A1" s="242" t="s">
        <v>130</v>
      </c>
    </row>
    <row r="2" ht="210" customHeight="1"/>
    <row r="3" ht="11.25">
      <c r="A3" s="244" t="s">
        <v>13</v>
      </c>
    </row>
    <row r="5" ht="11.25">
      <c r="A5" s="242" t="s">
        <v>129</v>
      </c>
    </row>
    <row r="6" spans="1:2" ht="11.25">
      <c r="A6" s="245" t="s">
        <v>132</v>
      </c>
      <c r="B6" s="260">
        <v>2013</v>
      </c>
    </row>
    <row r="7" spans="1:2" ht="11.25">
      <c r="A7" s="261" t="s">
        <v>131</v>
      </c>
      <c r="B7" s="262">
        <v>22.06071033689561</v>
      </c>
    </row>
    <row r="8" spans="1:2" ht="11.25">
      <c r="A8" s="263" t="s">
        <v>114</v>
      </c>
      <c r="B8" s="264">
        <v>27.66680772909894</v>
      </c>
    </row>
    <row r="9" spans="1:2" ht="11.25">
      <c r="A9" s="263" t="s">
        <v>115</v>
      </c>
      <c r="B9" s="264">
        <v>38.795079437969704</v>
      </c>
    </row>
    <row r="10" spans="1:2" ht="11.25">
      <c r="A10" s="263" t="s">
        <v>116</v>
      </c>
      <c r="B10" s="264">
        <v>2.0431117494098068</v>
      </c>
    </row>
    <row r="11" spans="1:2" ht="11.25">
      <c r="A11" s="263" t="s">
        <v>47</v>
      </c>
      <c r="B11" s="264">
        <v>9.239497408003611</v>
      </c>
    </row>
    <row r="12" spans="1:2" ht="11.25">
      <c r="A12" s="265" t="s">
        <v>117</v>
      </c>
      <c r="B12" s="266">
        <v>0.19479333862233097</v>
      </c>
    </row>
    <row r="13" spans="1:2" ht="11.25">
      <c r="A13" s="267" t="s">
        <v>78</v>
      </c>
      <c r="B13" s="268">
        <v>100</v>
      </c>
    </row>
    <row r="14" ht="11.25">
      <c r="A14" s="244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5">
    <tabColor indexed="13"/>
  </sheetPr>
  <dimension ref="A1:H13"/>
  <sheetViews>
    <sheetView workbookViewId="0" topLeftCell="A1">
      <selection activeCell="C14" sqref="C14:C15"/>
    </sheetView>
  </sheetViews>
  <sheetFormatPr defaultColWidth="11.421875" defaultRowHeight="12.75"/>
  <cols>
    <col min="1" max="1" width="47.140625" style="243" customWidth="1"/>
    <col min="2" max="8" width="11.7109375" style="243" customWidth="1"/>
    <col min="9" max="16384" width="12.57421875" style="243" customWidth="1"/>
  </cols>
  <sheetData>
    <row r="1" ht="11.25">
      <c r="A1" s="242" t="s">
        <v>133</v>
      </c>
    </row>
    <row r="2" ht="210" customHeight="1"/>
    <row r="3" ht="11.25">
      <c r="A3" s="244" t="s">
        <v>13</v>
      </c>
    </row>
    <row r="5" ht="11.25">
      <c r="A5" s="242" t="s">
        <v>133</v>
      </c>
    </row>
    <row r="6" spans="1:8" ht="22.5">
      <c r="A6" s="269" t="s">
        <v>122</v>
      </c>
      <c r="B6" s="270" t="s">
        <v>131</v>
      </c>
      <c r="C6" s="270" t="s">
        <v>114</v>
      </c>
      <c r="D6" s="270" t="s">
        <v>115</v>
      </c>
      <c r="E6" s="270" t="s">
        <v>118</v>
      </c>
      <c r="F6" s="270" t="s">
        <v>119</v>
      </c>
      <c r="G6" s="270" t="s">
        <v>117</v>
      </c>
      <c r="H6" s="270" t="s">
        <v>120</v>
      </c>
    </row>
    <row r="7" spans="1:8" ht="11.25">
      <c r="A7" s="257" t="s">
        <v>62</v>
      </c>
      <c r="B7" s="271">
        <v>1237.9521398790998</v>
      </c>
      <c r="C7" s="271">
        <v>1552.542203257148</v>
      </c>
      <c r="D7" s="271">
        <v>2177.012928123717</v>
      </c>
      <c r="E7" s="271">
        <v>114.65064014570267</v>
      </c>
      <c r="F7" s="271">
        <v>518.4808382400907</v>
      </c>
      <c r="G7" s="272">
        <v>10.930963994319086</v>
      </c>
      <c r="H7" s="271">
        <v>5611.569713640078</v>
      </c>
    </row>
    <row r="8" spans="1:8" ht="11.25">
      <c r="A8" s="273" t="s">
        <v>101</v>
      </c>
      <c r="B8" s="274">
        <v>2166.270133271316</v>
      </c>
      <c r="C8" s="274">
        <v>2343.0171432300604</v>
      </c>
      <c r="D8" s="274">
        <v>4688.654785132506</v>
      </c>
      <c r="E8" s="274">
        <v>23.943754098941827</v>
      </c>
      <c r="F8" s="274">
        <v>735.918735549007</v>
      </c>
      <c r="G8" s="275">
        <v>3.084143933083708</v>
      </c>
      <c r="H8" s="274">
        <v>9960.888695214915</v>
      </c>
    </row>
    <row r="9" spans="1:8" ht="11.25">
      <c r="A9" s="276" t="s">
        <v>121</v>
      </c>
      <c r="B9" s="277">
        <v>761.8588171735438</v>
      </c>
      <c r="C9" s="277">
        <v>2173.9574554032506</v>
      </c>
      <c r="D9" s="277">
        <v>3443.5856729865304</v>
      </c>
      <c r="E9" s="277">
        <v>6.110821914879993</v>
      </c>
      <c r="F9" s="277">
        <v>147.93359785643216</v>
      </c>
      <c r="G9" s="278">
        <v>2.7949917748491067</v>
      </c>
      <c r="H9" s="277">
        <v>6536.241357109486</v>
      </c>
    </row>
    <row r="10" spans="1:8" ht="11.25">
      <c r="A10" s="276" t="s">
        <v>100</v>
      </c>
      <c r="B10" s="277">
        <v>1246.128162283511</v>
      </c>
      <c r="C10" s="277">
        <v>1647.1269422584849</v>
      </c>
      <c r="D10" s="277">
        <v>1853.9460860395345</v>
      </c>
      <c r="E10" s="277">
        <v>139.64789091745618</v>
      </c>
      <c r="F10" s="277">
        <v>667.213884685784</v>
      </c>
      <c r="G10" s="278">
        <v>6.926348228740572</v>
      </c>
      <c r="H10" s="277">
        <v>5560.989314413512</v>
      </c>
    </row>
    <row r="11" spans="1:8" ht="11.25">
      <c r="A11" s="276" t="s">
        <v>103</v>
      </c>
      <c r="B11" s="277">
        <v>862.4794340669074</v>
      </c>
      <c r="C11" s="277">
        <v>830.4331243581634</v>
      </c>
      <c r="D11" s="277">
        <v>1547.6912610994584</v>
      </c>
      <c r="E11" s="277">
        <v>206.60122585884727</v>
      </c>
      <c r="F11" s="277">
        <v>180.02596583097738</v>
      </c>
      <c r="G11" s="278">
        <v>44.59010004725555</v>
      </c>
      <c r="H11" s="277">
        <v>3671.821111261609</v>
      </c>
    </row>
    <row r="12" spans="1:8" ht="11.25">
      <c r="A12" s="279" t="s">
        <v>104</v>
      </c>
      <c r="B12" s="280">
        <v>859.8865083269837</v>
      </c>
      <c r="C12" s="280">
        <v>294.04103832950375</v>
      </c>
      <c r="D12" s="280">
        <v>580.1157764609268</v>
      </c>
      <c r="E12" s="280">
        <v>17.283222866026</v>
      </c>
      <c r="F12" s="280">
        <v>30.374298450160165</v>
      </c>
      <c r="G12" s="281">
        <v>2.6854535781615754</v>
      </c>
      <c r="H12" s="280">
        <v>1784.3862980117622</v>
      </c>
    </row>
    <row r="13" ht="11.25">
      <c r="A13" s="244" t="s">
        <v>13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16">
    <tabColor indexed="13"/>
  </sheetPr>
  <dimension ref="A1:Y13"/>
  <sheetViews>
    <sheetView workbookViewId="0" topLeftCell="A1">
      <selection activeCell="A19" sqref="A19"/>
    </sheetView>
  </sheetViews>
  <sheetFormatPr defaultColWidth="11.421875" defaultRowHeight="12.75"/>
  <cols>
    <col min="1" max="1" width="52.140625" style="237" customWidth="1"/>
    <col min="2" max="25" width="4.421875" style="283" bestFit="1" customWidth="1"/>
    <col min="26" max="16384" width="11.421875" style="237" customWidth="1"/>
  </cols>
  <sheetData>
    <row r="1" ht="11.25">
      <c r="A1" s="282" t="s">
        <v>134</v>
      </c>
    </row>
    <row r="2" ht="210" customHeight="1"/>
    <row r="3" ht="11.25">
      <c r="A3" s="241" t="s">
        <v>13</v>
      </c>
    </row>
    <row r="5" ht="11.25">
      <c r="A5" s="282" t="s">
        <v>134</v>
      </c>
    </row>
    <row r="6" spans="1:25" ht="11.25">
      <c r="A6" s="284" t="s">
        <v>135</v>
      </c>
      <c r="B6" s="285">
        <v>1990</v>
      </c>
      <c r="C6" s="285">
        <v>1991</v>
      </c>
      <c r="D6" s="285">
        <v>1992</v>
      </c>
      <c r="E6" s="285">
        <v>1993</v>
      </c>
      <c r="F6" s="285">
        <v>1994</v>
      </c>
      <c r="G6" s="285">
        <v>1995</v>
      </c>
      <c r="H6" s="285">
        <v>1996</v>
      </c>
      <c r="I6" s="285">
        <v>1997</v>
      </c>
      <c r="J6" s="285">
        <v>1998</v>
      </c>
      <c r="K6" s="285">
        <v>1999</v>
      </c>
      <c r="L6" s="285">
        <v>2000</v>
      </c>
      <c r="M6" s="285">
        <v>2001</v>
      </c>
      <c r="N6" s="285">
        <v>2002</v>
      </c>
      <c r="O6" s="285">
        <v>2003</v>
      </c>
      <c r="P6" s="285">
        <v>2004</v>
      </c>
      <c r="Q6" s="285">
        <v>2005</v>
      </c>
      <c r="R6" s="285">
        <v>2006</v>
      </c>
      <c r="S6" s="285">
        <v>2007</v>
      </c>
      <c r="T6" s="285">
        <v>2008</v>
      </c>
      <c r="U6" s="285">
        <v>2009</v>
      </c>
      <c r="V6" s="285">
        <v>2010</v>
      </c>
      <c r="W6" s="285">
        <v>2011</v>
      </c>
      <c r="X6" s="285">
        <v>2012</v>
      </c>
      <c r="Y6" s="286">
        <v>2013</v>
      </c>
    </row>
    <row r="7" spans="1:25" ht="11.25">
      <c r="A7" s="261" t="s">
        <v>100</v>
      </c>
      <c r="B7" s="287">
        <v>100</v>
      </c>
      <c r="C7" s="287">
        <v>110.27925717944805</v>
      </c>
      <c r="D7" s="287">
        <v>117.08885562646681</v>
      </c>
      <c r="E7" s="287">
        <v>126.19840298759823</v>
      </c>
      <c r="F7" s="287">
        <v>134.279276125158</v>
      </c>
      <c r="G7" s="287">
        <v>138.34337820234745</v>
      </c>
      <c r="H7" s="287">
        <v>140.36455415215232</v>
      </c>
      <c r="I7" s="287">
        <v>141.639549221667</v>
      </c>
      <c r="J7" s="287">
        <v>144.056679277976</v>
      </c>
      <c r="K7" s="287">
        <v>146.10842546341553</v>
      </c>
      <c r="L7" s="287">
        <v>146.98012228920294</v>
      </c>
      <c r="M7" s="287">
        <v>154.79058947446026</v>
      </c>
      <c r="N7" s="287">
        <v>156.77801816287314</v>
      </c>
      <c r="O7" s="287">
        <v>160.04815124931434</v>
      </c>
      <c r="P7" s="287">
        <v>160.1317435209157</v>
      </c>
      <c r="Q7" s="287">
        <v>159.04279157858235</v>
      </c>
      <c r="R7" s="287">
        <v>160.60786182311185</v>
      </c>
      <c r="S7" s="287">
        <v>168.18407262084497</v>
      </c>
      <c r="T7" s="287">
        <v>168.28410139074458</v>
      </c>
      <c r="U7" s="287">
        <v>166.8280217040693</v>
      </c>
      <c r="V7" s="287">
        <v>176.02004944597948</v>
      </c>
      <c r="W7" s="287">
        <v>186.70964323641294</v>
      </c>
      <c r="X7" s="287">
        <v>209.66258309573303</v>
      </c>
      <c r="Y7" s="288">
        <v>211.67887965684864</v>
      </c>
    </row>
    <row r="8" spans="1:25" ht="11.25">
      <c r="A8" s="263" t="s">
        <v>101</v>
      </c>
      <c r="B8" s="289">
        <v>100</v>
      </c>
      <c r="C8" s="289">
        <v>112.03538342999155</v>
      </c>
      <c r="D8" s="289">
        <v>125.75380152567736</v>
      </c>
      <c r="E8" s="289">
        <v>122.66798085139493</v>
      </c>
      <c r="F8" s="289">
        <v>125.50650378530406</v>
      </c>
      <c r="G8" s="289">
        <v>136.17055225957566</v>
      </c>
      <c r="H8" s="289">
        <v>133.00968581165867</v>
      </c>
      <c r="I8" s="289">
        <v>127.46691468201945</v>
      </c>
      <c r="J8" s="289">
        <v>128.95382419239778</v>
      </c>
      <c r="K8" s="289">
        <v>130.50380420783597</v>
      </c>
      <c r="L8" s="289">
        <v>124.14336855351146</v>
      </c>
      <c r="M8" s="289">
        <v>124.12200623435879</v>
      </c>
      <c r="N8" s="289">
        <v>126.65829029443682</v>
      </c>
      <c r="O8" s="289">
        <v>129.05511082320663</v>
      </c>
      <c r="P8" s="289">
        <v>121.006623085269</v>
      </c>
      <c r="Q8" s="289">
        <v>127.48112199781824</v>
      </c>
      <c r="R8" s="289">
        <v>125.66596968294276</v>
      </c>
      <c r="S8" s="289">
        <v>129.60193950384527</v>
      </c>
      <c r="T8" s="289">
        <v>118.724224637296</v>
      </c>
      <c r="U8" s="289">
        <v>114.51262255424265</v>
      </c>
      <c r="V8" s="289">
        <v>114.4302707578456</v>
      </c>
      <c r="W8" s="289">
        <v>126.91577383276336</v>
      </c>
      <c r="X8" s="289">
        <v>132.19011075300148</v>
      </c>
      <c r="Y8" s="290">
        <v>140.9972365380321</v>
      </c>
    </row>
    <row r="9" spans="1:25" ht="11.25">
      <c r="A9" s="263" t="s">
        <v>121</v>
      </c>
      <c r="B9" s="289">
        <v>100</v>
      </c>
      <c r="C9" s="289">
        <v>105.1722029180692</v>
      </c>
      <c r="D9" s="289">
        <v>108.08634311293716</v>
      </c>
      <c r="E9" s="289">
        <v>111.0004833078051</v>
      </c>
      <c r="F9" s="289">
        <v>122.57848973463362</v>
      </c>
      <c r="G9" s="289">
        <v>134.1564961614622</v>
      </c>
      <c r="H9" s="289">
        <v>142.93888084245296</v>
      </c>
      <c r="I9" s="289">
        <v>151.72126552344378</v>
      </c>
      <c r="J9" s="289">
        <v>148.88919212238875</v>
      </c>
      <c r="K9" s="289">
        <v>146.0571187213337</v>
      </c>
      <c r="L9" s="289">
        <v>143.2250453202786</v>
      </c>
      <c r="M9" s="289">
        <v>140.3929719192236</v>
      </c>
      <c r="N9" s="289">
        <v>137.56089851816853</v>
      </c>
      <c r="O9" s="289">
        <v>134.72882511711347</v>
      </c>
      <c r="P9" s="289">
        <v>131.89675171605842</v>
      </c>
      <c r="Q9" s="289">
        <v>129.06467831500336</v>
      </c>
      <c r="R9" s="289">
        <v>126.23260491394832</v>
      </c>
      <c r="S9" s="289">
        <v>123.5461670205469</v>
      </c>
      <c r="T9" s="289">
        <v>132.93399186519733</v>
      </c>
      <c r="U9" s="289">
        <v>143.7393409113679</v>
      </c>
      <c r="V9" s="289">
        <v>150.93504455247796</v>
      </c>
      <c r="W9" s="289">
        <v>156.97766795334974</v>
      </c>
      <c r="X9" s="289">
        <v>184.4951918306344</v>
      </c>
      <c r="Y9" s="290">
        <v>179.62277580396216</v>
      </c>
    </row>
    <row r="10" spans="1:25" ht="11.25">
      <c r="A10" s="263" t="s">
        <v>103</v>
      </c>
      <c r="B10" s="289">
        <v>100</v>
      </c>
      <c r="C10" s="289">
        <v>117.28891843381977</v>
      </c>
      <c r="D10" s="289">
        <v>119.15237574987997</v>
      </c>
      <c r="E10" s="289">
        <v>112.49746031823233</v>
      </c>
      <c r="F10" s="289">
        <v>115.19997071847479</v>
      </c>
      <c r="G10" s="289">
        <v>116.78986529814871</v>
      </c>
      <c r="H10" s="289">
        <v>118.56021839451967</v>
      </c>
      <c r="I10" s="289">
        <v>117.78876586150642</v>
      </c>
      <c r="J10" s="289">
        <v>121.64029261942486</v>
      </c>
      <c r="K10" s="289">
        <v>121.92806890839155</v>
      </c>
      <c r="L10" s="289">
        <v>123.6571354209673</v>
      </c>
      <c r="M10" s="289">
        <v>138.3394959573793</v>
      </c>
      <c r="N10" s="289">
        <v>137.81784288685427</v>
      </c>
      <c r="O10" s="289">
        <v>147.78431216074236</v>
      </c>
      <c r="P10" s="289">
        <v>150.9253391500621</v>
      </c>
      <c r="Q10" s="289">
        <v>152.24938829816853</v>
      </c>
      <c r="R10" s="289">
        <v>162.51867111142596</v>
      </c>
      <c r="S10" s="289">
        <v>176.96260270794104</v>
      </c>
      <c r="T10" s="289">
        <v>189.47625371722657</v>
      </c>
      <c r="U10" s="289">
        <v>192.4766099366637</v>
      </c>
      <c r="V10" s="289">
        <v>197.83443143530656</v>
      </c>
      <c r="W10" s="289">
        <v>205.3798241142819</v>
      </c>
      <c r="X10" s="289">
        <v>199.50209025098547</v>
      </c>
      <c r="Y10" s="290">
        <v>206.30977122290312</v>
      </c>
    </row>
    <row r="11" spans="1:25" ht="11.25">
      <c r="A11" s="265" t="s">
        <v>123</v>
      </c>
      <c r="B11" s="291">
        <v>100</v>
      </c>
      <c r="C11" s="291">
        <v>102.28695453025614</v>
      </c>
      <c r="D11" s="291">
        <v>107.6474294147795</v>
      </c>
      <c r="E11" s="291">
        <v>96.16028191673979</v>
      </c>
      <c r="F11" s="291">
        <v>97.24211403908062</v>
      </c>
      <c r="G11" s="291">
        <v>89.43561769797658</v>
      </c>
      <c r="H11" s="291">
        <v>94.53078069817865</v>
      </c>
      <c r="I11" s="291">
        <v>93.95113313199867</v>
      </c>
      <c r="J11" s="291">
        <v>100.57189263840343</v>
      </c>
      <c r="K11" s="291">
        <v>100.09018957999866</v>
      </c>
      <c r="L11" s="291">
        <v>103.6272371161467</v>
      </c>
      <c r="M11" s="291">
        <v>104.2805937297982</v>
      </c>
      <c r="N11" s="291">
        <v>98.25349190888257</v>
      </c>
      <c r="O11" s="291">
        <v>102.2125516866648</v>
      </c>
      <c r="P11" s="291">
        <v>98.38505591533884</v>
      </c>
      <c r="Q11" s="291">
        <v>104.43116796126388</v>
      </c>
      <c r="R11" s="291">
        <v>101.55698961636156</v>
      </c>
      <c r="S11" s="291">
        <v>114.98532460965372</v>
      </c>
      <c r="T11" s="291">
        <v>121.10515319886647</v>
      </c>
      <c r="U11" s="291">
        <v>125.57674002701015</v>
      </c>
      <c r="V11" s="291">
        <v>129.7244367444663</v>
      </c>
      <c r="W11" s="291">
        <v>134.50254088295802</v>
      </c>
      <c r="X11" s="291">
        <v>146.51775443267647</v>
      </c>
      <c r="Y11" s="292">
        <v>157.01909260123395</v>
      </c>
    </row>
    <row r="12" spans="1:25" ht="11.25">
      <c r="A12" s="293" t="s">
        <v>62</v>
      </c>
      <c r="B12" s="294">
        <v>100</v>
      </c>
      <c r="C12" s="294">
        <v>111.39881125497116</v>
      </c>
      <c r="D12" s="294">
        <v>119.57008006987213</v>
      </c>
      <c r="E12" s="294">
        <v>122.81468389853453</v>
      </c>
      <c r="F12" s="294">
        <v>129.83791936340214</v>
      </c>
      <c r="G12" s="294">
        <v>137.0278678076461</v>
      </c>
      <c r="H12" s="294">
        <v>138.89857814889407</v>
      </c>
      <c r="I12" s="294">
        <v>139.16067893801304</v>
      </c>
      <c r="J12" s="294">
        <v>142.33825117591886</v>
      </c>
      <c r="K12" s="294">
        <v>144.10137838104148</v>
      </c>
      <c r="L12" s="294">
        <v>144.90237254221012</v>
      </c>
      <c r="M12" s="294">
        <v>152.61320244275163</v>
      </c>
      <c r="N12" s="294">
        <v>155.3343389289298</v>
      </c>
      <c r="O12" s="294">
        <v>160.4969069314055</v>
      </c>
      <c r="P12" s="294">
        <v>159.4921586108809</v>
      </c>
      <c r="Q12" s="294">
        <v>162.6562057498454</v>
      </c>
      <c r="R12" s="294">
        <v>164.7381187345722</v>
      </c>
      <c r="S12" s="294">
        <v>174.26915184524677</v>
      </c>
      <c r="T12" s="294">
        <v>174.7541585936812</v>
      </c>
      <c r="U12" s="294">
        <v>175.33111316019233</v>
      </c>
      <c r="V12" s="294">
        <v>182.93986105306894</v>
      </c>
      <c r="W12" s="294">
        <v>195.70450702018485</v>
      </c>
      <c r="X12" s="294">
        <v>214.9195277231115</v>
      </c>
      <c r="Y12" s="295">
        <v>220.94179317410783</v>
      </c>
    </row>
    <row r="13" ht="11.25">
      <c r="A13" s="241" t="s">
        <v>13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E12"/>
  <sheetViews>
    <sheetView workbookViewId="0" topLeftCell="A1">
      <selection activeCell="A13" sqref="A13"/>
    </sheetView>
  </sheetViews>
  <sheetFormatPr defaultColWidth="11.421875" defaultRowHeight="12.75"/>
  <cols>
    <col min="1" max="1" width="45.7109375" style="19" customWidth="1"/>
    <col min="2" max="29" width="4.421875" style="19" bestFit="1" customWidth="1"/>
    <col min="30" max="30" width="4.421875" style="19" customWidth="1"/>
    <col min="31" max="31" width="4.421875" style="19" bestFit="1" customWidth="1"/>
    <col min="32" max="16384" width="11.421875" style="19" customWidth="1"/>
  </cols>
  <sheetData>
    <row r="1" s="2" customFormat="1" ht="11.25">
      <c r="A1" s="18" t="s">
        <v>19</v>
      </c>
    </row>
    <row r="2" ht="210" customHeight="1"/>
    <row r="3" ht="11.25">
      <c r="A3" s="20" t="s">
        <v>12</v>
      </c>
    </row>
    <row r="4" ht="11.25">
      <c r="A4" s="20" t="s">
        <v>13</v>
      </c>
    </row>
    <row r="6" ht="11.25">
      <c r="A6" s="21" t="s">
        <v>19</v>
      </c>
    </row>
    <row r="7" spans="1:31" ht="11.25">
      <c r="A7" s="22"/>
      <c r="B7" s="23">
        <v>1984</v>
      </c>
      <c r="C7" s="24">
        <f aca="true" t="shared" si="0" ref="C7:AE7">B7+1</f>
        <v>1985</v>
      </c>
      <c r="D7" s="24">
        <f t="shared" si="0"/>
        <v>1986</v>
      </c>
      <c r="E7" s="24">
        <f t="shared" si="0"/>
        <v>1987</v>
      </c>
      <c r="F7" s="24">
        <f t="shared" si="0"/>
        <v>1988</v>
      </c>
      <c r="G7" s="24">
        <f t="shared" si="0"/>
        <v>1989</v>
      </c>
      <c r="H7" s="24">
        <f t="shared" si="0"/>
        <v>1990</v>
      </c>
      <c r="I7" s="24">
        <f t="shared" si="0"/>
        <v>1991</v>
      </c>
      <c r="J7" s="24">
        <f t="shared" si="0"/>
        <v>1992</v>
      </c>
      <c r="K7" s="24">
        <f t="shared" si="0"/>
        <v>1993</v>
      </c>
      <c r="L7" s="24">
        <f t="shared" si="0"/>
        <v>1994</v>
      </c>
      <c r="M7" s="24">
        <f t="shared" si="0"/>
        <v>1995</v>
      </c>
      <c r="N7" s="24">
        <f t="shared" si="0"/>
        <v>1996</v>
      </c>
      <c r="O7" s="24">
        <f t="shared" si="0"/>
        <v>1997</v>
      </c>
      <c r="P7" s="24">
        <f t="shared" si="0"/>
        <v>1998</v>
      </c>
      <c r="Q7" s="24">
        <f t="shared" si="0"/>
        <v>1999</v>
      </c>
      <c r="R7" s="24">
        <f t="shared" si="0"/>
        <v>2000</v>
      </c>
      <c r="S7" s="24">
        <f t="shared" si="0"/>
        <v>2001</v>
      </c>
      <c r="T7" s="24">
        <f t="shared" si="0"/>
        <v>2002</v>
      </c>
      <c r="U7" s="24">
        <f t="shared" si="0"/>
        <v>2003</v>
      </c>
      <c r="V7" s="24">
        <f t="shared" si="0"/>
        <v>2004</v>
      </c>
      <c r="W7" s="24">
        <f t="shared" si="0"/>
        <v>2005</v>
      </c>
      <c r="X7" s="24">
        <f t="shared" si="0"/>
        <v>2006</v>
      </c>
      <c r="Y7" s="24">
        <f t="shared" si="0"/>
        <v>2007</v>
      </c>
      <c r="Z7" s="24">
        <f t="shared" si="0"/>
        <v>2008</v>
      </c>
      <c r="AA7" s="24">
        <f t="shared" si="0"/>
        <v>2009</v>
      </c>
      <c r="AB7" s="24">
        <f t="shared" si="0"/>
        <v>2010</v>
      </c>
      <c r="AC7" s="24">
        <f t="shared" si="0"/>
        <v>2011</v>
      </c>
      <c r="AD7" s="24">
        <f t="shared" si="0"/>
        <v>2012</v>
      </c>
      <c r="AE7" s="25">
        <f t="shared" si="0"/>
        <v>2013</v>
      </c>
    </row>
    <row r="8" spans="1:31" ht="11.25">
      <c r="A8" s="26" t="s">
        <v>20</v>
      </c>
      <c r="B8" s="27">
        <v>31.68513035649291</v>
      </c>
      <c r="C8" s="28">
        <v>32.91923722273781</v>
      </c>
      <c r="D8" s="28">
        <v>32.03759419685828</v>
      </c>
      <c r="E8" s="28">
        <v>32.028094133081154</v>
      </c>
      <c r="F8" s="28">
        <v>30.601896556802377</v>
      </c>
      <c r="G8" s="28">
        <v>28.693788293652553</v>
      </c>
      <c r="H8" s="28">
        <v>27.15877742605508</v>
      </c>
      <c r="I8" s="28">
        <v>26.118607390259545</v>
      </c>
      <c r="J8" s="28">
        <v>25.11855006179115</v>
      </c>
      <c r="K8" s="28">
        <v>23.38989743471255</v>
      </c>
      <c r="L8" s="28">
        <v>22.042568712469425</v>
      </c>
      <c r="M8" s="28">
        <v>21.250027307402206</v>
      </c>
      <c r="N8" s="28">
        <v>19.985915286609682</v>
      </c>
      <c r="O8" s="28">
        <v>19.214160442362616</v>
      </c>
      <c r="P8" s="28">
        <v>18.369396398065213</v>
      </c>
      <c r="Q8" s="28">
        <v>17.34950399018951</v>
      </c>
      <c r="R8" s="28">
        <v>16.709470066931356</v>
      </c>
      <c r="S8" s="28">
        <v>16.205261432672327</v>
      </c>
      <c r="T8" s="28">
        <v>15.768504157307854</v>
      </c>
      <c r="U8" s="28">
        <v>15.314446868235773</v>
      </c>
      <c r="V8" s="28">
        <v>15.186595408364699</v>
      </c>
      <c r="W8" s="28">
        <v>15.206338724507484</v>
      </c>
      <c r="X8" s="28">
        <v>15.910585702557562</v>
      </c>
      <c r="Y8" s="28">
        <v>16.80853038772097</v>
      </c>
      <c r="Z8" s="28">
        <v>18.020195873699844</v>
      </c>
      <c r="AA8" s="28">
        <v>18.506376670345123</v>
      </c>
      <c r="AB8" s="28">
        <v>18.03551682913528</v>
      </c>
      <c r="AC8" s="28">
        <v>18.608025061920628</v>
      </c>
      <c r="AD8" s="28">
        <v>18.70784624319125</v>
      </c>
      <c r="AE8" s="29">
        <v>17.365712786843652</v>
      </c>
    </row>
    <row r="9" spans="1:31" ht="11.25">
      <c r="A9" s="30" t="s">
        <v>21</v>
      </c>
      <c r="B9" s="31">
        <v>3.263889966652048</v>
      </c>
      <c r="C9" s="32">
        <v>3.411372691216512</v>
      </c>
      <c r="D9" s="32">
        <v>3.4910010679563586</v>
      </c>
      <c r="E9" s="32">
        <v>3.4327954533146636</v>
      </c>
      <c r="F9" s="32">
        <v>3.651004896810431</v>
      </c>
      <c r="G9" s="32">
        <v>3.7954232980031115</v>
      </c>
      <c r="H9" s="32">
        <v>3.589734682577106</v>
      </c>
      <c r="I9" s="32">
        <v>3.6682433876771543</v>
      </c>
      <c r="J9" s="32">
        <v>3.468463374447029</v>
      </c>
      <c r="K9" s="32">
        <v>3.3508049957211736</v>
      </c>
      <c r="L9" s="32">
        <v>3.2069812733008978</v>
      </c>
      <c r="M9" s="32">
        <v>3.1072281590320765</v>
      </c>
      <c r="N9" s="32">
        <v>3.1037144583948444</v>
      </c>
      <c r="O9" s="32">
        <v>3.113421587035779</v>
      </c>
      <c r="P9" s="32">
        <v>3.109069722616178</v>
      </c>
      <c r="Q9" s="32">
        <v>3.1290781881199954</v>
      </c>
      <c r="R9" s="32">
        <v>2.9622885220960984</v>
      </c>
      <c r="S9" s="32">
        <v>2.8512017881511684</v>
      </c>
      <c r="T9" s="32">
        <v>2.8246857043563836</v>
      </c>
      <c r="U9" s="32">
        <v>2.8207981785370992</v>
      </c>
      <c r="V9" s="32">
        <v>2.818200788761843</v>
      </c>
      <c r="W9" s="32">
        <v>2.9024414303547994</v>
      </c>
      <c r="X9" s="32">
        <v>2.8804044161270346</v>
      </c>
      <c r="Y9" s="32">
        <v>2.8430990068141613</v>
      </c>
      <c r="Z9" s="32">
        <v>2.8580346109161283</v>
      </c>
      <c r="AA9" s="32">
        <v>2.9954519594624767</v>
      </c>
      <c r="AB9" s="32">
        <v>3.023437309695635</v>
      </c>
      <c r="AC9" s="32">
        <v>3.049301366159112</v>
      </c>
      <c r="AD9" s="32">
        <v>3.0635674400944937</v>
      </c>
      <c r="AE9" s="33">
        <v>3.106549185382815</v>
      </c>
    </row>
    <row r="10" spans="1:31" ht="11.25">
      <c r="A10" s="34" t="s">
        <v>22</v>
      </c>
      <c r="B10" s="35">
        <v>9.090757276584084</v>
      </c>
      <c r="C10" s="36">
        <v>9.168390757941063</v>
      </c>
      <c r="D10" s="36">
        <v>9.20859978366597</v>
      </c>
      <c r="E10" s="36">
        <v>9.112556881595044</v>
      </c>
      <c r="F10" s="36">
        <v>9.295814662366576</v>
      </c>
      <c r="G10" s="36">
        <v>9.11020710219734</v>
      </c>
      <c r="H10" s="36">
        <v>8.923579480830485</v>
      </c>
      <c r="I10" s="36">
        <v>9.197002815251576</v>
      </c>
      <c r="J10" s="36">
        <v>8.91208655633561</v>
      </c>
      <c r="K10" s="36">
        <v>9.20795539038457</v>
      </c>
      <c r="L10" s="36">
        <v>9.209384207501875</v>
      </c>
      <c r="M10" s="36">
        <v>9.136141112330268</v>
      </c>
      <c r="N10" s="36">
        <v>9.32931474986676</v>
      </c>
      <c r="O10" s="36">
        <v>9.40300874382307</v>
      </c>
      <c r="P10" s="36">
        <v>9.478306936806657</v>
      </c>
      <c r="Q10" s="36">
        <v>9.431837285173092</v>
      </c>
      <c r="R10" s="36">
        <v>9.18328125865495</v>
      </c>
      <c r="S10" s="36">
        <v>8.931150228965231</v>
      </c>
      <c r="T10" s="36">
        <v>8.916707987397288</v>
      </c>
      <c r="U10" s="36">
        <v>8.908073788351777</v>
      </c>
      <c r="V10" s="36">
        <v>8.904798502026154</v>
      </c>
      <c r="W10" s="36">
        <v>9.117306646663279</v>
      </c>
      <c r="X10" s="36">
        <v>9.131716948616608</v>
      </c>
      <c r="Y10" s="36">
        <v>9.19125823240483</v>
      </c>
      <c r="Z10" s="36">
        <v>9.28138684465026</v>
      </c>
      <c r="AA10" s="36">
        <v>9.894490249425443</v>
      </c>
      <c r="AB10" s="36">
        <v>10.108719095884535</v>
      </c>
      <c r="AC10" s="36">
        <v>10.42024669263102</v>
      </c>
      <c r="AD10" s="36">
        <v>10.569109150133208</v>
      </c>
      <c r="AE10" s="37">
        <v>10.742568337212104</v>
      </c>
    </row>
    <row r="11" ht="11.25">
      <c r="A11" s="20" t="s">
        <v>12</v>
      </c>
    </row>
    <row r="12" ht="11.25">
      <c r="A12" s="20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12"/>
  <sheetViews>
    <sheetView workbookViewId="0" topLeftCell="A1">
      <selection activeCell="A17" sqref="A17"/>
    </sheetView>
  </sheetViews>
  <sheetFormatPr defaultColWidth="11.421875" defaultRowHeight="12.75"/>
  <cols>
    <col min="1" max="1" width="92.7109375" style="39" customWidth="1"/>
    <col min="2" max="2" width="4.8515625" style="39" bestFit="1" customWidth="1"/>
    <col min="3" max="29" width="4.57421875" style="39" bestFit="1" customWidth="1"/>
    <col min="30" max="30" width="4.57421875" style="39" customWidth="1"/>
    <col min="31" max="31" width="4.57421875" style="39" bestFit="1" customWidth="1"/>
    <col min="32" max="32" width="5.7109375" style="39" bestFit="1" customWidth="1"/>
    <col min="33" max="16384" width="11.421875" style="39" customWidth="1"/>
  </cols>
  <sheetData>
    <row r="1" ht="11.25">
      <c r="A1" s="38" t="s">
        <v>23</v>
      </c>
    </row>
    <row r="2" ht="190.5" customHeight="1"/>
    <row r="3" ht="11.25">
      <c r="A3" s="20" t="s">
        <v>24</v>
      </c>
    </row>
    <row r="4" ht="11.25">
      <c r="A4" s="20" t="s">
        <v>13</v>
      </c>
    </row>
    <row r="6" ht="11.25">
      <c r="A6" s="38" t="s">
        <v>23</v>
      </c>
    </row>
    <row r="7" spans="1:31" ht="11.25">
      <c r="A7" s="40"/>
      <c r="B7" s="41">
        <v>1984</v>
      </c>
      <c r="C7" s="42">
        <f aca="true" t="shared" si="0" ref="C7:AE7">B7+1</f>
        <v>1985</v>
      </c>
      <c r="D7" s="42">
        <f t="shared" si="0"/>
        <v>1986</v>
      </c>
      <c r="E7" s="42">
        <f t="shared" si="0"/>
        <v>1987</v>
      </c>
      <c r="F7" s="42">
        <f t="shared" si="0"/>
        <v>1988</v>
      </c>
      <c r="G7" s="42">
        <f t="shared" si="0"/>
        <v>1989</v>
      </c>
      <c r="H7" s="42">
        <f t="shared" si="0"/>
        <v>1990</v>
      </c>
      <c r="I7" s="42">
        <f t="shared" si="0"/>
        <v>1991</v>
      </c>
      <c r="J7" s="42">
        <f t="shared" si="0"/>
        <v>1992</v>
      </c>
      <c r="K7" s="42">
        <f t="shared" si="0"/>
        <v>1993</v>
      </c>
      <c r="L7" s="42">
        <f t="shared" si="0"/>
        <v>1994</v>
      </c>
      <c r="M7" s="42">
        <f t="shared" si="0"/>
        <v>1995</v>
      </c>
      <c r="N7" s="42">
        <f t="shared" si="0"/>
        <v>1996</v>
      </c>
      <c r="O7" s="42">
        <f t="shared" si="0"/>
        <v>1997</v>
      </c>
      <c r="P7" s="42">
        <f t="shared" si="0"/>
        <v>1998</v>
      </c>
      <c r="Q7" s="42">
        <f t="shared" si="0"/>
        <v>1999</v>
      </c>
      <c r="R7" s="42">
        <f t="shared" si="0"/>
        <v>2000</v>
      </c>
      <c r="S7" s="42">
        <f t="shared" si="0"/>
        <v>2001</v>
      </c>
      <c r="T7" s="42">
        <f t="shared" si="0"/>
        <v>2002</v>
      </c>
      <c r="U7" s="42">
        <f t="shared" si="0"/>
        <v>2003</v>
      </c>
      <c r="V7" s="42">
        <f t="shared" si="0"/>
        <v>2004</v>
      </c>
      <c r="W7" s="42">
        <f t="shared" si="0"/>
        <v>2005</v>
      </c>
      <c r="X7" s="42">
        <f t="shared" si="0"/>
        <v>2006</v>
      </c>
      <c r="Y7" s="42">
        <f t="shared" si="0"/>
        <v>2007</v>
      </c>
      <c r="Z7" s="42">
        <f t="shared" si="0"/>
        <v>2008</v>
      </c>
      <c r="AA7" s="42">
        <f t="shared" si="0"/>
        <v>2009</v>
      </c>
      <c r="AB7" s="42">
        <f t="shared" si="0"/>
        <v>2010</v>
      </c>
      <c r="AC7" s="42">
        <f t="shared" si="0"/>
        <v>2011</v>
      </c>
      <c r="AD7" s="42">
        <f t="shared" si="0"/>
        <v>2012</v>
      </c>
      <c r="AE7" s="43">
        <f t="shared" si="0"/>
        <v>2013</v>
      </c>
    </row>
    <row r="8" spans="1:31" ht="11.25">
      <c r="A8" s="44" t="s">
        <v>25</v>
      </c>
      <c r="B8" s="45">
        <v>1166.1268246165578</v>
      </c>
      <c r="C8" s="46">
        <v>1273.6261613731413</v>
      </c>
      <c r="D8" s="46">
        <v>1337.9976798590862</v>
      </c>
      <c r="E8" s="46">
        <v>1432.250033759011</v>
      </c>
      <c r="F8" s="46">
        <v>1522.1799626040374</v>
      </c>
      <c r="G8" s="46">
        <v>1584.7614598058124</v>
      </c>
      <c r="H8" s="46">
        <v>1621.3472619979477</v>
      </c>
      <c r="I8" s="46">
        <v>1700.3420772774418</v>
      </c>
      <c r="J8" s="46">
        <v>1761.066830451559</v>
      </c>
      <c r="K8" s="46">
        <v>1787.9802280378572</v>
      </c>
      <c r="L8" s="46">
        <v>1793.301468887407</v>
      </c>
      <c r="M8" s="46">
        <v>1815.3590288630714</v>
      </c>
      <c r="N8" s="46">
        <v>1810.4856338000604</v>
      </c>
      <c r="O8" s="46">
        <v>1819.268846296484</v>
      </c>
      <c r="P8" s="46">
        <v>1836.2055548851758</v>
      </c>
      <c r="Q8" s="46">
        <v>1825.6429693313237</v>
      </c>
      <c r="R8" s="46">
        <v>1813.445168185338</v>
      </c>
      <c r="S8" s="46">
        <v>1815.2567117004512</v>
      </c>
      <c r="T8" s="46">
        <v>1852.3285249618261</v>
      </c>
      <c r="U8" s="46">
        <v>1887.2653883253777</v>
      </c>
      <c r="V8" s="46">
        <v>1953.088546433437</v>
      </c>
      <c r="W8" s="46">
        <v>2050.7623724090613</v>
      </c>
      <c r="X8" s="46">
        <v>2163.911181949312</v>
      </c>
      <c r="Y8" s="46">
        <v>2287.0337253234015</v>
      </c>
      <c r="Z8" s="46">
        <v>2409.332930736861</v>
      </c>
      <c r="AA8" s="46">
        <v>2527.8040169739947</v>
      </c>
      <c r="AB8" s="46">
        <v>2546.210353958562</v>
      </c>
      <c r="AC8" s="46">
        <v>2628.163603775988</v>
      </c>
      <c r="AD8" s="46">
        <v>2691.6578714688494</v>
      </c>
      <c r="AE8" s="47">
        <v>2658.956620939736</v>
      </c>
    </row>
    <row r="9" spans="1:31" ht="11.25">
      <c r="A9" s="48" t="s">
        <v>26</v>
      </c>
      <c r="B9" s="49">
        <v>2095.920806444358</v>
      </c>
      <c r="C9" s="50">
        <v>2250.080818068285</v>
      </c>
      <c r="D9" s="50">
        <v>2407.670086983825</v>
      </c>
      <c r="E9" s="50">
        <v>2590.8853815662487</v>
      </c>
      <c r="F9" s="50">
        <v>2819.2836457954886</v>
      </c>
      <c r="G9" s="50">
        <v>3045.7837268160015</v>
      </c>
      <c r="H9" s="50">
        <v>3243.9734011092282</v>
      </c>
      <c r="I9" s="50">
        <v>3457.352567161298</v>
      </c>
      <c r="J9" s="50">
        <v>3697.136131133815</v>
      </c>
      <c r="K9" s="50">
        <v>3903.4376663377802</v>
      </c>
      <c r="L9" s="50">
        <v>4061.01662469251</v>
      </c>
      <c r="M9" s="50">
        <v>4205.111602866502</v>
      </c>
      <c r="N9" s="50">
        <v>4310.15800766418</v>
      </c>
      <c r="O9" s="50">
        <v>4421.873146707859</v>
      </c>
      <c r="P9" s="50">
        <v>4562.265424229239</v>
      </c>
      <c r="Q9" s="50">
        <v>4791.294869716331</v>
      </c>
      <c r="R9" s="50">
        <v>4801.9036169412375</v>
      </c>
      <c r="S9" s="50">
        <v>4926.71899837011</v>
      </c>
      <c r="T9" s="50">
        <v>5112.9493519025045</v>
      </c>
      <c r="U9" s="50">
        <v>5288.5864017708745</v>
      </c>
      <c r="V9" s="50">
        <v>5481.859287834126</v>
      </c>
      <c r="W9" s="50">
        <v>5718.927518144465</v>
      </c>
      <c r="X9" s="50">
        <v>5939.800697939379</v>
      </c>
      <c r="Y9" s="50">
        <v>6120.312800513145</v>
      </c>
      <c r="Z9" s="50">
        <v>6230.949698803824</v>
      </c>
      <c r="AA9" s="50">
        <v>6343.7306743727</v>
      </c>
      <c r="AB9" s="50">
        <v>6412.305037002046</v>
      </c>
      <c r="AC9" s="50">
        <v>6469.571030401958</v>
      </c>
      <c r="AD9" s="50">
        <v>6587.761488999346</v>
      </c>
      <c r="AE9" s="51">
        <v>6687.947559562483</v>
      </c>
    </row>
    <row r="10" spans="1:31" ht="11.25">
      <c r="A10" s="52" t="s">
        <v>27</v>
      </c>
      <c r="B10" s="53">
        <v>44.36207603688789</v>
      </c>
      <c r="C10" s="54">
        <v>43.39642597964278</v>
      </c>
      <c r="D10" s="54">
        <v>44.42769850020258</v>
      </c>
      <c r="E10" s="54">
        <v>44.719668266714926</v>
      </c>
      <c r="F10" s="54">
        <v>46.0082718220238</v>
      </c>
      <c r="G10" s="54">
        <v>47.968680577905346</v>
      </c>
      <c r="H10" s="54">
        <v>50.01971158445529</v>
      </c>
      <c r="I10" s="54">
        <v>50.81953476692922</v>
      </c>
      <c r="J10" s="54">
        <v>52.36673013953949</v>
      </c>
      <c r="K10" s="54">
        <v>54.19472831712087</v>
      </c>
      <c r="L10" s="54">
        <v>55.841070485073644</v>
      </c>
      <c r="M10" s="54">
        <v>56.829706312060914</v>
      </c>
      <c r="N10" s="54">
        <v>57.994912702023576</v>
      </c>
      <c r="O10" s="54">
        <v>58.857507080433706</v>
      </c>
      <c r="P10" s="54">
        <v>59.75232950863685</v>
      </c>
      <c r="Q10" s="54">
        <v>61.896668458657985</v>
      </c>
      <c r="R10" s="54">
        <v>62.23486948410507</v>
      </c>
      <c r="S10" s="54">
        <v>63.154855953810504</v>
      </c>
      <c r="T10" s="54">
        <v>63.77181940453639</v>
      </c>
      <c r="U10" s="54">
        <v>64.31436975874253</v>
      </c>
      <c r="V10" s="54">
        <v>64.37178621552873</v>
      </c>
      <c r="W10" s="54">
        <v>64.140787483272</v>
      </c>
      <c r="X10" s="54">
        <v>63.569296479930536</v>
      </c>
      <c r="Y10" s="54">
        <v>62.63207780602896</v>
      </c>
      <c r="Z10" s="54">
        <v>61.33281366082303</v>
      </c>
      <c r="AA10" s="54">
        <v>60.15272169126321</v>
      </c>
      <c r="AB10" s="54">
        <v>60.291808651246036</v>
      </c>
      <c r="AC10" s="54">
        <v>59.376539937104624</v>
      </c>
      <c r="AD10" s="54">
        <v>59.14154032498676</v>
      </c>
      <c r="AE10" s="55">
        <v>60.242561753673776</v>
      </c>
    </row>
    <row r="11" ht="11.25">
      <c r="A11" s="20" t="s">
        <v>24</v>
      </c>
    </row>
    <row r="12" ht="11.25">
      <c r="A12" s="20" t="s">
        <v>13</v>
      </c>
    </row>
  </sheetData>
  <printOptions/>
  <pageMargins left="0.75" right="0.75" top="1" bottom="1" header="0.4921259845" footer="0.4921259845"/>
  <pageSetup fitToHeight="6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workbookViewId="0" topLeftCell="A1">
      <selection activeCell="C32" sqref="C32"/>
    </sheetView>
  </sheetViews>
  <sheetFormatPr defaultColWidth="11.421875" defaultRowHeight="12.75"/>
  <cols>
    <col min="1" max="1" width="27.00390625" style="57" bestFit="1" customWidth="1"/>
    <col min="2" max="8" width="6.7109375" style="57" customWidth="1"/>
    <col min="9" max="16384" width="11.421875" style="57" customWidth="1"/>
  </cols>
  <sheetData>
    <row r="1" ht="11.25">
      <c r="A1" s="56" t="s">
        <v>28</v>
      </c>
    </row>
    <row r="2" spans="1:10" ht="22.5">
      <c r="A2" s="58"/>
      <c r="B2" s="59" t="s">
        <v>29</v>
      </c>
      <c r="C2" s="59" t="s">
        <v>30</v>
      </c>
      <c r="D2" s="59" t="s">
        <v>31</v>
      </c>
      <c r="E2" s="59" t="s">
        <v>32</v>
      </c>
      <c r="F2" s="59" t="s">
        <v>33</v>
      </c>
      <c r="G2" s="59" t="s">
        <v>34</v>
      </c>
      <c r="H2" s="60" t="s">
        <v>35</v>
      </c>
      <c r="I2" s="61" t="s">
        <v>36</v>
      </c>
      <c r="J2" s="62" t="s">
        <v>37</v>
      </c>
    </row>
    <row r="3" spans="1:10" ht="12.75" customHeight="1">
      <c r="A3" s="63" t="s">
        <v>38</v>
      </c>
      <c r="B3" s="64">
        <v>7.57853186473902</v>
      </c>
      <c r="C3" s="64">
        <v>5.405968450761378</v>
      </c>
      <c r="D3" s="64">
        <v>4.864626639676246</v>
      </c>
      <c r="E3" s="64">
        <v>3.9775645584689556</v>
      </c>
      <c r="F3" s="64">
        <v>2.9386447675061618</v>
      </c>
      <c r="G3" s="64">
        <v>2.4448220736602053</v>
      </c>
      <c r="H3" s="65">
        <v>2.008574250866616</v>
      </c>
      <c r="I3" s="66">
        <v>3574.5582084196894</v>
      </c>
      <c r="J3" s="67">
        <f aca="true" t="shared" si="0" ref="J3:J17">100*I3/I$17</f>
        <v>3.889471006842589</v>
      </c>
    </row>
    <row r="4" spans="1:10" ht="12.75" customHeight="1">
      <c r="A4" s="63" t="s">
        <v>39</v>
      </c>
      <c r="B4" s="64">
        <v>3.047888189114815</v>
      </c>
      <c r="C4" s="64">
        <v>5.113554299116117</v>
      </c>
      <c r="D4" s="64">
        <v>6.587825406657743</v>
      </c>
      <c r="E4" s="64">
        <v>4.0593283275101015</v>
      </c>
      <c r="F4" s="64">
        <v>1.6754541614120626</v>
      </c>
      <c r="G4" s="64">
        <v>3.124486930189491</v>
      </c>
      <c r="H4" s="65">
        <v>2.2278033734512945</v>
      </c>
      <c r="I4" s="66">
        <v>2343.315057931734</v>
      </c>
      <c r="J4" s="67">
        <f t="shared" si="0"/>
        <v>2.549757325605994</v>
      </c>
    </row>
    <row r="5" spans="1:10" ht="12.75" customHeight="1">
      <c r="A5" s="63" t="s">
        <v>40</v>
      </c>
      <c r="B5" s="64">
        <v>4.643954211380745</v>
      </c>
      <c r="C5" s="64">
        <v>3.0866661796419805</v>
      </c>
      <c r="D5" s="64">
        <v>2.7015767827572574</v>
      </c>
      <c r="E5" s="64">
        <v>2.5166267852243323</v>
      </c>
      <c r="F5" s="64">
        <v>2.21928412347782</v>
      </c>
      <c r="G5" s="64">
        <v>2.9125337532744027</v>
      </c>
      <c r="H5" s="65">
        <v>2.5951839565120594</v>
      </c>
      <c r="I5" s="66">
        <v>4890.95192914978</v>
      </c>
      <c r="J5" s="67">
        <f t="shared" si="0"/>
        <v>5.321836885878843</v>
      </c>
    </row>
    <row r="6" spans="1:10" ht="12.75" customHeight="1">
      <c r="A6" s="63" t="s">
        <v>41</v>
      </c>
      <c r="B6" s="64">
        <v>3.8427420382857775</v>
      </c>
      <c r="C6" s="64">
        <v>2.6622884443209927</v>
      </c>
      <c r="D6" s="64">
        <v>2.6014634404407673</v>
      </c>
      <c r="E6" s="64">
        <v>2.3194354727510245</v>
      </c>
      <c r="F6" s="64">
        <v>2.267879930303053</v>
      </c>
      <c r="G6" s="64">
        <v>3.169362495780746</v>
      </c>
      <c r="H6" s="65">
        <v>2.9303575351204927</v>
      </c>
      <c r="I6" s="66">
        <v>1754.9328664086922</v>
      </c>
      <c r="J6" s="67">
        <f t="shared" si="0"/>
        <v>1.9095396143708154</v>
      </c>
    </row>
    <row r="7" spans="1:10" ht="12.75" customHeight="1">
      <c r="A7" s="63" t="s">
        <v>42</v>
      </c>
      <c r="B7" s="64">
        <v>7.881097251457149</v>
      </c>
      <c r="C7" s="64">
        <v>2.6814731331459</v>
      </c>
      <c r="D7" s="64">
        <v>6.529323774002677</v>
      </c>
      <c r="E7" s="64">
        <v>2.556302209499009</v>
      </c>
      <c r="F7" s="64">
        <v>4.023610654539098</v>
      </c>
      <c r="G7" s="64">
        <v>4.786758190243177</v>
      </c>
      <c r="H7" s="65">
        <v>7.661703707952924</v>
      </c>
      <c r="I7" s="66">
        <v>2171.478584441369</v>
      </c>
      <c r="J7" s="67">
        <f t="shared" si="0"/>
        <v>2.362782336645239</v>
      </c>
    </row>
    <row r="8" spans="1:10" ht="12.75" customHeight="1">
      <c r="A8" s="63" t="s">
        <v>43</v>
      </c>
      <c r="B8" s="64">
        <v>-2.8927876605335854</v>
      </c>
      <c r="C8" s="64">
        <v>-0.8672299185059131</v>
      </c>
      <c r="D8" s="64">
        <v>0.546927220163667</v>
      </c>
      <c r="E8" s="64">
        <v>0.12888562857450836</v>
      </c>
      <c r="F8" s="64">
        <v>2.073442502284095</v>
      </c>
      <c r="G8" s="64">
        <v>-3.0117568515649538</v>
      </c>
      <c r="H8" s="65">
        <v>-3.3130879504616075</v>
      </c>
      <c r="I8" s="66">
        <v>293.08982273769686</v>
      </c>
      <c r="J8" s="67">
        <f t="shared" si="0"/>
        <v>0.31891056222102576</v>
      </c>
    </row>
    <row r="9" spans="1:10" ht="12.75" customHeight="1">
      <c r="A9" s="63" t="s">
        <v>44</v>
      </c>
      <c r="B9" s="64">
        <v>3.267643722721971</v>
      </c>
      <c r="C9" s="64">
        <v>3.715387401450286</v>
      </c>
      <c r="D9" s="64">
        <v>8.053158026940963</v>
      </c>
      <c r="E9" s="64">
        <v>3.356019094981363</v>
      </c>
      <c r="F9" s="64">
        <v>2.892337261436708</v>
      </c>
      <c r="G9" s="64">
        <v>3.628603657400987</v>
      </c>
      <c r="H9" s="65">
        <v>4.379790629636432</v>
      </c>
      <c r="I9" s="66">
        <v>6648.363073386847</v>
      </c>
      <c r="J9" s="67">
        <f t="shared" si="0"/>
        <v>7.234073110347561</v>
      </c>
    </row>
    <row r="10" spans="1:10" ht="12.75" customHeight="1">
      <c r="A10" s="63" t="s">
        <v>45</v>
      </c>
      <c r="B10" s="64">
        <v>4.769085806594404</v>
      </c>
      <c r="C10" s="64">
        <v>4.311336540472695</v>
      </c>
      <c r="D10" s="64">
        <v>8.919577460949341</v>
      </c>
      <c r="E10" s="64">
        <v>5.027200015470626</v>
      </c>
      <c r="F10" s="64">
        <v>4.9877175781881675</v>
      </c>
      <c r="G10" s="64">
        <v>4.690366963281264</v>
      </c>
      <c r="H10" s="65">
        <v>4.135275900781863</v>
      </c>
      <c r="I10" s="66">
        <v>19577.095200000003</v>
      </c>
      <c r="J10" s="67">
        <f t="shared" si="0"/>
        <v>21.30180563271921</v>
      </c>
    </row>
    <row r="11" spans="1:10" ht="12.75" customHeight="1">
      <c r="A11" s="63" t="s">
        <v>46</v>
      </c>
      <c r="B11" s="64">
        <v>5.633925704517608</v>
      </c>
      <c r="C11" s="64">
        <v>2.270847200030019</v>
      </c>
      <c r="D11" s="64">
        <v>12.02458740597973</v>
      </c>
      <c r="E11" s="64">
        <v>1.9984346193412392</v>
      </c>
      <c r="F11" s="64">
        <v>5.716518894663437</v>
      </c>
      <c r="G11" s="64">
        <v>2.5703157492092856</v>
      </c>
      <c r="H11" s="65">
        <v>4.895631139858608</v>
      </c>
      <c r="I11" s="66">
        <v>4426.719852092198</v>
      </c>
      <c r="J11" s="67">
        <f t="shared" si="0"/>
        <v>4.816706713453972</v>
      </c>
    </row>
    <row r="12" spans="1:10" ht="12.75" customHeight="1">
      <c r="A12" s="63" t="s">
        <v>47</v>
      </c>
      <c r="B12" s="64">
        <v>10.134934924172839</v>
      </c>
      <c r="C12" s="64">
        <v>10.33636555345241</v>
      </c>
      <c r="D12" s="64">
        <v>5.481980915708462</v>
      </c>
      <c r="E12" s="64">
        <v>-0.36259635189458095</v>
      </c>
      <c r="F12" s="64">
        <v>5.217208797505521</v>
      </c>
      <c r="G12" s="64">
        <v>3.377810438770183</v>
      </c>
      <c r="H12" s="65">
        <v>-4.769098000193068</v>
      </c>
      <c r="I12" s="66">
        <v>38802.951482208235</v>
      </c>
      <c r="J12" s="67">
        <f t="shared" si="0"/>
        <v>42.22142876691091</v>
      </c>
    </row>
    <row r="13" spans="1:10" ht="12.75" customHeight="1">
      <c r="A13" s="63" t="s">
        <v>48</v>
      </c>
      <c r="B13" s="64">
        <v>5.753637804936403</v>
      </c>
      <c r="C13" s="64">
        <v>14.28366542201644</v>
      </c>
      <c r="D13" s="64">
        <v>1.6019985852304188</v>
      </c>
      <c r="E13" s="64">
        <v>1.1452027171919639</v>
      </c>
      <c r="F13" s="64">
        <v>10.039012597237146</v>
      </c>
      <c r="G13" s="64">
        <v>4.155813721564314</v>
      </c>
      <c r="H13" s="65">
        <v>2.6234882878191</v>
      </c>
      <c r="I13" s="66">
        <v>374.87324904076104</v>
      </c>
      <c r="J13" s="67">
        <f t="shared" si="0"/>
        <v>0.4078989761449509</v>
      </c>
    </row>
    <row r="14" spans="1:10" ht="12.75" customHeight="1">
      <c r="A14" s="63" t="s">
        <v>49</v>
      </c>
      <c r="B14" s="64">
        <v>14.937802417541178</v>
      </c>
      <c r="C14" s="64">
        <v>-1.7899462288268069</v>
      </c>
      <c r="D14" s="64">
        <v>1.8832169157404621</v>
      </c>
      <c r="E14" s="64">
        <v>3.633776746794169</v>
      </c>
      <c r="F14" s="64">
        <v>4.133023238826112</v>
      </c>
      <c r="G14" s="64">
        <v>-0.07937445028608181</v>
      </c>
      <c r="H14" s="65">
        <v>-8.02900644159979</v>
      </c>
      <c r="I14" s="66">
        <v>590.4201071557416</v>
      </c>
      <c r="J14" s="67">
        <f t="shared" si="0"/>
        <v>0.6424351639399932</v>
      </c>
    </row>
    <row r="15" spans="1:10" ht="12.75" customHeight="1">
      <c r="A15" s="63" t="s">
        <v>50</v>
      </c>
      <c r="B15" s="64">
        <v>1.1413604895992364</v>
      </c>
      <c r="C15" s="64">
        <v>7.606213909267339</v>
      </c>
      <c r="D15" s="64">
        <v>-3.0665862197574114</v>
      </c>
      <c r="E15" s="64">
        <v>9.333710645827523</v>
      </c>
      <c r="F15" s="64">
        <v>-5.823482402315946</v>
      </c>
      <c r="G15" s="64">
        <v>11.60162246785471</v>
      </c>
      <c r="H15" s="65">
        <v>6.024971095645654</v>
      </c>
      <c r="I15" s="66">
        <v>3574.5582084196894</v>
      </c>
      <c r="J15" s="67">
        <f t="shared" si="0"/>
        <v>3.889471006842589</v>
      </c>
    </row>
    <row r="16" spans="1:10" ht="12.75" customHeight="1">
      <c r="A16" s="63" t="s">
        <v>51</v>
      </c>
      <c r="B16" s="64">
        <v>3.3635211510039227</v>
      </c>
      <c r="C16" s="64">
        <v>2.539820096254246</v>
      </c>
      <c r="D16" s="64">
        <v>2.449085564140347</v>
      </c>
      <c r="E16" s="64">
        <v>1.8980797960506948</v>
      </c>
      <c r="F16" s="64">
        <v>1.465347545631829</v>
      </c>
      <c r="G16" s="64">
        <v>2.181163807943193</v>
      </c>
      <c r="H16" s="65">
        <v>2.033637688805328</v>
      </c>
      <c r="I16" s="66">
        <v>5981.885230701321</v>
      </c>
      <c r="J16" s="67">
        <f t="shared" si="0"/>
        <v>6.508879647356123</v>
      </c>
    </row>
    <row r="17" spans="1:10" ht="12.75" customHeight="1">
      <c r="A17" s="5" t="s">
        <v>52</v>
      </c>
      <c r="B17" s="68">
        <v>7.002271610555724</v>
      </c>
      <c r="C17" s="68">
        <v>6.587184027439108</v>
      </c>
      <c r="D17" s="68">
        <v>6.095874045506676</v>
      </c>
      <c r="E17" s="68">
        <v>1.8227067301582736</v>
      </c>
      <c r="F17" s="68">
        <v>4.305397813796162</v>
      </c>
      <c r="G17" s="68">
        <v>3.4983794777556056</v>
      </c>
      <c r="H17" s="69">
        <v>-0.1482887052069657</v>
      </c>
      <c r="I17" s="70">
        <v>91903.45427774404</v>
      </c>
      <c r="J17" s="71">
        <f t="shared" si="0"/>
        <v>100</v>
      </c>
    </row>
    <row r="18" ht="11.25">
      <c r="A18" s="72" t="s">
        <v>13</v>
      </c>
    </row>
    <row r="19" ht="11.25">
      <c r="A19" s="72" t="s">
        <v>53</v>
      </c>
    </row>
    <row r="20" spans="1:10" ht="31.5" customHeight="1">
      <c r="A20" s="73" t="s">
        <v>54</v>
      </c>
      <c r="B20" s="74"/>
      <c r="C20" s="74"/>
      <c r="D20" s="74"/>
      <c r="E20" s="74"/>
      <c r="F20" s="74"/>
      <c r="G20" s="74"/>
      <c r="H20" s="74"/>
      <c r="I20" s="74"/>
      <c r="J20" s="74"/>
    </row>
  </sheetData>
  <mergeCells count="1">
    <mergeCell ref="A20:J20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11"/>
  <sheetViews>
    <sheetView workbookViewId="0" topLeftCell="A1">
      <selection activeCell="A19" sqref="A19"/>
    </sheetView>
  </sheetViews>
  <sheetFormatPr defaultColWidth="11.421875" defaultRowHeight="12.75"/>
  <cols>
    <col min="1" max="1" width="45.7109375" style="57" customWidth="1"/>
    <col min="2" max="4" width="10.7109375" style="57" customWidth="1"/>
    <col min="5" max="16384" width="11.421875" style="57" customWidth="1"/>
  </cols>
  <sheetData>
    <row r="1" ht="11.25">
      <c r="A1" s="56" t="s">
        <v>55</v>
      </c>
    </row>
    <row r="2" ht="195" customHeight="1"/>
    <row r="3" ht="11.25">
      <c r="A3" s="72" t="s">
        <v>13</v>
      </c>
    </row>
    <row r="5" ht="11.25">
      <c r="A5" s="56" t="s">
        <v>55</v>
      </c>
    </row>
    <row r="6" spans="1:4" s="56" customFormat="1" ht="33.75">
      <c r="A6" s="5"/>
      <c r="B6" s="75" t="s">
        <v>8</v>
      </c>
      <c r="C6" s="76" t="s">
        <v>9</v>
      </c>
      <c r="D6" s="77" t="s">
        <v>10</v>
      </c>
    </row>
    <row r="7" spans="1:4" ht="11.25">
      <c r="A7" s="78" t="s">
        <v>56</v>
      </c>
      <c r="B7" s="79">
        <v>8759.534365434545</v>
      </c>
      <c r="C7" s="80">
        <v>4066.972390359788</v>
      </c>
      <c r="D7" s="81">
        <v>2706.9647984211183</v>
      </c>
    </row>
    <row r="8" spans="1:4" ht="11.25">
      <c r="A8" s="82" t="s">
        <v>2</v>
      </c>
      <c r="B8" s="83">
        <v>11374.535368742812</v>
      </c>
      <c r="C8" s="84">
        <v>3847.7521939057897</v>
      </c>
      <c r="D8" s="85">
        <v>9115.021914955894</v>
      </c>
    </row>
    <row r="9" spans="1:4" ht="11.25">
      <c r="A9" s="82" t="s">
        <v>57</v>
      </c>
      <c r="B9" s="83">
        <v>5243.954577220255</v>
      </c>
      <c r="C9" s="84">
        <v>27136.378660562255</v>
      </c>
      <c r="D9" s="85">
        <v>162.80336552442193</v>
      </c>
    </row>
    <row r="10" spans="1:4" ht="11.25">
      <c r="A10" s="86" t="s">
        <v>58</v>
      </c>
      <c r="B10" s="87">
        <v>10754.697190283558</v>
      </c>
      <c r="C10" s="88">
        <v>1175.5272031999998</v>
      </c>
      <c r="D10" s="89">
        <v>302.3711571726301</v>
      </c>
    </row>
    <row r="11" ht="11.25">
      <c r="A11" s="72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E12"/>
  <sheetViews>
    <sheetView workbookViewId="0" topLeftCell="A1">
      <selection activeCell="A20" sqref="A20"/>
    </sheetView>
  </sheetViews>
  <sheetFormatPr defaultColWidth="11.421875" defaultRowHeight="12.75"/>
  <cols>
    <col min="1" max="1" width="45.7109375" style="19" customWidth="1"/>
    <col min="2" max="29" width="5.28125" style="19" bestFit="1" customWidth="1"/>
    <col min="30" max="30" width="5.28125" style="19" customWidth="1"/>
    <col min="31" max="31" width="5.28125" style="19" bestFit="1" customWidth="1"/>
    <col min="32" max="32" width="6.57421875" style="19" bestFit="1" customWidth="1"/>
    <col min="33" max="16384" width="11.421875" style="19" customWidth="1"/>
  </cols>
  <sheetData>
    <row r="1" ht="11.25">
      <c r="A1" s="21" t="s">
        <v>59</v>
      </c>
    </row>
    <row r="2" ht="195" customHeight="1"/>
    <row r="3" ht="11.25">
      <c r="A3" s="20" t="s">
        <v>13</v>
      </c>
    </row>
    <row r="4" ht="11.25">
      <c r="A4" s="20" t="s">
        <v>12</v>
      </c>
    </row>
    <row r="6" ht="11.25">
      <c r="A6" s="21" t="s">
        <v>59</v>
      </c>
    </row>
    <row r="7" spans="1:31" ht="11.25">
      <c r="A7" s="22"/>
      <c r="B7" s="23">
        <v>1984</v>
      </c>
      <c r="C7" s="24">
        <f aca="true" t="shared" si="0" ref="C7:AE7">B7+1</f>
        <v>1985</v>
      </c>
      <c r="D7" s="24">
        <f t="shared" si="0"/>
        <v>1986</v>
      </c>
      <c r="E7" s="24">
        <f t="shared" si="0"/>
        <v>1987</v>
      </c>
      <c r="F7" s="24">
        <f t="shared" si="0"/>
        <v>1988</v>
      </c>
      <c r="G7" s="24">
        <f t="shared" si="0"/>
        <v>1989</v>
      </c>
      <c r="H7" s="24">
        <f t="shared" si="0"/>
        <v>1990</v>
      </c>
      <c r="I7" s="24">
        <f t="shared" si="0"/>
        <v>1991</v>
      </c>
      <c r="J7" s="24">
        <f t="shared" si="0"/>
        <v>1992</v>
      </c>
      <c r="K7" s="24">
        <f t="shared" si="0"/>
        <v>1993</v>
      </c>
      <c r="L7" s="24">
        <f t="shared" si="0"/>
        <v>1994</v>
      </c>
      <c r="M7" s="24">
        <f t="shared" si="0"/>
        <v>1995</v>
      </c>
      <c r="N7" s="24">
        <f t="shared" si="0"/>
        <v>1996</v>
      </c>
      <c r="O7" s="24">
        <f t="shared" si="0"/>
        <v>1997</v>
      </c>
      <c r="P7" s="24">
        <f t="shared" si="0"/>
        <v>1998</v>
      </c>
      <c r="Q7" s="24">
        <f t="shared" si="0"/>
        <v>1999</v>
      </c>
      <c r="R7" s="24">
        <f t="shared" si="0"/>
        <v>2000</v>
      </c>
      <c r="S7" s="24">
        <f t="shared" si="0"/>
        <v>2001</v>
      </c>
      <c r="T7" s="24">
        <f t="shared" si="0"/>
        <v>2002</v>
      </c>
      <c r="U7" s="24">
        <f t="shared" si="0"/>
        <v>2003</v>
      </c>
      <c r="V7" s="24">
        <f t="shared" si="0"/>
        <v>2004</v>
      </c>
      <c r="W7" s="24">
        <f t="shared" si="0"/>
        <v>2005</v>
      </c>
      <c r="X7" s="24">
        <f t="shared" si="0"/>
        <v>2006</v>
      </c>
      <c r="Y7" s="24">
        <f t="shared" si="0"/>
        <v>2007</v>
      </c>
      <c r="Z7" s="24">
        <f t="shared" si="0"/>
        <v>2008</v>
      </c>
      <c r="AA7" s="24">
        <f t="shared" si="0"/>
        <v>2009</v>
      </c>
      <c r="AB7" s="24">
        <f t="shared" si="0"/>
        <v>2010</v>
      </c>
      <c r="AC7" s="24">
        <f t="shared" si="0"/>
        <v>2011</v>
      </c>
      <c r="AD7" s="24">
        <f t="shared" si="0"/>
        <v>2012</v>
      </c>
      <c r="AE7" s="25">
        <f t="shared" si="0"/>
        <v>2013</v>
      </c>
    </row>
    <row r="8" spans="1:31" ht="11.25">
      <c r="A8" s="26" t="s">
        <v>45</v>
      </c>
      <c r="B8" s="90">
        <v>2798.0891053921905</v>
      </c>
      <c r="C8" s="91">
        <v>3245.5864153912453</v>
      </c>
      <c r="D8" s="91">
        <v>3600.6260085683184</v>
      </c>
      <c r="E8" s="91">
        <v>3993.2528740843763</v>
      </c>
      <c r="F8" s="91">
        <v>4472.103136651264</v>
      </c>
      <c r="G8" s="91">
        <v>4672.175492701261</v>
      </c>
      <c r="H8" s="91">
        <v>5125.356526066287</v>
      </c>
      <c r="I8" s="91">
        <v>5729.638531474671</v>
      </c>
      <c r="J8" s="91">
        <v>6194.417869945679</v>
      </c>
      <c r="K8" s="91">
        <v>6905.860901591876</v>
      </c>
      <c r="L8" s="91">
        <v>7456.671113230849</v>
      </c>
      <c r="M8" s="91">
        <v>7936.7639793918</v>
      </c>
      <c r="N8" s="91">
        <v>8542.259540528194</v>
      </c>
      <c r="O8" s="91">
        <v>8968.957396589583</v>
      </c>
      <c r="P8" s="91">
        <v>9464.527042037867</v>
      </c>
      <c r="Q8" s="91">
        <v>9799.264056326321</v>
      </c>
      <c r="R8" s="91">
        <v>10083.821880465353</v>
      </c>
      <c r="S8" s="91">
        <v>10311.508725115524</v>
      </c>
      <c r="T8" s="91">
        <v>10818.129059989174</v>
      </c>
      <c r="U8" s="91">
        <v>11329.784779900918</v>
      </c>
      <c r="V8" s="91">
        <v>11903.237933634275</v>
      </c>
      <c r="W8" s="91">
        <v>12833.305873616664</v>
      </c>
      <c r="X8" s="91">
        <v>13681.470063194705</v>
      </c>
      <c r="Y8" s="91">
        <v>14333.951110111986</v>
      </c>
      <c r="Z8" s="91">
        <v>14951.935982015737</v>
      </c>
      <c r="AA8" s="91">
        <v>16285.585493843188</v>
      </c>
      <c r="AB8" s="91">
        <v>17104.294450309157</v>
      </c>
      <c r="AC8" s="91">
        <v>17957.40835123229</v>
      </c>
      <c r="AD8" s="91">
        <v>18799.6767</v>
      </c>
      <c r="AE8" s="92">
        <v>19577.095200000003</v>
      </c>
    </row>
    <row r="9" spans="1:31" ht="11.25">
      <c r="A9" s="30" t="s">
        <v>60</v>
      </c>
      <c r="B9" s="93">
        <v>5440.231677604216</v>
      </c>
      <c r="C9" s="94">
        <v>5921.522950808799</v>
      </c>
      <c r="D9" s="94">
        <v>6423.368028353121</v>
      </c>
      <c r="E9" s="94">
        <v>6887.295043798814</v>
      </c>
      <c r="F9" s="94">
        <v>7589.771972203566</v>
      </c>
      <c r="G9" s="94">
        <v>8484.412008836282</v>
      </c>
      <c r="H9" s="94">
        <v>8825.91969795132</v>
      </c>
      <c r="I9" s="94">
        <v>9414.972887825372</v>
      </c>
      <c r="J9" s="94">
        <v>9938.378130820543</v>
      </c>
      <c r="K9" s="94">
        <v>10182.253611265714</v>
      </c>
      <c r="L9" s="94">
        <v>10439.674138861199</v>
      </c>
      <c r="M9" s="94">
        <v>10791.947215542594</v>
      </c>
      <c r="N9" s="94">
        <v>11125.888925156298</v>
      </c>
      <c r="O9" s="94">
        <v>11407.209322601157</v>
      </c>
      <c r="P9" s="94">
        <v>11758.676165521263</v>
      </c>
      <c r="Q9" s="94">
        <v>12066.957654852666</v>
      </c>
      <c r="R9" s="94">
        <v>12242.656413135448</v>
      </c>
      <c r="S9" s="94">
        <v>12548.735107129822</v>
      </c>
      <c r="T9" s="94">
        <v>12914.71564631273</v>
      </c>
      <c r="U9" s="94">
        <v>13387.322291058295</v>
      </c>
      <c r="V9" s="94">
        <v>14258.485058468075</v>
      </c>
      <c r="W9" s="94">
        <v>15162.605589510047</v>
      </c>
      <c r="X9" s="94">
        <v>16025.444001542659</v>
      </c>
      <c r="Y9" s="94">
        <v>16771.503954389056</v>
      </c>
      <c r="Z9" s="94">
        <v>17409.550418734838</v>
      </c>
      <c r="AA9" s="94">
        <v>18292.364904337293</v>
      </c>
      <c r="AB9" s="94">
        <v>18872.241352921723</v>
      </c>
      <c r="AC9" s="94">
        <v>19380.35897400783</v>
      </c>
      <c r="AD9" s="94">
        <v>19948.410117917116</v>
      </c>
      <c r="AE9" s="95">
        <v>20470.504314230944</v>
      </c>
    </row>
    <row r="10" spans="1:31" ht="11.25">
      <c r="A10" s="30" t="s">
        <v>9</v>
      </c>
      <c r="B10" s="93">
        <v>15883.515578931689</v>
      </c>
      <c r="C10" s="94">
        <v>17994.805658991623</v>
      </c>
      <c r="D10" s="94">
        <v>19002.009260694227</v>
      </c>
      <c r="E10" s="94">
        <v>20721.65496925217</v>
      </c>
      <c r="F10" s="94">
        <v>21848.486588394982</v>
      </c>
      <c r="G10" s="94">
        <v>22349.873259588454</v>
      </c>
      <c r="H10" s="94">
        <v>22773.026887615786</v>
      </c>
      <c r="I10" s="94">
        <v>23669.22007528353</v>
      </c>
      <c r="J10" s="94">
        <v>24603.287454877573</v>
      </c>
      <c r="K10" s="94">
        <v>24512.54549786914</v>
      </c>
      <c r="L10" s="94">
        <v>24318.773233912223</v>
      </c>
      <c r="M10" s="94">
        <v>24533.05073110046</v>
      </c>
      <c r="N10" s="94">
        <v>23911.06286383329</v>
      </c>
      <c r="O10" s="94">
        <v>23829.644364553453</v>
      </c>
      <c r="P10" s="94">
        <v>23760.067410877113</v>
      </c>
      <c r="Q10" s="94">
        <v>23317.840668632925</v>
      </c>
      <c r="R10" s="94">
        <v>23259.47530137545</v>
      </c>
      <c r="S10" s="94">
        <v>23429.918488810912</v>
      </c>
      <c r="T10" s="94">
        <v>23951.186988696627</v>
      </c>
      <c r="U10" s="94">
        <v>24336.96887319373</v>
      </c>
      <c r="V10" s="94">
        <v>25272.993143138214</v>
      </c>
      <c r="W10" s="94">
        <v>26718.26667304894</v>
      </c>
      <c r="X10" s="94">
        <v>29331.09682961625</v>
      </c>
      <c r="Y10" s="94">
        <v>32303.784405843977</v>
      </c>
      <c r="Z10" s="94">
        <v>35642.821649631165</v>
      </c>
      <c r="AA10" s="94">
        <v>37596.75433028395</v>
      </c>
      <c r="AB10" s="94">
        <v>37460.42987065157</v>
      </c>
      <c r="AC10" s="94">
        <v>39414.81871344659</v>
      </c>
      <c r="AD10" s="94">
        <v>40746.17657437173</v>
      </c>
      <c r="AE10" s="95">
        <v>38802.951482208235</v>
      </c>
    </row>
    <row r="11" spans="1:31" ht="11.25">
      <c r="A11" s="34" t="s">
        <v>10</v>
      </c>
      <c r="B11" s="96">
        <v>4962.337555565191</v>
      </c>
      <c r="C11" s="97">
        <v>5044.971045916018</v>
      </c>
      <c r="D11" s="97">
        <v>5257.983481503879</v>
      </c>
      <c r="E11" s="97">
        <v>5558.530099807778</v>
      </c>
      <c r="F11" s="97">
        <v>6033.966810131095</v>
      </c>
      <c r="G11" s="97">
        <v>6524.448510908541</v>
      </c>
      <c r="H11" s="97">
        <v>6737.158619805804</v>
      </c>
      <c r="I11" s="97">
        <v>7257.474711886765</v>
      </c>
      <c r="J11" s="97">
        <v>7492.834989911555</v>
      </c>
      <c r="K11" s="97">
        <v>7881.029522159517</v>
      </c>
      <c r="L11" s="97">
        <v>7942.6367675414</v>
      </c>
      <c r="M11" s="97">
        <v>8058.08028222751</v>
      </c>
      <c r="N11" s="97">
        <v>8130.187620582131</v>
      </c>
      <c r="O11" s="97">
        <v>8273.680755575053</v>
      </c>
      <c r="P11" s="97">
        <v>8501.014956024286</v>
      </c>
      <c r="Q11" s="97">
        <v>8561.777096512878</v>
      </c>
      <c r="R11" s="97">
        <v>8438.21048376185</v>
      </c>
      <c r="S11" s="97">
        <v>8425.599870828035</v>
      </c>
      <c r="T11" s="97">
        <v>8793.023303745867</v>
      </c>
      <c r="U11" s="97">
        <v>9157.869520367727</v>
      </c>
      <c r="V11" s="97">
        <v>9513.736320846645</v>
      </c>
      <c r="W11" s="97">
        <v>10052.166262436405</v>
      </c>
      <c r="X11" s="97">
        <v>10160.20066957594</v>
      </c>
      <c r="Y11" s="97">
        <v>10634.418816937847</v>
      </c>
      <c r="Z11" s="97">
        <v>10916.74226893263</v>
      </c>
      <c r="AA11" s="97">
        <v>11557.273413706302</v>
      </c>
      <c r="AB11" s="97">
        <v>11821.200869180273</v>
      </c>
      <c r="AC11" s="97">
        <v>12176.283742803731</v>
      </c>
      <c r="AD11" s="97">
        <v>12545.675719437244</v>
      </c>
      <c r="AE11" s="98">
        <v>13052.903281304865</v>
      </c>
    </row>
    <row r="12" ht="11.25">
      <c r="A12" s="20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D11"/>
  <sheetViews>
    <sheetView workbookViewId="0" topLeftCell="A1">
      <selection activeCell="A16" sqref="A16"/>
    </sheetView>
  </sheetViews>
  <sheetFormatPr defaultColWidth="11.421875" defaultRowHeight="12.75"/>
  <cols>
    <col min="1" max="1" width="45.7109375" style="57" customWidth="1"/>
    <col min="2" max="30" width="4.421875" style="57" bestFit="1" customWidth="1"/>
    <col min="31" max="31" width="4.7109375" style="57" customWidth="1"/>
    <col min="32" max="16384" width="11.421875" style="57" customWidth="1"/>
  </cols>
  <sheetData>
    <row r="1" s="100" customFormat="1" ht="11.25">
      <c r="A1" s="99" t="s">
        <v>61</v>
      </c>
    </row>
    <row r="2" ht="195" customHeight="1"/>
    <row r="3" ht="11.25">
      <c r="A3" s="101" t="s">
        <v>13</v>
      </c>
    </row>
    <row r="5" s="100" customFormat="1" ht="11.25">
      <c r="A5" s="99" t="s">
        <v>61</v>
      </c>
    </row>
    <row r="6" spans="1:30" s="100" customFormat="1" ht="11.25">
      <c r="A6" s="102"/>
      <c r="B6" s="103">
        <v>1985</v>
      </c>
      <c r="C6" s="104">
        <v>1986</v>
      </c>
      <c r="D6" s="104">
        <v>1987</v>
      </c>
      <c r="E6" s="104">
        <v>1988</v>
      </c>
      <c r="F6" s="104">
        <v>1989</v>
      </c>
      <c r="G6" s="104">
        <v>1990</v>
      </c>
      <c r="H6" s="104">
        <v>1991</v>
      </c>
      <c r="I6" s="104">
        <v>1992</v>
      </c>
      <c r="J6" s="104">
        <v>1993</v>
      </c>
      <c r="K6" s="104">
        <v>1994</v>
      </c>
      <c r="L6" s="104">
        <v>1995</v>
      </c>
      <c r="M6" s="104">
        <v>1996</v>
      </c>
      <c r="N6" s="104">
        <v>1997</v>
      </c>
      <c r="O6" s="104">
        <v>1998</v>
      </c>
      <c r="P6" s="104">
        <v>1999</v>
      </c>
      <c r="Q6" s="104">
        <v>2000</v>
      </c>
      <c r="R6" s="104">
        <v>2001</v>
      </c>
      <c r="S6" s="104">
        <v>2002</v>
      </c>
      <c r="T6" s="104">
        <v>2003</v>
      </c>
      <c r="U6" s="104">
        <v>2004</v>
      </c>
      <c r="V6" s="104">
        <v>2005</v>
      </c>
      <c r="W6" s="104">
        <v>2006</v>
      </c>
      <c r="X6" s="104">
        <v>2007</v>
      </c>
      <c r="Y6" s="104">
        <v>2008</v>
      </c>
      <c r="Z6" s="104">
        <v>2009</v>
      </c>
      <c r="AA6" s="104">
        <v>2010</v>
      </c>
      <c r="AB6" s="104">
        <v>2011</v>
      </c>
      <c r="AC6" s="104">
        <v>2012</v>
      </c>
      <c r="AD6" s="105">
        <v>2013</v>
      </c>
    </row>
    <row r="7" spans="1:30" s="100" customFormat="1" ht="11.25">
      <c r="A7" s="106" t="s">
        <v>8</v>
      </c>
      <c r="B7" s="107">
        <v>3.193450107396717</v>
      </c>
      <c r="C7" s="108">
        <v>2.660563547899449</v>
      </c>
      <c r="D7" s="108">
        <v>2.498408036615593</v>
      </c>
      <c r="E7" s="108">
        <v>3.1789663335938876</v>
      </c>
      <c r="F7" s="108">
        <v>2.7405953074926037</v>
      </c>
      <c r="G7" s="108">
        <v>1.8907245554376209</v>
      </c>
      <c r="H7" s="108">
        <v>2.745731845505785</v>
      </c>
      <c r="I7" s="108">
        <v>2.1449024627988447</v>
      </c>
      <c r="J7" s="108">
        <v>1.9808001980591983</v>
      </c>
      <c r="K7" s="108">
        <v>1.633393578239267</v>
      </c>
      <c r="L7" s="108">
        <v>1.659496001435401</v>
      </c>
      <c r="M7" s="108">
        <v>1.8305537007260162</v>
      </c>
      <c r="N7" s="108">
        <v>1.3692254558779406</v>
      </c>
      <c r="O7" s="108">
        <v>1.614033327460242</v>
      </c>
      <c r="P7" s="108">
        <v>1.202256881088277</v>
      </c>
      <c r="Q7" s="108">
        <v>0.8563576025723052</v>
      </c>
      <c r="R7" s="108">
        <v>0.9880125824188628</v>
      </c>
      <c r="S7" s="108">
        <v>1.5947888489543656</v>
      </c>
      <c r="T7" s="108">
        <v>1.7427650302927276</v>
      </c>
      <c r="U7" s="108">
        <v>2.4816485853811723</v>
      </c>
      <c r="V7" s="108">
        <v>3.00940942240638</v>
      </c>
      <c r="W7" s="108">
        <v>2.641808206867578</v>
      </c>
      <c r="X7" s="108">
        <v>2.021065238762161</v>
      </c>
      <c r="Y7" s="108">
        <v>1.6963388429245914</v>
      </c>
      <c r="Z7" s="108">
        <v>2.8084572980999347</v>
      </c>
      <c r="AA7" s="108">
        <v>1.6703121508436165</v>
      </c>
      <c r="AB7" s="108">
        <v>1.5965995718682304</v>
      </c>
      <c r="AC7" s="108">
        <v>1.5858961169104349</v>
      </c>
      <c r="AD7" s="109">
        <v>1.4119008648369162</v>
      </c>
    </row>
    <row r="8" spans="1:30" s="100" customFormat="1" ht="11.25">
      <c r="A8" s="110" t="s">
        <v>9</v>
      </c>
      <c r="B8" s="111">
        <v>7.259240321039529</v>
      </c>
      <c r="C8" s="112">
        <v>3.127292714604133</v>
      </c>
      <c r="D8" s="112">
        <v>5.015886045100456</v>
      </c>
      <c r="E8" s="112">
        <v>3.0323180641747265</v>
      </c>
      <c r="F8" s="112">
        <v>1.2552136684456352</v>
      </c>
      <c r="G8" s="112">
        <v>1.0067677225076817</v>
      </c>
      <c r="H8" s="112">
        <v>2.062041063426671</v>
      </c>
      <c r="I8" s="112">
        <v>2.027438456830338</v>
      </c>
      <c r="J8" s="112">
        <v>-0.18814843859886254</v>
      </c>
      <c r="K8" s="112">
        <v>-0.3916039767157394</v>
      </c>
      <c r="L8" s="112">
        <v>0.4272071110540539</v>
      </c>
      <c r="M8" s="112">
        <v>-1.2119832027991522</v>
      </c>
      <c r="N8" s="112">
        <v>-0.1574539656869848</v>
      </c>
      <c r="O8" s="112">
        <v>-0.13257932048841004</v>
      </c>
      <c r="P8" s="112">
        <v>-0.8268349057940051</v>
      </c>
      <c r="Q8" s="112">
        <v>-0.10859513559777328</v>
      </c>
      <c r="R8" s="112">
        <v>0.3154943539469651</v>
      </c>
      <c r="S8" s="112">
        <v>0.9526843436040665</v>
      </c>
      <c r="T8" s="112">
        <v>0.683077197466619</v>
      </c>
      <c r="U8" s="112">
        <v>1.6079590923738762</v>
      </c>
      <c r="V8" s="112">
        <v>2.3713047200862607</v>
      </c>
      <c r="W8" s="112">
        <v>4.034240593364882</v>
      </c>
      <c r="X8" s="112">
        <v>4.2959023203675955</v>
      </c>
      <c r="Y8" s="112">
        <v>4.509551960320515</v>
      </c>
      <c r="Z8" s="112">
        <v>2.475806736918954</v>
      </c>
      <c r="AA8" s="112">
        <v>-0.16281050878901912</v>
      </c>
      <c r="AB8" s="112">
        <v>2.2923186388343075</v>
      </c>
      <c r="AC8" s="112">
        <v>1.4971042184573555</v>
      </c>
      <c r="AD8" s="113">
        <v>-2.11128463460264</v>
      </c>
    </row>
    <row r="9" spans="1:30" s="100" customFormat="1" ht="11.25">
      <c r="A9" s="114" t="s">
        <v>10</v>
      </c>
      <c r="B9" s="115">
        <v>0.28411840262420246</v>
      </c>
      <c r="C9" s="116">
        <v>0.661387863196597</v>
      </c>
      <c r="D9" s="116">
        <v>0.876638473349736</v>
      </c>
      <c r="E9" s="116">
        <v>1.2794061691150371</v>
      </c>
      <c r="F9" s="116">
        <v>1.2279132460239361</v>
      </c>
      <c r="G9" s="116">
        <v>0.5060801980764922</v>
      </c>
      <c r="H9" s="116">
        <v>1.1971895821087273</v>
      </c>
      <c r="I9" s="116">
        <v>0.5108608750314418</v>
      </c>
      <c r="J9" s="116">
        <v>0.8048999329856159</v>
      </c>
      <c r="K9" s="116">
        <v>0.12450513707891533</v>
      </c>
      <c r="L9" s="116">
        <v>0.23016084771446965</v>
      </c>
      <c r="M9" s="116">
        <v>0.1405057678509615</v>
      </c>
      <c r="N9" s="116">
        <v>0.2774991353726512</v>
      </c>
      <c r="O9" s="116">
        <v>0.4331867411088527</v>
      </c>
      <c r="P9" s="116">
        <v>0.11360746401669604</v>
      </c>
      <c r="Q9" s="116">
        <v>-0.22990916870032332</v>
      </c>
      <c r="R9" s="116">
        <v>-0.023342541525372826</v>
      </c>
      <c r="S9" s="116">
        <v>0.6715129575081211</v>
      </c>
      <c r="T9" s="116">
        <v>0.6460078639546111</v>
      </c>
      <c r="U9" s="116">
        <v>0.6113295091568679</v>
      </c>
      <c r="V9" s="116">
        <v>0.8834185609186617</v>
      </c>
      <c r="W9" s="116">
        <v>0.16680639943891762</v>
      </c>
      <c r="X9" s="116">
        <v>0.6853040514259472</v>
      </c>
      <c r="Y9" s="116">
        <v>0.3812932241940202</v>
      </c>
      <c r="Z9" s="116">
        <v>0.8116100104878026</v>
      </c>
      <c r="AA9" s="116">
        <v>0.31520508810366576</v>
      </c>
      <c r="AB9" s="116">
        <v>0.4164796030936351</v>
      </c>
      <c r="AC9" s="116">
        <v>0.4153791423877939</v>
      </c>
      <c r="AD9" s="117">
        <v>0.5510950645587719</v>
      </c>
    </row>
    <row r="10" spans="1:30" s="100" customFormat="1" ht="11.25">
      <c r="A10" s="102" t="s">
        <v>62</v>
      </c>
      <c r="B10" s="118">
        <v>10.73680883106047</v>
      </c>
      <c r="C10" s="119">
        <v>6.449244125700168</v>
      </c>
      <c r="D10" s="119">
        <v>8.390932555065785</v>
      </c>
      <c r="E10" s="119">
        <v>7.490690566883664</v>
      </c>
      <c r="F10" s="119">
        <v>5.223722221962189</v>
      </c>
      <c r="G10" s="119">
        <v>3.40357247602179</v>
      </c>
      <c r="H10" s="119">
        <v>6.00496249104116</v>
      </c>
      <c r="I10" s="119">
        <v>4.683201794660633</v>
      </c>
      <c r="J10" s="119">
        <v>2.597551692445959</v>
      </c>
      <c r="K10" s="119">
        <v>1.366294738602454</v>
      </c>
      <c r="L10" s="119">
        <v>2.316863960203919</v>
      </c>
      <c r="M10" s="119">
        <v>0.7590762657778114</v>
      </c>
      <c r="N10" s="119">
        <v>1.4892706255636055</v>
      </c>
      <c r="O10" s="119">
        <v>1.9146407480806846</v>
      </c>
      <c r="P10" s="119">
        <v>0.48902943931096454</v>
      </c>
      <c r="Q10" s="119">
        <v>0.5178532982742255</v>
      </c>
      <c r="R10" s="119">
        <v>1.2801643948404484</v>
      </c>
      <c r="S10" s="119">
        <v>3.2189861500665597</v>
      </c>
      <c r="T10" s="119">
        <v>3.0718500917139644</v>
      </c>
      <c r="U10" s="119">
        <v>4.700937186911904</v>
      </c>
      <c r="V10" s="119">
        <v>6.264132703411299</v>
      </c>
      <c r="W10" s="119">
        <v>6.842855199671377</v>
      </c>
      <c r="X10" s="119">
        <v>7.002271610555716</v>
      </c>
      <c r="Y10" s="119">
        <v>6.587184027439112</v>
      </c>
      <c r="Z10" s="119">
        <v>6.095874045506677</v>
      </c>
      <c r="AA10" s="119">
        <v>1.8227067301582762</v>
      </c>
      <c r="AB10" s="119">
        <v>4.30539781379616</v>
      </c>
      <c r="AC10" s="119">
        <v>3.4983794777556048</v>
      </c>
      <c r="AD10" s="120">
        <v>-0.1482887052069677</v>
      </c>
    </row>
    <row r="11" s="100" customFormat="1" ht="11.25">
      <c r="A11" s="101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N14"/>
  <sheetViews>
    <sheetView workbookViewId="0" topLeftCell="A1">
      <selection activeCell="F31" sqref="F31"/>
    </sheetView>
  </sheetViews>
  <sheetFormatPr defaultColWidth="11.421875" defaultRowHeight="12.75"/>
  <cols>
    <col min="1" max="1" width="28.00390625" style="2" customWidth="1"/>
    <col min="2" max="7" width="5.7109375" style="2" customWidth="1"/>
    <col min="8" max="8" width="1.7109375" style="2" customWidth="1"/>
    <col min="9" max="14" width="5.7109375" style="2" customWidth="1"/>
    <col min="15" max="16384" width="11.421875" style="2" customWidth="1"/>
  </cols>
  <sheetData>
    <row r="1" ht="11.25">
      <c r="A1" s="1" t="s">
        <v>63</v>
      </c>
    </row>
    <row r="2" spans="1:14" ht="11.25">
      <c r="A2" s="121"/>
      <c r="B2" s="122" t="s">
        <v>64</v>
      </c>
      <c r="C2" s="123"/>
      <c r="D2" s="123"/>
      <c r="E2" s="123"/>
      <c r="F2" s="123"/>
      <c r="G2" s="124"/>
      <c r="I2" s="122" t="s">
        <v>65</v>
      </c>
      <c r="J2" s="123"/>
      <c r="K2" s="123"/>
      <c r="L2" s="123"/>
      <c r="M2" s="123"/>
      <c r="N2" s="124"/>
    </row>
    <row r="3" spans="1:14" ht="11.25">
      <c r="A3" s="125"/>
      <c r="B3" s="126">
        <v>1990</v>
      </c>
      <c r="C3" s="127">
        <v>2000</v>
      </c>
      <c r="D3" s="126">
        <v>2010</v>
      </c>
      <c r="E3" s="126">
        <v>2011</v>
      </c>
      <c r="F3" s="126">
        <v>2012</v>
      </c>
      <c r="G3" s="128">
        <v>2013</v>
      </c>
      <c r="I3" s="129">
        <v>1990</v>
      </c>
      <c r="J3" s="127">
        <v>2000</v>
      </c>
      <c r="K3" s="126">
        <v>2010</v>
      </c>
      <c r="L3" s="126">
        <v>2011</v>
      </c>
      <c r="M3" s="126">
        <v>2012</v>
      </c>
      <c r="N3" s="128">
        <v>2013</v>
      </c>
    </row>
    <row r="4" spans="1:14" ht="15.75" customHeight="1">
      <c r="A4" s="130" t="s">
        <v>66</v>
      </c>
      <c r="B4" s="131">
        <v>2300.839174961877</v>
      </c>
      <c r="C4" s="132">
        <v>3402.405403695558</v>
      </c>
      <c r="D4" s="133">
        <v>4448.124282521917</v>
      </c>
      <c r="E4" s="133">
        <v>4497.713086872008</v>
      </c>
      <c r="F4" s="133">
        <v>4590.092963333985</v>
      </c>
      <c r="G4" s="134">
        <v>4693.570910621971</v>
      </c>
      <c r="I4" s="131">
        <v>3117.8575058240913</v>
      </c>
      <c r="J4" s="132">
        <v>4526.1037099688265</v>
      </c>
      <c r="K4" s="133">
        <v>6284.807528687184</v>
      </c>
      <c r="L4" s="133">
        <v>6367.646896312985</v>
      </c>
      <c r="M4" s="133">
        <v>6522.0856745291485</v>
      </c>
      <c r="N4" s="134">
        <v>6655.070007523551</v>
      </c>
    </row>
    <row r="5" spans="1:14" ht="11.25">
      <c r="A5" s="135" t="s">
        <v>67</v>
      </c>
      <c r="B5" s="136">
        <v>2265.5988645818293</v>
      </c>
      <c r="C5" s="137">
        <v>3375.4880080329253</v>
      </c>
      <c r="D5" s="138">
        <v>4406.323110696815</v>
      </c>
      <c r="E5" s="138">
        <v>4460.113887928635</v>
      </c>
      <c r="F5" s="138">
        <v>4546.239867718264</v>
      </c>
      <c r="G5" s="139">
        <v>4647.195512293269</v>
      </c>
      <c r="I5" s="136">
        <v>3103.4505732208013</v>
      </c>
      <c r="J5" s="137">
        <v>4517.798105282817</v>
      </c>
      <c r="K5" s="138">
        <v>6199.048053252605</v>
      </c>
      <c r="L5" s="138">
        <v>6289.094724081214</v>
      </c>
      <c r="M5" s="138">
        <v>6429.470185405089</v>
      </c>
      <c r="N5" s="139">
        <v>6553.442817111715</v>
      </c>
    </row>
    <row r="6" spans="1:14" ht="22.5">
      <c r="A6" s="130" t="s">
        <v>68</v>
      </c>
      <c r="B6" s="131">
        <v>1552.8457268922696</v>
      </c>
      <c r="C6" s="132">
        <v>2023.1675606224949</v>
      </c>
      <c r="D6" s="133">
        <v>2497.6190209900433</v>
      </c>
      <c r="E6" s="133">
        <v>2677.741498178116</v>
      </c>
      <c r="F6" s="133">
        <v>2828.7310838726858</v>
      </c>
      <c r="G6" s="134">
        <v>2884.0362965489508</v>
      </c>
      <c r="I6" s="131">
        <v>1903.837318791217</v>
      </c>
      <c r="J6" s="132">
        <v>2455.9171957344975</v>
      </c>
      <c r="K6" s="133">
        <v>3458.453688705712</v>
      </c>
      <c r="L6" s="133">
        <v>3512.0500255525435</v>
      </c>
      <c r="M6" s="133">
        <v>3578.023048743788</v>
      </c>
      <c r="N6" s="134">
        <v>3581.2905885415216</v>
      </c>
    </row>
    <row r="7" spans="1:14" ht="11.25">
      <c r="A7" s="140" t="s">
        <v>8</v>
      </c>
      <c r="B7" s="141">
        <v>616.091907179862</v>
      </c>
      <c r="C7" s="142">
        <v>1003.2611163690596</v>
      </c>
      <c r="D7" s="143">
        <v>1514.553642527126</v>
      </c>
      <c r="E7" s="143">
        <v>1558.5996024445824</v>
      </c>
      <c r="F7" s="143">
        <v>1596.6233233436508</v>
      </c>
      <c r="G7" s="144">
        <v>1626.3470121671114</v>
      </c>
      <c r="I7" s="141">
        <v>872.1026902574915</v>
      </c>
      <c r="J7" s="142">
        <v>1134.0814782542693</v>
      </c>
      <c r="K7" s="143">
        <v>1559.25284111899</v>
      </c>
      <c r="L7" s="143">
        <v>1592.9467788342372</v>
      </c>
      <c r="M7" s="143">
        <v>1634.3987883795864</v>
      </c>
      <c r="N7" s="144">
        <v>1673.7888180530654</v>
      </c>
    </row>
    <row r="8" spans="1:14" ht="11.25">
      <c r="A8" s="140" t="s">
        <v>9</v>
      </c>
      <c r="B8" s="141">
        <v>716.882925913467</v>
      </c>
      <c r="C8" s="142">
        <v>744.7136067462101</v>
      </c>
      <c r="D8" s="143">
        <v>564.7606898965025</v>
      </c>
      <c r="E8" s="143">
        <v>653.8452636236466</v>
      </c>
      <c r="F8" s="143">
        <v>749.3392424451081</v>
      </c>
      <c r="G8" s="144">
        <v>755.0981729951408</v>
      </c>
      <c r="I8" s="141">
        <v>135.45248962602443</v>
      </c>
      <c r="J8" s="142">
        <v>281.1630552078734</v>
      </c>
      <c r="K8" s="143">
        <v>604.3255304711511</v>
      </c>
      <c r="L8" s="143">
        <v>623.0945071820493</v>
      </c>
      <c r="M8" s="143">
        <v>631.9437313218903</v>
      </c>
      <c r="N8" s="144">
        <v>566.2055097649662</v>
      </c>
    </row>
    <row r="9" spans="1:14" ht="11.25">
      <c r="A9" s="145" t="s">
        <v>10</v>
      </c>
      <c r="B9" s="146">
        <v>219.87089379894093</v>
      </c>
      <c r="C9" s="147">
        <v>275.19283750722497</v>
      </c>
      <c r="D9" s="148">
        <v>418.3046885664143</v>
      </c>
      <c r="E9" s="148">
        <v>465.29663210988747</v>
      </c>
      <c r="F9" s="148">
        <v>482.76851808392644</v>
      </c>
      <c r="G9" s="149">
        <v>502.59111138669914</v>
      </c>
      <c r="I9" s="146">
        <v>896.2821389077011</v>
      </c>
      <c r="J9" s="147">
        <v>1040.6726622723547</v>
      </c>
      <c r="K9" s="148">
        <v>1294.8753171155706</v>
      </c>
      <c r="L9" s="148">
        <v>1296.0087395362577</v>
      </c>
      <c r="M9" s="148">
        <v>1311.6805290423113</v>
      </c>
      <c r="N9" s="149">
        <v>1341.2962607234897</v>
      </c>
    </row>
    <row r="10" spans="1:14" ht="11.25">
      <c r="A10" s="125" t="s">
        <v>69</v>
      </c>
      <c r="B10" s="150">
        <v>747.9934480696074</v>
      </c>
      <c r="C10" s="151">
        <v>1379.237843073063</v>
      </c>
      <c r="D10" s="152">
        <v>1950.5052615318743</v>
      </c>
      <c r="E10" s="152">
        <v>1819.9715886938916</v>
      </c>
      <c r="F10" s="152">
        <v>1761.361879461299</v>
      </c>
      <c r="G10" s="153">
        <v>1809.5346140730198</v>
      </c>
      <c r="I10" s="150">
        <v>1214.0201870328742</v>
      </c>
      <c r="J10" s="151">
        <v>2070.1865142343295</v>
      </c>
      <c r="K10" s="152">
        <v>2826.353839981471</v>
      </c>
      <c r="L10" s="152">
        <v>2855.596870760441</v>
      </c>
      <c r="M10" s="152">
        <v>2944.06262578536</v>
      </c>
      <c r="N10" s="153">
        <v>3073.779418982029</v>
      </c>
    </row>
    <row r="11" spans="1:14" ht="11.25">
      <c r="A11" s="154" t="s">
        <v>70</v>
      </c>
      <c r="B11" s="155">
        <f aca="true" t="shared" si="0" ref="B11:G11">100*B10/B5</f>
        <v>33.01526407710606</v>
      </c>
      <c r="C11" s="156">
        <f t="shared" si="0"/>
        <v>40.86039825325339</v>
      </c>
      <c r="D11" s="157">
        <f t="shared" si="0"/>
        <v>44.26605159292147</v>
      </c>
      <c r="E11" s="157">
        <f t="shared" si="0"/>
        <v>40.80549587802392</v>
      </c>
      <c r="F11" s="157">
        <f t="shared" si="0"/>
        <v>38.74326763900643</v>
      </c>
      <c r="G11" s="158">
        <f t="shared" si="0"/>
        <v>38.93820712483995</v>
      </c>
      <c r="I11" s="155">
        <f aca="true" t="shared" si="1" ref="I11:N11">100*I10/I5</f>
        <v>39.11839929104939</v>
      </c>
      <c r="J11" s="156">
        <f t="shared" si="1"/>
        <v>45.82290899218336</v>
      </c>
      <c r="K11" s="157">
        <f t="shared" si="1"/>
        <v>45.59335265192047</v>
      </c>
      <c r="L11" s="157">
        <f t="shared" si="1"/>
        <v>45.405531257563</v>
      </c>
      <c r="M11" s="157">
        <f t="shared" si="1"/>
        <v>45.79012797148338</v>
      </c>
      <c r="N11" s="158">
        <f t="shared" si="1"/>
        <v>46.903276716721685</v>
      </c>
    </row>
    <row r="12" spans="1:14" ht="11.25">
      <c r="A12" s="159" t="s">
        <v>71</v>
      </c>
      <c r="B12" s="160">
        <f aca="true" t="shared" si="2" ref="B12:G12">100*B8/B5</f>
        <v>31.642094155347532</v>
      </c>
      <c r="C12" s="161">
        <f t="shared" si="2"/>
        <v>22.06239823616479</v>
      </c>
      <c r="D12" s="162">
        <f t="shared" si="2"/>
        <v>12.817051217271976</v>
      </c>
      <c r="E12" s="162">
        <f t="shared" si="2"/>
        <v>14.659833359710579</v>
      </c>
      <c r="F12" s="162">
        <f t="shared" si="2"/>
        <v>16.48261561749046</v>
      </c>
      <c r="G12" s="163">
        <f t="shared" si="2"/>
        <v>16.248470093364325</v>
      </c>
      <c r="I12" s="160">
        <f aca="true" t="shared" si="3" ref="I12:N12">100*I8/I5</f>
        <v>4.36457699036109</v>
      </c>
      <c r="J12" s="161">
        <f t="shared" si="3"/>
        <v>6.223453298612431</v>
      </c>
      <c r="K12" s="162">
        <f t="shared" si="3"/>
        <v>9.74868278612657</v>
      </c>
      <c r="L12" s="162">
        <f t="shared" si="3"/>
        <v>9.907538914880606</v>
      </c>
      <c r="M12" s="162">
        <f t="shared" si="3"/>
        <v>9.82886168064678</v>
      </c>
      <c r="N12" s="163">
        <f t="shared" si="3"/>
        <v>8.639817658689951</v>
      </c>
    </row>
    <row r="13" ht="11.25">
      <c r="A13" s="17" t="s">
        <v>136</v>
      </c>
    </row>
    <row r="14" ht="11.25">
      <c r="A14" s="17" t="s">
        <v>72</v>
      </c>
    </row>
  </sheetData>
  <mergeCells count="2">
    <mergeCell ref="B2:G2"/>
    <mergeCell ref="I2:N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joel.chantrefoux</cp:lastModifiedBy>
  <dcterms:created xsi:type="dcterms:W3CDTF">2015-01-26T14:19:55Z</dcterms:created>
  <dcterms:modified xsi:type="dcterms:W3CDTF">2015-02-05T11:24:19Z</dcterms:modified>
  <cp:category/>
  <cp:version/>
  <cp:contentType/>
  <cp:contentStatus/>
</cp:coreProperties>
</file>