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20610" windowHeight="10035" activeTab="1"/>
  </bookViews>
  <sheets>
    <sheet name="source sas" sheetId="1" r:id="rId1"/>
    <sheet name="tableau de cadrage" sheetId="2" r:id="rId2"/>
  </sheets>
  <definedNames>
    <definedName name="IDX12" localSheetId="1">'tableau de cadrage'!#REF!</definedName>
    <definedName name="IDX14" localSheetId="1">'tableau de cadrage'!#REF!</definedName>
    <definedName name="IDX16" localSheetId="1">'tableau de cadrage'!#REF!</definedName>
    <definedName name="IDX17" localSheetId="1">'tableau de cadrage'!#REF!</definedName>
    <definedName name="IDX19" localSheetId="1">'tableau de cadrage'!#REF!</definedName>
    <definedName name="IDX21" localSheetId="1">'tableau de cadrage'!#REF!</definedName>
    <definedName name="IDX23" localSheetId="1">'tableau de cadrage'!#REF!</definedName>
    <definedName name="IDX24" localSheetId="1">'tableau de cadrage'!#REF!</definedName>
    <definedName name="IDX25" localSheetId="1">'tableau de cadrage'!#REF!</definedName>
    <definedName name="IDX26" localSheetId="1">'tableau de cadrage'!#REF!</definedName>
    <definedName name="_xlnm.Print_Area" localSheetId="0">'source sas'!$A$1:$L$83</definedName>
    <definedName name="_xlnm.Print_Area" localSheetId="1">'tableau de cadrage'!$A$1:$X$31</definedName>
  </definedNames>
  <calcPr fullCalcOnLoad="1"/>
</workbook>
</file>

<file path=xl/sharedStrings.xml><?xml version="1.0" encoding="utf-8"?>
<sst xmlns="http://schemas.openxmlformats.org/spreadsheetml/2006/main" count="89" uniqueCount="62">
  <si>
    <t>En milliards de tonnes-kilomètres</t>
  </si>
  <si>
    <t>pavillon français (1)</t>
  </si>
  <si>
    <t>pavillon français (2)</t>
  </si>
  <si>
    <t>dont</t>
  </si>
  <si>
    <t xml:space="preserve"> cabotage du pavillon français (3)</t>
  </si>
  <si>
    <t xml:space="preserve"> transport entre pays tiers du pavillon français (4)</t>
  </si>
  <si>
    <t>pavillon français (5)</t>
  </si>
  <si>
    <t>TRM total du pavillon français</t>
  </si>
  <si>
    <t xml:space="preserve">dont </t>
  </si>
  <si>
    <t xml:space="preserve"> TRM national du pavillon français (1)</t>
  </si>
  <si>
    <t xml:space="preserve"> TRM international du pavillon français (2)+(3)+(4)+(5)</t>
  </si>
  <si>
    <t>Données de cadrage du TRM français au sein du TRM européen</t>
  </si>
  <si>
    <r>
      <t xml:space="preserve">TRM en France </t>
    </r>
    <r>
      <rPr>
        <sz val="8"/>
        <rFont val="Arial"/>
        <family val="2"/>
      </rPr>
      <t>(chargement et déchargement en France)</t>
    </r>
  </si>
  <si>
    <r>
      <t>2010</t>
    </r>
    <r>
      <rPr>
        <b/>
        <sz val="8"/>
        <color indexed="12"/>
        <rFont val="Arial"/>
        <family val="2"/>
      </rPr>
      <t xml:space="preserve"> (R)</t>
    </r>
  </si>
  <si>
    <r>
      <t>2011</t>
    </r>
    <r>
      <rPr>
        <b/>
        <sz val="8"/>
        <color indexed="12"/>
        <rFont val="Arial"/>
        <family val="2"/>
      </rPr>
      <t xml:space="preserve"> (R)</t>
    </r>
  </si>
  <si>
    <r>
      <t xml:space="preserve"> </t>
    </r>
    <r>
      <rPr>
        <b/>
        <i/>
        <vertAlign val="superscript"/>
        <sz val="9"/>
        <color indexed="10"/>
        <rFont val="Arial"/>
        <family val="2"/>
      </rPr>
      <t>3</t>
    </r>
    <r>
      <rPr>
        <vertAlign val="superscript"/>
        <sz val="9"/>
        <rFont val="Arial"/>
        <family val="2"/>
      </rPr>
      <t xml:space="preserve">  </t>
    </r>
    <r>
      <rPr>
        <i/>
        <sz val="9"/>
        <rFont val="Arial"/>
        <family val="2"/>
      </rPr>
      <t xml:space="preserve">Transport impliquant un pays de chargement ou déchargement autre que ceux de la zone Europe. </t>
    </r>
  </si>
  <si>
    <r>
      <t xml:space="preserve">cabotage des pavillons étrangers </t>
    </r>
    <r>
      <rPr>
        <i/>
        <vertAlign val="superscript"/>
        <sz val="8"/>
        <rFont val="Arial"/>
        <family val="2"/>
      </rPr>
      <t xml:space="preserve">1 </t>
    </r>
  </si>
  <si>
    <r>
      <t>transport bilatéral des pavillons étrangers</t>
    </r>
    <r>
      <rPr>
        <i/>
        <vertAlign val="superscript"/>
        <sz val="8"/>
        <rFont val="Arial"/>
        <family val="2"/>
      </rPr>
      <t xml:space="preserve">  1</t>
    </r>
  </si>
  <si>
    <r>
      <t>transport par un pavillon tiers</t>
    </r>
    <r>
      <rPr>
        <i/>
        <vertAlign val="superscript"/>
        <sz val="8"/>
        <rFont val="Arial"/>
        <family val="2"/>
      </rPr>
      <t xml:space="preserve">  1</t>
    </r>
  </si>
  <si>
    <t xml:space="preserve">   Les pavillons bulgare et roumain ont été intégrés dans les calculs à partir de 2006. Ceux de la Suisse et de la Croatie l'ont été à partir de 2008.</t>
  </si>
  <si>
    <t>Evolutions par rapport à l'année précédente en %</t>
  </si>
  <si>
    <r>
      <t xml:space="preserve">2010 </t>
    </r>
    <r>
      <rPr>
        <b/>
        <sz val="8"/>
        <color indexed="12"/>
        <rFont val="Arial"/>
        <family val="2"/>
      </rPr>
      <t>(R)</t>
    </r>
  </si>
  <si>
    <r>
      <t xml:space="preserve">2008 </t>
    </r>
    <r>
      <rPr>
        <b/>
        <sz val="8"/>
        <color indexed="12"/>
        <rFont val="Arial"/>
        <family val="2"/>
      </rPr>
      <t>(R)</t>
    </r>
  </si>
  <si>
    <r>
      <t xml:space="preserve">2009 </t>
    </r>
    <r>
      <rPr>
        <b/>
        <sz val="8"/>
        <color indexed="12"/>
        <rFont val="Arial"/>
        <family val="2"/>
      </rPr>
      <t>(R)</t>
    </r>
  </si>
  <si>
    <r>
      <t xml:space="preserve">2011 </t>
    </r>
    <r>
      <rPr>
        <b/>
        <sz val="8"/>
        <color indexed="12"/>
        <rFont val="Arial"/>
        <family val="2"/>
      </rPr>
      <t>(R)</t>
    </r>
  </si>
  <si>
    <r>
      <t xml:space="preserve">TRM hors Europe </t>
    </r>
    <r>
      <rPr>
        <b/>
        <vertAlign val="superscript"/>
        <sz val="10"/>
        <color indexed="10"/>
        <rFont val="Arial"/>
        <family val="2"/>
      </rPr>
      <t xml:space="preserve">3   </t>
    </r>
    <r>
      <rPr>
        <sz val="10"/>
        <color indexed="12"/>
        <rFont val="Arial"/>
        <family val="2"/>
      </rPr>
      <t xml:space="preserve"> </t>
    </r>
    <r>
      <rPr>
        <b/>
        <sz val="8"/>
        <color indexed="12"/>
        <rFont val="Arial"/>
        <family val="2"/>
      </rPr>
      <t>(R)</t>
    </r>
  </si>
  <si>
    <r>
      <t>2008</t>
    </r>
    <r>
      <rPr>
        <b/>
        <sz val="8"/>
        <color indexed="12"/>
        <rFont val="Arial"/>
        <family val="2"/>
      </rPr>
      <t xml:space="preserve"> (R)</t>
    </r>
  </si>
  <si>
    <r>
      <t>2009</t>
    </r>
    <r>
      <rPr>
        <b/>
        <sz val="8"/>
        <color indexed="12"/>
        <rFont val="Arial"/>
        <family val="2"/>
      </rPr>
      <t xml:space="preserve"> (R)</t>
    </r>
  </si>
  <si>
    <r>
      <t>TRM total tous pavillons</t>
    </r>
    <r>
      <rPr>
        <b/>
        <vertAlign val="superscript"/>
        <sz val="8"/>
        <rFont val="Arial"/>
        <family val="2"/>
      </rPr>
      <t xml:space="preserve"> </t>
    </r>
    <r>
      <rPr>
        <b/>
        <vertAlign val="superscript"/>
        <sz val="10"/>
        <color indexed="10"/>
        <rFont val="Arial"/>
        <family val="2"/>
      </rPr>
      <t>1</t>
    </r>
  </si>
  <si>
    <r>
      <t xml:space="preserve">TRM Europe </t>
    </r>
    <r>
      <rPr>
        <b/>
        <vertAlign val="superscript"/>
        <sz val="10"/>
        <color indexed="10"/>
        <rFont val="Arial"/>
        <family val="2"/>
      </rPr>
      <t>2</t>
    </r>
    <r>
      <rPr>
        <b/>
        <vertAlign val="superscript"/>
        <sz val="8"/>
        <rFont val="Arial"/>
        <family val="2"/>
      </rPr>
      <t xml:space="preserve">  </t>
    </r>
    <r>
      <rPr>
        <b/>
        <sz val="8"/>
        <rFont val="Arial"/>
        <family val="2"/>
      </rPr>
      <t>hors de France</t>
    </r>
    <r>
      <rPr>
        <b/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(chargement et déchargement en Europe et hors de France)    </t>
    </r>
    <r>
      <rPr>
        <b/>
        <sz val="8"/>
        <color indexed="12"/>
        <rFont val="Arial"/>
        <family val="2"/>
      </rPr>
      <t>(R)</t>
    </r>
  </si>
  <si>
    <r>
      <t xml:space="preserve">TRM international entre la France et l'Europe </t>
    </r>
    <r>
      <rPr>
        <b/>
        <vertAlign val="superscript"/>
        <sz val="10"/>
        <color indexed="14"/>
        <rFont val="Arial"/>
        <family val="2"/>
      </rPr>
      <t>2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(chargement ou déchargement en France) </t>
    </r>
    <r>
      <rPr>
        <b/>
        <sz val="8"/>
        <color indexed="12"/>
        <rFont val="Arial"/>
        <family val="2"/>
      </rPr>
      <t xml:space="preserve"> (R)</t>
    </r>
  </si>
  <si>
    <r>
      <t xml:space="preserve"> </t>
    </r>
    <r>
      <rPr>
        <i/>
        <vertAlign val="superscript"/>
        <sz val="9"/>
        <color indexed="10"/>
        <rFont val="Arial"/>
        <family val="2"/>
      </rPr>
      <t>2</t>
    </r>
    <r>
      <rPr>
        <i/>
        <vertAlign val="superscript"/>
        <sz val="9"/>
        <rFont val="Arial"/>
        <family val="2"/>
      </rPr>
      <t xml:space="preserve"> </t>
    </r>
    <r>
      <rPr>
        <i/>
        <sz val="9"/>
        <rFont val="Arial"/>
        <family val="2"/>
      </rPr>
      <t>La zone Europe est définie comme l'Espace Économique Européen augmenté de la Suisse et non compris l'Islande.</t>
    </r>
  </si>
  <si>
    <t>Le Système SAS</t>
  </si>
  <si>
    <t>annee</t>
  </si>
  <si>
    <t>a-ligne 5</t>
  </si>
  <si>
    <t>b-ligne 6</t>
  </si>
  <si>
    <t>c-ligne 8</t>
  </si>
  <si>
    <t>d-ligne 9</t>
  </si>
  <si>
    <t>e-ligne 10</t>
  </si>
  <si>
    <t>f- ligne 11</t>
  </si>
  <si>
    <t>g-ligne 13</t>
  </si>
  <si>
    <t>h-ligne 14</t>
  </si>
  <si>
    <t>i- ligne 15</t>
  </si>
  <si>
    <t>j- ligne 17</t>
  </si>
  <si>
    <t>k- ligne 18</t>
  </si>
  <si>
    <t>l- ligne 21</t>
  </si>
  <si>
    <t>m- ligne 22</t>
  </si>
  <si>
    <r>
      <t>2012</t>
    </r>
    <r>
      <rPr>
        <b/>
        <sz val="8"/>
        <color indexed="12"/>
        <rFont val="Arial"/>
        <family val="2"/>
      </rPr>
      <t xml:space="preserve"> (R)</t>
    </r>
  </si>
  <si>
    <r>
      <t>2005</t>
    </r>
    <r>
      <rPr>
        <b/>
        <sz val="8"/>
        <color indexed="12"/>
        <rFont val="Arial"/>
        <family val="2"/>
      </rPr>
      <t xml:space="preserve"> (R)</t>
    </r>
  </si>
  <si>
    <r>
      <t>2006</t>
    </r>
    <r>
      <rPr>
        <b/>
        <sz val="8"/>
        <color indexed="12"/>
        <rFont val="Arial"/>
        <family val="2"/>
      </rPr>
      <t xml:space="preserve"> (R)</t>
    </r>
  </si>
  <si>
    <r>
      <t>2007</t>
    </r>
    <r>
      <rPr>
        <b/>
        <sz val="8"/>
        <color indexed="12"/>
        <rFont val="Arial"/>
        <family val="2"/>
      </rPr>
      <t xml:space="preserve"> (R)</t>
    </r>
  </si>
  <si>
    <t>YEAR</t>
  </si>
  <si>
    <t>.</t>
  </si>
  <si>
    <r>
      <t>2013</t>
    </r>
    <r>
      <rPr>
        <b/>
        <sz val="8"/>
        <color indexed="12"/>
        <rFont val="Arial"/>
        <family val="2"/>
      </rPr>
      <t xml:space="preserve"> (R)</t>
    </r>
  </si>
  <si>
    <r>
      <t xml:space="preserve"> </t>
    </r>
    <r>
      <rPr>
        <i/>
        <vertAlign val="superscript"/>
        <sz val="9"/>
        <color indexed="10"/>
        <rFont val="Arial"/>
        <family val="2"/>
      </rPr>
      <t>1</t>
    </r>
    <r>
      <rPr>
        <i/>
        <sz val="9"/>
        <rFont val="Arial"/>
        <family val="2"/>
      </rPr>
      <t xml:space="preserve"> Pavillons de l'UE 28, de la Norvège, de la Suisse et du Liechtenstein (non compris le pavillon de Malte)</t>
    </r>
  </si>
  <si>
    <t xml:space="preserve">   NB : l'activité mesurée en tonnes-kilomètres des pavillons roumain et bulgare représentait 3,8 % du TRM européen et 2,0 % des échanges entre la France et le reste </t>
  </si>
  <si>
    <t xml:space="preserve">          de l'Europe en 2006. Celle des pavillons suisse et croate représentait 1,3 % du TRM européen et 0,7 % des échanges entre la France et le reste de l'Europe en 2008.</t>
  </si>
  <si>
    <r>
      <t>2014</t>
    </r>
    <r>
      <rPr>
        <b/>
        <sz val="8"/>
        <color indexed="12"/>
        <rFont val="Arial"/>
        <family val="2"/>
      </rPr>
      <t xml:space="preserve"> (R)</t>
    </r>
  </si>
  <si>
    <r>
      <t>2016</t>
    </r>
    <r>
      <rPr>
        <b/>
        <sz val="8"/>
        <color indexed="17"/>
        <rFont val="Arial"/>
        <family val="2"/>
      </rPr>
      <t xml:space="preserve"> (P)</t>
    </r>
  </si>
  <si>
    <r>
      <t>2015</t>
    </r>
    <r>
      <rPr>
        <b/>
        <sz val="8"/>
        <color indexed="12"/>
        <rFont val="Arial"/>
        <family val="2"/>
      </rPr>
      <t xml:space="preserve"> (R)</t>
    </r>
  </si>
  <si>
    <r>
      <t>(R)</t>
    </r>
    <r>
      <rPr>
        <i/>
        <sz val="9"/>
        <rFont val="Arial"/>
        <family val="2"/>
      </rPr>
      <t xml:space="preserve"> données révisées par rapport à la publication antérieure à décembre 2016 : notamment la définition de la "zone Europe" ; </t>
    </r>
    <r>
      <rPr>
        <b/>
        <i/>
        <sz val="9"/>
        <color indexed="17"/>
        <rFont val="Arial"/>
        <family val="2"/>
      </rPr>
      <t>(P)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: données provisioires.</t>
    </r>
  </si>
  <si>
    <t>Source : SDES d'après enquêtes TRM française et européennes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</si>
</sst>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#,##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00000000"/>
    <numFmt numFmtId="174" formatCode="0.0000000000"/>
    <numFmt numFmtId="175" formatCode="#,##0.000"/>
    <numFmt numFmtId="176" formatCode="_-* #,##0.000\ _€_-;\-* #,##0.000\ _€_-;_-* &quot;-&quot;??\ _€_-;_-@_-"/>
    <numFmt numFmtId="177" formatCode="_-* #,##0.0\ _€_-;\-* #,##0.0\ _€_-;_-* &quot;-&quot;??\ _€_-;_-@_-"/>
    <numFmt numFmtId="178" formatCode="&quot;Vrai&quot;;&quot;Vrai&quot;;&quot;Faux&quot;"/>
    <numFmt numFmtId="179" formatCode="&quot;Actif&quot;;&quot;Actif&quot;;&quot;Inactif&quot;"/>
    <numFmt numFmtId="180" formatCode="0.000%"/>
    <numFmt numFmtId="181" formatCode="#,##0.0000"/>
    <numFmt numFmtId="182" formatCode="0.00000000000"/>
    <numFmt numFmtId="183" formatCode="0.000000000000"/>
    <numFmt numFmtId="184" formatCode="#,##0.00000"/>
    <numFmt numFmtId="185" formatCode="#,##0.000000"/>
    <numFmt numFmtId="186" formatCode="#,##0.0000000"/>
    <numFmt numFmtId="187" formatCode="\+0.0"/>
    <numFmt numFmtId="188" formatCode="0.0000%"/>
    <numFmt numFmtId="189" formatCode="0.00000%"/>
    <numFmt numFmtId="190" formatCode="0.000000%"/>
    <numFmt numFmtId="191" formatCode="0.0000000%"/>
    <numFmt numFmtId="192" formatCode="0.00000000%"/>
    <numFmt numFmtId="193" formatCode="0.000000000%"/>
    <numFmt numFmtId="194" formatCode="0.0000000000%"/>
    <numFmt numFmtId="195" formatCode="0.00000000000%"/>
    <numFmt numFmtId="196" formatCode="0.000000000000%"/>
    <numFmt numFmtId="197" formatCode="0.0000000000000%"/>
    <numFmt numFmtId="198" formatCode="0.00000000000000%"/>
    <numFmt numFmtId="199" formatCode="0.000000000000000%"/>
    <numFmt numFmtId="200" formatCode="0.0000000000000000%"/>
    <numFmt numFmtId="201" formatCode="0.00000000000000000%"/>
    <numFmt numFmtId="202" formatCode="0.000000000000000000%"/>
    <numFmt numFmtId="203" formatCode="0.0000000000000000000%"/>
    <numFmt numFmtId="204" formatCode="0.00000000000000000000%"/>
    <numFmt numFmtId="205" formatCode="0.000000000000000000000%"/>
    <numFmt numFmtId="206" formatCode="0.0000000000000000000000%"/>
    <numFmt numFmtId="207" formatCode="0.00000000000000000000000%"/>
    <numFmt numFmtId="208" formatCode="0.000000000000000000000000%"/>
    <numFmt numFmtId="209" formatCode="\+0.00"/>
    <numFmt numFmtId="210" formatCode="\+0.000"/>
    <numFmt numFmtId="211" formatCode="\+0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b/>
      <sz val="8"/>
      <color indexed="17"/>
      <name val="Arial"/>
      <family val="2"/>
    </font>
    <font>
      <b/>
      <vertAlign val="superscript"/>
      <sz val="10"/>
      <color indexed="10"/>
      <name val="Arial"/>
      <family val="2"/>
    </font>
    <font>
      <i/>
      <vertAlign val="superscript"/>
      <sz val="9"/>
      <color indexed="10"/>
      <name val="Arial"/>
      <family val="2"/>
    </font>
    <font>
      <b/>
      <vertAlign val="superscript"/>
      <sz val="9"/>
      <color indexed="10"/>
      <name val="Arial"/>
      <family val="2"/>
    </font>
    <font>
      <i/>
      <vertAlign val="superscript"/>
      <sz val="9"/>
      <name val="Arial"/>
      <family val="2"/>
    </font>
    <font>
      <b/>
      <i/>
      <vertAlign val="superscript"/>
      <sz val="9"/>
      <color indexed="10"/>
      <name val="Arial"/>
      <family val="2"/>
    </font>
    <font>
      <i/>
      <vertAlign val="superscript"/>
      <sz val="8"/>
      <name val="Arial"/>
      <family val="2"/>
    </font>
    <font>
      <sz val="10"/>
      <color indexed="12"/>
      <name val="Arial"/>
      <family val="2"/>
    </font>
    <font>
      <b/>
      <vertAlign val="superscript"/>
      <sz val="10"/>
      <color indexed="14"/>
      <name val="Arial"/>
      <family val="2"/>
    </font>
    <font>
      <b/>
      <i/>
      <sz val="9"/>
      <color indexed="12"/>
      <name val="Arial"/>
      <family val="2"/>
    </font>
    <font>
      <b/>
      <i/>
      <sz val="9"/>
      <color indexed="17"/>
      <name val="Arial"/>
      <family val="2"/>
    </font>
    <font>
      <b/>
      <i/>
      <sz val="9"/>
      <name val="Arial"/>
      <family val="2"/>
    </font>
    <font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2288"/>
      <name val="Arial"/>
      <family val="2"/>
    </font>
    <font>
      <b/>
      <sz val="12"/>
      <color rgb="FF00228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0F0F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00228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165" fontId="7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0" fontId="1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1" fillId="33" borderId="10" xfId="0" applyFont="1" applyFill="1" applyBorder="1" applyAlignment="1">
      <alignment horizontal="left" indent="1"/>
    </xf>
    <xf numFmtId="0" fontId="8" fillId="33" borderId="11" xfId="0" applyFont="1" applyFill="1" applyBorder="1" applyAlignment="1">
      <alignment vertical="center" wrapText="1"/>
    </xf>
    <xf numFmtId="166" fontId="8" fillId="33" borderId="11" xfId="0" applyNumberFormat="1" applyFont="1" applyFill="1" applyBorder="1" applyAlignment="1">
      <alignment vertical="center"/>
    </xf>
    <xf numFmtId="187" fontId="8" fillId="33" borderId="11" xfId="0" applyNumberFormat="1" applyFont="1" applyFill="1" applyBorder="1" applyAlignment="1">
      <alignment vertical="center"/>
    </xf>
    <xf numFmtId="166" fontId="8" fillId="33" borderId="11" xfId="52" applyNumberFormat="1" applyFont="1" applyFill="1" applyBorder="1" applyAlignment="1">
      <alignment vertical="center"/>
    </xf>
    <xf numFmtId="187" fontId="8" fillId="33" borderId="11" xfId="52" applyNumberFormat="1" applyFont="1" applyFill="1" applyBorder="1" applyAlignment="1">
      <alignment vertical="center"/>
    </xf>
    <xf numFmtId="165" fontId="8" fillId="33" borderId="11" xfId="52" applyNumberFormat="1" applyFont="1" applyFill="1" applyBorder="1" applyAlignment="1">
      <alignment vertical="center"/>
    </xf>
    <xf numFmtId="166" fontId="11" fillId="33" borderId="10" xfId="0" applyNumberFormat="1" applyFont="1" applyFill="1" applyBorder="1" applyAlignment="1">
      <alignment vertical="center"/>
    </xf>
    <xf numFmtId="166" fontId="7" fillId="33" borderId="10" xfId="0" applyNumberFormat="1" applyFont="1" applyFill="1" applyBorder="1" applyAlignment="1">
      <alignment vertical="center"/>
    </xf>
    <xf numFmtId="187" fontId="7" fillId="33" borderId="10" xfId="0" applyNumberFormat="1" applyFont="1" applyFill="1" applyBorder="1" applyAlignment="1">
      <alignment vertical="center"/>
    </xf>
    <xf numFmtId="166" fontId="7" fillId="33" borderId="10" xfId="52" applyNumberFormat="1" applyFont="1" applyFill="1" applyBorder="1" applyAlignment="1">
      <alignment vertical="center"/>
    </xf>
    <xf numFmtId="166" fontId="7" fillId="33" borderId="12" xfId="52" applyNumberFormat="1" applyFont="1" applyFill="1" applyBorder="1" applyAlignment="1">
      <alignment vertical="center"/>
    </xf>
    <xf numFmtId="187" fontId="7" fillId="33" borderId="12" xfId="52" applyNumberFormat="1" applyFont="1" applyFill="1" applyBorder="1" applyAlignment="1">
      <alignment vertical="center"/>
    </xf>
    <xf numFmtId="165" fontId="7" fillId="33" borderId="12" xfId="52" applyNumberFormat="1" applyFont="1" applyFill="1" applyBorder="1" applyAlignment="1">
      <alignment vertical="center"/>
    </xf>
    <xf numFmtId="166" fontId="11" fillId="33" borderId="12" xfId="0" applyNumberFormat="1" applyFont="1" applyFill="1" applyBorder="1" applyAlignment="1">
      <alignment vertical="center"/>
    </xf>
    <xf numFmtId="187" fontId="7" fillId="33" borderId="12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left" vertical="center" wrapText="1"/>
    </xf>
    <xf numFmtId="166" fontId="8" fillId="33" borderId="10" xfId="0" applyNumberFormat="1" applyFont="1" applyFill="1" applyBorder="1" applyAlignment="1">
      <alignment vertical="center"/>
    </xf>
    <xf numFmtId="187" fontId="8" fillId="33" borderId="10" xfId="0" applyNumberFormat="1" applyFont="1" applyFill="1" applyBorder="1" applyAlignment="1">
      <alignment vertical="center"/>
    </xf>
    <xf numFmtId="187" fontId="8" fillId="33" borderId="10" xfId="52" applyNumberFormat="1" applyFont="1" applyFill="1" applyBorder="1" applyAlignment="1">
      <alignment vertical="center"/>
    </xf>
    <xf numFmtId="166" fontId="8" fillId="33" borderId="10" xfId="52" applyNumberFormat="1" applyFont="1" applyFill="1" applyBorder="1" applyAlignment="1">
      <alignment vertical="center"/>
    </xf>
    <xf numFmtId="165" fontId="8" fillId="33" borderId="10" xfId="52" applyNumberFormat="1" applyFont="1" applyFill="1" applyBorder="1" applyAlignment="1">
      <alignment vertical="center"/>
    </xf>
    <xf numFmtId="166" fontId="7" fillId="33" borderId="12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10" xfId="0" applyFont="1" applyFill="1" applyBorder="1" applyAlignment="1">
      <alignment vertical="center"/>
    </xf>
    <xf numFmtId="175" fontId="11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/>
    </xf>
    <xf numFmtId="166" fontId="8" fillId="33" borderId="10" xfId="0" applyNumberFormat="1" applyFont="1" applyFill="1" applyBorder="1" applyAlignment="1" quotePrefix="1">
      <alignment horizontal="right" vertical="center"/>
    </xf>
    <xf numFmtId="0" fontId="11" fillId="33" borderId="10" xfId="0" applyFont="1" applyFill="1" applyBorder="1" applyAlignment="1">
      <alignment horizontal="left"/>
    </xf>
    <xf numFmtId="166" fontId="8" fillId="33" borderId="12" xfId="52" applyNumberFormat="1" applyFont="1" applyFill="1" applyBorder="1" applyAlignment="1">
      <alignment vertical="center"/>
    </xf>
    <xf numFmtId="0" fontId="11" fillId="33" borderId="13" xfId="0" applyFont="1" applyFill="1" applyBorder="1" applyAlignment="1">
      <alignment horizontal="left" indent="1"/>
    </xf>
    <xf numFmtId="166" fontId="7" fillId="33" borderId="13" xfId="0" applyNumberFormat="1" applyFont="1" applyFill="1" applyBorder="1" applyAlignment="1">
      <alignment vertical="center"/>
    </xf>
    <xf numFmtId="187" fontId="7" fillId="33" borderId="13" xfId="0" applyNumberFormat="1" applyFont="1" applyFill="1" applyBorder="1" applyAlignment="1">
      <alignment vertical="center"/>
    </xf>
    <xf numFmtId="166" fontId="7" fillId="33" borderId="13" xfId="52" applyNumberFormat="1" applyFont="1" applyFill="1" applyBorder="1" applyAlignment="1">
      <alignment vertical="center"/>
    </xf>
    <xf numFmtId="166" fontId="7" fillId="33" borderId="14" xfId="52" applyNumberFormat="1" applyFont="1" applyFill="1" applyBorder="1" applyAlignment="1">
      <alignment vertical="center"/>
    </xf>
    <xf numFmtId="165" fontId="7" fillId="33" borderId="14" xfId="52" applyNumberFormat="1" applyFont="1" applyFill="1" applyBorder="1" applyAlignment="1">
      <alignment vertical="center"/>
    </xf>
    <xf numFmtId="0" fontId="8" fillId="33" borderId="15" xfId="0" applyFont="1" applyFill="1" applyBorder="1" applyAlignment="1">
      <alignment wrapText="1"/>
    </xf>
    <xf numFmtId="166" fontId="8" fillId="33" borderId="15" xfId="0" applyNumberFormat="1" applyFont="1" applyFill="1" applyBorder="1" applyAlignment="1">
      <alignment vertical="center"/>
    </xf>
    <xf numFmtId="187" fontId="8" fillId="33" borderId="15" xfId="0" applyNumberFormat="1" applyFont="1" applyFill="1" applyBorder="1" applyAlignment="1">
      <alignment vertical="center"/>
    </xf>
    <xf numFmtId="166" fontId="8" fillId="33" borderId="15" xfId="52" applyNumberFormat="1" applyFont="1" applyFill="1" applyBorder="1" applyAlignment="1">
      <alignment vertical="center"/>
    </xf>
    <xf numFmtId="166" fontId="8" fillId="33" borderId="16" xfId="52" applyNumberFormat="1" applyFont="1" applyFill="1" applyBorder="1" applyAlignment="1">
      <alignment vertical="center"/>
    </xf>
    <xf numFmtId="187" fontId="8" fillId="33" borderId="16" xfId="52" applyNumberFormat="1" applyFont="1" applyFill="1" applyBorder="1" applyAlignment="1">
      <alignment vertical="center"/>
    </xf>
    <xf numFmtId="165" fontId="8" fillId="33" borderId="16" xfId="52" applyNumberFormat="1" applyFont="1" applyFill="1" applyBorder="1" applyAlignment="1">
      <alignment vertical="center"/>
    </xf>
    <xf numFmtId="0" fontId="8" fillId="33" borderId="17" xfId="0" applyFont="1" applyFill="1" applyBorder="1" applyAlignment="1">
      <alignment horizontal="left"/>
    </xf>
    <xf numFmtId="166" fontId="8" fillId="33" borderId="17" xfId="0" applyNumberFormat="1" applyFont="1" applyFill="1" applyBorder="1" applyAlignment="1">
      <alignment vertical="center"/>
    </xf>
    <xf numFmtId="187" fontId="8" fillId="33" borderId="17" xfId="0" applyNumberFormat="1" applyFont="1" applyFill="1" applyBorder="1" applyAlignment="1">
      <alignment vertical="center"/>
    </xf>
    <xf numFmtId="166" fontId="8" fillId="33" borderId="17" xfId="52" applyNumberFormat="1" applyFont="1" applyFill="1" applyBorder="1" applyAlignment="1">
      <alignment vertical="center"/>
    </xf>
    <xf numFmtId="187" fontId="8" fillId="33" borderId="17" xfId="52" applyNumberFormat="1" applyFont="1" applyFill="1" applyBorder="1" applyAlignment="1">
      <alignment vertical="center"/>
    </xf>
    <xf numFmtId="165" fontId="8" fillId="33" borderId="17" xfId="52" applyNumberFormat="1" applyFont="1" applyFill="1" applyBorder="1" applyAlignment="1">
      <alignment vertical="center"/>
    </xf>
    <xf numFmtId="0" fontId="11" fillId="33" borderId="13" xfId="0" applyFont="1" applyFill="1" applyBorder="1" applyAlignment="1">
      <alignment horizontal="left"/>
    </xf>
    <xf numFmtId="187" fontId="7" fillId="33" borderId="14" xfId="52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9" fontId="0" fillId="33" borderId="0" xfId="52" applyFill="1" applyAlignment="1">
      <alignment/>
    </xf>
    <xf numFmtId="166" fontId="8" fillId="33" borderId="12" xfId="0" applyNumberFormat="1" applyFont="1" applyFill="1" applyBorder="1" applyAlignment="1">
      <alignment vertical="center"/>
    </xf>
    <xf numFmtId="166" fontId="8" fillId="33" borderId="18" xfId="0" applyNumberFormat="1" applyFont="1" applyFill="1" applyBorder="1" applyAlignment="1">
      <alignment vertical="center"/>
    </xf>
    <xf numFmtId="187" fontId="7" fillId="33" borderId="10" xfId="52" applyNumberFormat="1" applyFont="1" applyFill="1" applyBorder="1" applyAlignment="1">
      <alignment vertical="center"/>
    </xf>
    <xf numFmtId="166" fontId="11" fillId="33" borderId="0" xfId="0" applyNumberFormat="1" applyFont="1" applyFill="1" applyBorder="1" applyAlignment="1">
      <alignment vertical="center"/>
    </xf>
    <xf numFmtId="166" fontId="7" fillId="33" borderId="0" xfId="0" applyNumberFormat="1" applyFont="1" applyFill="1" applyBorder="1" applyAlignment="1">
      <alignment vertical="center"/>
    </xf>
    <xf numFmtId="166" fontId="8" fillId="33" borderId="19" xfId="0" applyNumberFormat="1" applyFont="1" applyFill="1" applyBorder="1" applyAlignment="1">
      <alignment vertical="center"/>
    </xf>
    <xf numFmtId="166" fontId="7" fillId="33" borderId="20" xfId="0" applyNumberFormat="1" applyFont="1" applyFill="1" applyBorder="1" applyAlignment="1">
      <alignment vertical="center"/>
    </xf>
    <xf numFmtId="187" fontId="7" fillId="33" borderId="20" xfId="0" applyNumberFormat="1" applyFont="1" applyFill="1" applyBorder="1" applyAlignment="1">
      <alignment vertical="center"/>
    </xf>
    <xf numFmtId="187" fontId="8" fillId="33" borderId="20" xfId="0" applyNumberFormat="1" applyFont="1" applyFill="1" applyBorder="1" applyAlignment="1">
      <alignment vertical="center"/>
    </xf>
    <xf numFmtId="166" fontId="8" fillId="33" borderId="20" xfId="0" applyNumberFormat="1" applyFont="1" applyFill="1" applyBorder="1" applyAlignment="1">
      <alignment vertical="center"/>
    </xf>
    <xf numFmtId="166" fontId="7" fillId="33" borderId="21" xfId="52" applyNumberFormat="1" applyFont="1" applyFill="1" applyBorder="1" applyAlignment="1">
      <alignment vertical="center"/>
    </xf>
    <xf numFmtId="187" fontId="8" fillId="33" borderId="22" xfId="0" applyNumberFormat="1" applyFont="1" applyFill="1" applyBorder="1" applyAlignment="1">
      <alignment vertical="center"/>
    </xf>
    <xf numFmtId="166" fontId="8" fillId="33" borderId="23" xfId="0" applyNumberFormat="1" applyFont="1" applyFill="1" applyBorder="1" applyAlignment="1">
      <alignment vertical="center"/>
    </xf>
    <xf numFmtId="166" fontId="7" fillId="33" borderId="21" xfId="0" applyNumberFormat="1" applyFont="1" applyFill="1" applyBorder="1" applyAlignment="1">
      <alignment vertical="center"/>
    </xf>
    <xf numFmtId="166" fontId="7" fillId="33" borderId="20" xfId="52" applyNumberFormat="1" applyFont="1" applyFill="1" applyBorder="1" applyAlignment="1">
      <alignment vertical="center"/>
    </xf>
    <xf numFmtId="187" fontId="7" fillId="33" borderId="20" xfId="52" applyNumberFormat="1" applyFont="1" applyFill="1" applyBorder="1" applyAlignment="1">
      <alignment vertical="center"/>
    </xf>
    <xf numFmtId="164" fontId="0" fillId="0" borderId="0" xfId="52" applyNumberFormat="1" applyFont="1" applyAlignment="1">
      <alignment/>
    </xf>
    <xf numFmtId="187" fontId="10" fillId="33" borderId="0" xfId="0" applyNumberFormat="1" applyFont="1" applyFill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/>
    </xf>
    <xf numFmtId="0" fontId="25" fillId="33" borderId="0" xfId="0" applyFont="1" applyFill="1" applyAlignment="1">
      <alignment/>
    </xf>
    <xf numFmtId="166" fontId="8" fillId="33" borderId="26" xfId="0" applyNumberFormat="1" applyFont="1" applyFill="1" applyBorder="1" applyAlignment="1">
      <alignment vertical="center"/>
    </xf>
    <xf numFmtId="166" fontId="8" fillId="33" borderId="0" xfId="0" applyNumberFormat="1" applyFont="1" applyFill="1" applyBorder="1" applyAlignment="1">
      <alignment vertical="center"/>
    </xf>
    <xf numFmtId="175" fontId="11" fillId="33" borderId="0" xfId="0" applyNumberFormat="1" applyFont="1" applyFill="1" applyBorder="1" applyAlignment="1">
      <alignment vertical="center"/>
    </xf>
    <xf numFmtId="166" fontId="8" fillId="33" borderId="27" xfId="0" applyNumberFormat="1" applyFont="1" applyFill="1" applyBorder="1" applyAlignment="1">
      <alignment vertical="center"/>
    </xf>
    <xf numFmtId="166" fontId="8" fillId="33" borderId="28" xfId="0" applyNumberFormat="1" applyFont="1" applyFill="1" applyBorder="1" applyAlignment="1">
      <alignment vertical="center"/>
    </xf>
    <xf numFmtId="166" fontId="7" fillId="33" borderId="29" xfId="0" applyNumberFormat="1" applyFont="1" applyFill="1" applyBorder="1" applyAlignment="1">
      <alignment vertical="center"/>
    </xf>
    <xf numFmtId="0" fontId="8" fillId="33" borderId="24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165" fontId="8" fillId="33" borderId="12" xfId="52" applyNumberFormat="1" applyFont="1" applyFill="1" applyBorder="1" applyAlignment="1">
      <alignment vertical="center"/>
    </xf>
    <xf numFmtId="4" fontId="7" fillId="33" borderId="25" xfId="0" applyNumberFormat="1" applyFont="1" applyFill="1" applyBorder="1" applyAlignment="1">
      <alignment vertical="center"/>
    </xf>
    <xf numFmtId="4" fontId="7" fillId="33" borderId="13" xfId="0" applyNumberFormat="1" applyFont="1" applyFill="1" applyBorder="1" applyAlignment="1">
      <alignment vertical="center"/>
    </xf>
    <xf numFmtId="4" fontId="7" fillId="33" borderId="14" xfId="0" applyNumberFormat="1" applyFont="1" applyFill="1" applyBorder="1" applyAlignment="1">
      <alignment vertical="center"/>
    </xf>
    <xf numFmtId="4" fontId="7" fillId="33" borderId="10" xfId="0" applyNumberFormat="1" applyFont="1" applyFill="1" applyBorder="1" applyAlignment="1" quotePrefix="1">
      <alignment horizontal="right" vertical="center"/>
    </xf>
    <xf numFmtId="4" fontId="7" fillId="33" borderId="29" xfId="0" applyNumberFormat="1" applyFont="1" applyFill="1" applyBorder="1" applyAlignment="1">
      <alignment vertical="center"/>
    </xf>
    <xf numFmtId="0" fontId="63" fillId="34" borderId="0" xfId="0" applyFont="1" applyFill="1" applyAlignment="1">
      <alignment vertical="top" wrapText="1"/>
    </xf>
    <xf numFmtId="0" fontId="63" fillId="34" borderId="0" xfId="0" applyFont="1" applyFill="1" applyAlignment="1">
      <alignment/>
    </xf>
    <xf numFmtId="0" fontId="63" fillId="34" borderId="0" xfId="0" applyFont="1" applyFill="1" applyAlignment="1">
      <alignment horizontal="center"/>
    </xf>
    <xf numFmtId="0" fontId="64" fillId="35" borderId="32" xfId="0" applyFont="1" applyFill="1" applyBorder="1" applyAlignment="1">
      <alignment horizontal="center" vertical="top" wrapText="1"/>
    </xf>
    <xf numFmtId="0" fontId="64" fillId="35" borderId="33" xfId="0" applyFont="1" applyFill="1" applyBorder="1" applyAlignment="1">
      <alignment horizontal="center" vertical="top" wrapText="1"/>
    </xf>
    <xf numFmtId="0" fontId="64" fillId="35" borderId="34" xfId="0" applyFont="1" applyFill="1" applyBorder="1" applyAlignment="1">
      <alignment horizontal="center" vertical="top" wrapText="1"/>
    </xf>
    <xf numFmtId="0" fontId="63" fillId="35" borderId="32" xfId="0" applyFont="1" applyFill="1" applyBorder="1" applyAlignment="1">
      <alignment vertical="top" wrapText="1"/>
    </xf>
    <xf numFmtId="0" fontId="63" fillId="35" borderId="33" xfId="0" applyFont="1" applyFill="1" applyBorder="1" applyAlignment="1">
      <alignment vertical="top" wrapText="1"/>
    </xf>
    <xf numFmtId="0" fontId="64" fillId="35" borderId="35" xfId="0" applyFont="1" applyFill="1" applyBorder="1" applyAlignment="1">
      <alignment horizontal="center" vertical="top" wrapText="1"/>
    </xf>
    <xf numFmtId="0" fontId="63" fillId="35" borderId="36" xfId="0" applyFont="1" applyFill="1" applyBorder="1" applyAlignment="1">
      <alignment vertical="top" wrapText="1"/>
    </xf>
    <xf numFmtId="0" fontId="63" fillId="35" borderId="37" xfId="0" applyFont="1" applyFill="1" applyBorder="1" applyAlignment="1">
      <alignment vertical="top" wrapText="1"/>
    </xf>
    <xf numFmtId="0" fontId="63" fillId="34" borderId="38" xfId="0" applyFont="1" applyFill="1" applyBorder="1" applyAlignment="1">
      <alignment/>
    </xf>
    <xf numFmtId="166" fontId="8" fillId="33" borderId="39" xfId="0" applyNumberFormat="1" applyFont="1" applyFill="1" applyBorder="1" applyAlignment="1">
      <alignment vertical="center"/>
    </xf>
    <xf numFmtId="166" fontId="11" fillId="33" borderId="40" xfId="0" applyNumberFormat="1" applyFont="1" applyFill="1" applyBorder="1" applyAlignment="1">
      <alignment vertical="center"/>
    </xf>
    <xf numFmtId="166" fontId="8" fillId="33" borderId="40" xfId="0" applyNumberFormat="1" applyFont="1" applyFill="1" applyBorder="1" applyAlignment="1">
      <alignment vertical="center"/>
    </xf>
    <xf numFmtId="166" fontId="7" fillId="33" borderId="40" xfId="0" applyNumberFormat="1" applyFont="1" applyFill="1" applyBorder="1" applyAlignment="1">
      <alignment vertical="center"/>
    </xf>
    <xf numFmtId="4" fontId="7" fillId="33" borderId="41" xfId="0" applyNumberFormat="1" applyFont="1" applyFill="1" applyBorder="1" applyAlignment="1">
      <alignment vertical="center"/>
    </xf>
    <xf numFmtId="166" fontId="8" fillId="33" borderId="42" xfId="0" applyNumberFormat="1" applyFont="1" applyFill="1" applyBorder="1" applyAlignment="1">
      <alignment vertical="center"/>
    </xf>
    <xf numFmtId="166" fontId="8" fillId="33" borderId="43" xfId="0" applyNumberFormat="1" applyFont="1" applyFill="1" applyBorder="1" applyAlignment="1">
      <alignment vertical="center"/>
    </xf>
    <xf numFmtId="166" fontId="7" fillId="33" borderId="41" xfId="0" applyNumberFormat="1" applyFont="1" applyFill="1" applyBorder="1" applyAlignment="1">
      <alignment vertical="center"/>
    </xf>
    <xf numFmtId="0" fontId="64" fillId="35" borderId="44" xfId="0" applyFont="1" applyFill="1" applyBorder="1" applyAlignment="1">
      <alignment horizontal="center" vertical="top" wrapText="1"/>
    </xf>
    <xf numFmtId="0" fontId="64" fillId="35" borderId="45" xfId="0" applyFont="1" applyFill="1" applyBorder="1" applyAlignment="1">
      <alignment horizontal="center" vertical="top" wrapText="1"/>
    </xf>
    <xf numFmtId="0" fontId="64" fillId="35" borderId="46" xfId="0" applyFont="1" applyFill="1" applyBorder="1" applyAlignment="1">
      <alignment horizontal="center" vertical="top" wrapText="1"/>
    </xf>
    <xf numFmtId="0" fontId="64" fillId="35" borderId="47" xfId="0" applyFont="1" applyFill="1" applyBorder="1" applyAlignment="1">
      <alignment horizontal="center" vertical="top" wrapText="1"/>
    </xf>
    <xf numFmtId="0" fontId="64" fillId="35" borderId="48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0</xdr:colOff>
      <xdr:row>30</xdr:row>
      <xdr:rowOff>0</xdr:rowOff>
    </xdr:from>
    <xdr:to>
      <xdr:col>39</xdr:col>
      <xdr:colOff>190500</xdr:colOff>
      <xdr:row>30</xdr:row>
      <xdr:rowOff>142875</xdr:rowOff>
    </xdr:to>
    <xdr:pic>
      <xdr:nvPicPr>
        <xdr:cNvPr id="1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78925" y="6124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2609850</xdr:colOff>
      <xdr:row>30</xdr:row>
      <xdr:rowOff>0</xdr:rowOff>
    </xdr:from>
    <xdr:to>
      <xdr:col>0</xdr:col>
      <xdr:colOff>2609850</xdr:colOff>
      <xdr:row>30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609850" y="6124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activité entre la France et l'Europe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(129,6 / 43%) </a:t>
          </a:r>
        </a:p>
      </xdr:txBody>
    </xdr:sp>
    <xdr:clientData/>
  </xdr:twoCellAnchor>
  <xdr:twoCellAnchor>
    <xdr:from>
      <xdr:col>0</xdr:col>
      <xdr:colOff>2609850</xdr:colOff>
      <xdr:row>30</xdr:row>
      <xdr:rowOff>0</xdr:rowOff>
    </xdr:from>
    <xdr:to>
      <xdr:col>0</xdr:col>
      <xdr:colOff>2609850</xdr:colOff>
      <xdr:row>30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2609850" y="6124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activité en France (170,8 /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57%)</a:t>
          </a:r>
        </a:p>
      </xdr:txBody>
    </xdr:sp>
    <xdr:clientData/>
  </xdr:twoCellAnchor>
  <xdr:twoCellAnchor>
    <xdr:from>
      <xdr:col>0</xdr:col>
      <xdr:colOff>1724025</xdr:colOff>
      <xdr:row>30</xdr:row>
      <xdr:rowOff>0</xdr:rowOff>
    </xdr:from>
    <xdr:to>
      <xdr:col>0</xdr:col>
      <xdr:colOff>2362200</xdr:colOff>
      <xdr:row>30</xdr:row>
      <xdr:rowOff>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1724025" y="612457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300,4</a:t>
          </a:r>
        </a:p>
      </xdr:txBody>
    </xdr:sp>
    <xdr:clientData/>
  </xdr:twoCellAnchor>
  <xdr:twoCellAnchor>
    <xdr:from>
      <xdr:col>0</xdr:col>
      <xdr:colOff>2609850</xdr:colOff>
      <xdr:row>30</xdr:row>
      <xdr:rowOff>0</xdr:rowOff>
    </xdr:from>
    <xdr:to>
      <xdr:col>1</xdr:col>
      <xdr:colOff>409575</xdr:colOff>
      <xdr:row>30</xdr:row>
      <xdr:rowOff>0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2609850" y="612457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299,4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showGridLines="0" zoomScalePageLayoutView="0" workbookViewId="0" topLeftCell="A1">
      <selection activeCell="A97" sqref="A96:A97"/>
    </sheetView>
  </sheetViews>
  <sheetFormatPr defaultColWidth="11.421875" defaultRowHeight="12.75"/>
  <cols>
    <col min="1" max="1" width="18.57421875" style="88" bestFit="1" customWidth="1"/>
    <col min="2" max="10" width="9.00390625" style="88" customWidth="1"/>
  </cols>
  <sheetData>
    <row r="1" spans="1:14" ht="15">
      <c r="A1" s="104" t="s">
        <v>32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5.75" thickBot="1">
      <c r="A2" s="106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5.75">
      <c r="A3" s="127"/>
      <c r="B3" s="124" t="s">
        <v>33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  <c r="N3" s="105"/>
    </row>
    <row r="4" spans="1:14" ht="15.75">
      <c r="A4" s="128"/>
      <c r="B4" s="107">
        <v>2005</v>
      </c>
      <c r="C4" s="107">
        <v>2006</v>
      </c>
      <c r="D4" s="107">
        <v>2007</v>
      </c>
      <c r="E4" s="107">
        <v>2008</v>
      </c>
      <c r="F4" s="107">
        <v>2009</v>
      </c>
      <c r="G4" s="107">
        <v>2010</v>
      </c>
      <c r="H4" s="107">
        <v>2011</v>
      </c>
      <c r="I4" s="107">
        <v>2012</v>
      </c>
      <c r="J4" s="107">
        <v>2013</v>
      </c>
      <c r="K4" s="107">
        <v>2014</v>
      </c>
      <c r="L4" s="107">
        <v>2015</v>
      </c>
      <c r="M4" s="108">
        <v>2016</v>
      </c>
      <c r="N4" s="105"/>
    </row>
    <row r="5" spans="1:14" ht="15.75">
      <c r="A5" s="109" t="s">
        <v>34</v>
      </c>
      <c r="B5" s="110">
        <v>177.47</v>
      </c>
      <c r="C5" s="110">
        <v>182.85</v>
      </c>
      <c r="D5" s="110">
        <v>191.53</v>
      </c>
      <c r="E5" s="110">
        <v>182.01</v>
      </c>
      <c r="F5" s="110">
        <v>156.07</v>
      </c>
      <c r="G5" s="110">
        <v>164.4</v>
      </c>
      <c r="H5" s="110">
        <v>168.29</v>
      </c>
      <c r="I5" s="110">
        <v>156.47</v>
      </c>
      <c r="J5" s="110">
        <v>155.76</v>
      </c>
      <c r="K5" s="110">
        <v>151.15</v>
      </c>
      <c r="L5" s="110">
        <v>141.25</v>
      </c>
      <c r="M5" s="111">
        <v>144.2</v>
      </c>
      <c r="N5" s="105"/>
    </row>
    <row r="6" spans="1:14" ht="16.5" thickBot="1">
      <c r="A6" s="112" t="s">
        <v>35</v>
      </c>
      <c r="B6" s="113">
        <v>4.85</v>
      </c>
      <c r="C6" s="113">
        <v>4.77</v>
      </c>
      <c r="D6" s="113">
        <v>5.02</v>
      </c>
      <c r="E6" s="113">
        <v>5.39</v>
      </c>
      <c r="F6" s="113">
        <v>6.24</v>
      </c>
      <c r="G6" s="113">
        <v>6.38</v>
      </c>
      <c r="H6" s="113">
        <v>6.02</v>
      </c>
      <c r="I6" s="113">
        <v>6.39</v>
      </c>
      <c r="J6" s="113">
        <v>7.36</v>
      </c>
      <c r="K6" s="113">
        <v>7.67</v>
      </c>
      <c r="L6" s="113">
        <v>8.29</v>
      </c>
      <c r="M6" s="114">
        <v>9.68</v>
      </c>
      <c r="N6" s="105"/>
    </row>
    <row r="7" spans="1:14" ht="15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ht="15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</row>
    <row r="9" spans="1:14" ht="15.75" thickBot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</row>
    <row r="10" spans="1:14" ht="15.75" thickTop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</row>
    <row r="11" spans="1:14" ht="15">
      <c r="A11" s="104" t="s">
        <v>32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14" ht="15.75" thickBot="1">
      <c r="A12" s="106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</row>
    <row r="13" spans="1:14" ht="15.75">
      <c r="A13" s="127"/>
      <c r="B13" s="124" t="s">
        <v>33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6"/>
      <c r="N13" s="105"/>
    </row>
    <row r="14" spans="1:14" ht="15.75">
      <c r="A14" s="128"/>
      <c r="B14" s="107">
        <v>2005</v>
      </c>
      <c r="C14" s="107">
        <v>2006</v>
      </c>
      <c r="D14" s="107">
        <v>2007</v>
      </c>
      <c r="E14" s="107">
        <v>2008</v>
      </c>
      <c r="F14" s="107">
        <v>2009</v>
      </c>
      <c r="G14" s="107">
        <v>2010</v>
      </c>
      <c r="H14" s="107">
        <v>2011</v>
      </c>
      <c r="I14" s="107">
        <v>2012</v>
      </c>
      <c r="J14" s="107">
        <v>2013</v>
      </c>
      <c r="K14" s="107">
        <v>2014</v>
      </c>
      <c r="L14" s="107">
        <v>2015</v>
      </c>
      <c r="M14" s="108">
        <v>2016</v>
      </c>
      <c r="N14" s="105"/>
    </row>
    <row r="15" spans="1:14" ht="15.75">
      <c r="A15" s="109" t="s">
        <v>36</v>
      </c>
      <c r="B15" s="110">
        <v>26.61</v>
      </c>
      <c r="C15" s="110">
        <v>27.35</v>
      </c>
      <c r="D15" s="110">
        <v>26.36</v>
      </c>
      <c r="E15" s="110">
        <v>23.29</v>
      </c>
      <c r="F15" s="110">
        <v>16.74</v>
      </c>
      <c r="G15" s="110">
        <v>17.07</v>
      </c>
      <c r="H15" s="110">
        <v>16.68</v>
      </c>
      <c r="I15" s="110">
        <v>15.45</v>
      </c>
      <c r="J15" s="110">
        <v>15.02</v>
      </c>
      <c r="K15" s="110">
        <v>13.53</v>
      </c>
      <c r="L15" s="110">
        <v>11.88</v>
      </c>
      <c r="M15" s="111">
        <v>11.14</v>
      </c>
      <c r="N15" s="105"/>
    </row>
    <row r="16" spans="1:14" ht="15.75">
      <c r="A16" s="109" t="s">
        <v>37</v>
      </c>
      <c r="B16" s="110">
        <v>84.26</v>
      </c>
      <c r="C16" s="110">
        <v>91.17</v>
      </c>
      <c r="D16" s="110">
        <v>92.84</v>
      </c>
      <c r="E16" s="110">
        <v>94.66</v>
      </c>
      <c r="F16" s="110">
        <v>75.13</v>
      </c>
      <c r="G16" s="110">
        <v>80.48</v>
      </c>
      <c r="H16" s="110">
        <v>75.97</v>
      </c>
      <c r="I16" s="110">
        <v>71.96</v>
      </c>
      <c r="J16" s="110">
        <v>72.42</v>
      </c>
      <c r="K16" s="110">
        <v>72.89</v>
      </c>
      <c r="L16" s="110">
        <v>69.47</v>
      </c>
      <c r="M16" s="111">
        <v>68.46</v>
      </c>
      <c r="N16" s="105"/>
    </row>
    <row r="17" spans="1:14" ht="16.5" thickBot="1">
      <c r="A17" s="112" t="s">
        <v>38</v>
      </c>
      <c r="B17" s="113">
        <v>20.7</v>
      </c>
      <c r="C17" s="113">
        <v>23.67</v>
      </c>
      <c r="D17" s="113">
        <v>26.53</v>
      </c>
      <c r="E17" s="113">
        <v>29.46</v>
      </c>
      <c r="F17" s="113">
        <v>31.78</v>
      </c>
      <c r="G17" s="113">
        <v>32.08</v>
      </c>
      <c r="H17" s="113">
        <v>32.33</v>
      </c>
      <c r="I17" s="113">
        <v>33.07</v>
      </c>
      <c r="J17" s="113">
        <v>39.22</v>
      </c>
      <c r="K17" s="113">
        <v>39.96</v>
      </c>
      <c r="L17" s="113">
        <v>41.88</v>
      </c>
      <c r="M17" s="114">
        <v>46.68</v>
      </c>
      <c r="N17" s="105"/>
    </row>
    <row r="18" spans="1:14" ht="15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</row>
    <row r="19" spans="1:14" ht="15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</row>
    <row r="20" spans="1:14" ht="15.75" thickBot="1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</row>
    <row r="21" spans="1:14" ht="15.75" thickTop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</row>
    <row r="22" spans="1:14" ht="15">
      <c r="A22" s="104" t="s">
        <v>32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</row>
    <row r="23" spans="1:14" ht="15.75" thickBot="1">
      <c r="A23" s="106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4" spans="1:14" ht="15.75">
      <c r="A24" s="127"/>
      <c r="B24" s="124" t="s">
        <v>33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6"/>
      <c r="N24" s="105"/>
    </row>
    <row r="25" spans="1:14" ht="15.75">
      <c r="A25" s="128"/>
      <c r="B25" s="107">
        <v>2005</v>
      </c>
      <c r="C25" s="107">
        <v>2006</v>
      </c>
      <c r="D25" s="107">
        <v>2007</v>
      </c>
      <c r="E25" s="107">
        <v>2008</v>
      </c>
      <c r="F25" s="107">
        <v>2009</v>
      </c>
      <c r="G25" s="107">
        <v>2010</v>
      </c>
      <c r="H25" s="107">
        <v>2011</v>
      </c>
      <c r="I25" s="107">
        <v>2012</v>
      </c>
      <c r="J25" s="107">
        <v>2013</v>
      </c>
      <c r="K25" s="107">
        <v>2014</v>
      </c>
      <c r="L25" s="107">
        <v>2015</v>
      </c>
      <c r="M25" s="108">
        <v>2016</v>
      </c>
      <c r="N25" s="105"/>
    </row>
    <row r="26" spans="1:14" ht="16.5" thickBot="1">
      <c r="A26" s="112" t="s">
        <v>39</v>
      </c>
      <c r="B26" s="113">
        <v>1392.9</v>
      </c>
      <c r="C26" s="113">
        <v>1502.7</v>
      </c>
      <c r="D26" s="113">
        <v>1556.9</v>
      </c>
      <c r="E26" s="113">
        <v>1555.2</v>
      </c>
      <c r="F26" s="113">
        <v>1416.4</v>
      </c>
      <c r="G26" s="113">
        <v>1455.6</v>
      </c>
      <c r="H26" s="113">
        <v>1448.7</v>
      </c>
      <c r="I26" s="113">
        <v>1410.5</v>
      </c>
      <c r="J26" s="113">
        <v>1431.3</v>
      </c>
      <c r="K26" s="113">
        <v>1442.5</v>
      </c>
      <c r="L26" s="113">
        <v>1508.2</v>
      </c>
      <c r="M26" s="114">
        <v>1594.6</v>
      </c>
      <c r="N26" s="105"/>
    </row>
    <row r="27" spans="1:14" ht="15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</row>
    <row r="28" spans="1:14" ht="15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</row>
    <row r="29" spans="1:14" ht="15.75" thickBot="1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</row>
    <row r="30" spans="1:14" ht="15.75" thickTop="1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</row>
    <row r="31" spans="1:14" ht="15">
      <c r="A31" s="104" t="s">
        <v>32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</row>
    <row r="32" spans="1:14" ht="15.75" thickBot="1">
      <c r="A32" s="106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</row>
    <row r="33" spans="1:14" ht="15.75">
      <c r="A33" s="127"/>
      <c r="B33" s="124" t="s">
        <v>33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6"/>
      <c r="N33" s="105"/>
    </row>
    <row r="34" spans="1:14" ht="15.75">
      <c r="A34" s="128"/>
      <c r="B34" s="107">
        <v>2005</v>
      </c>
      <c r="C34" s="107">
        <v>2006</v>
      </c>
      <c r="D34" s="107">
        <v>2007</v>
      </c>
      <c r="E34" s="107">
        <v>2008</v>
      </c>
      <c r="F34" s="107">
        <v>2009</v>
      </c>
      <c r="G34" s="107">
        <v>2010</v>
      </c>
      <c r="H34" s="107">
        <v>2011</v>
      </c>
      <c r="I34" s="107">
        <v>2012</v>
      </c>
      <c r="J34" s="107">
        <v>2013</v>
      </c>
      <c r="K34" s="107">
        <v>2014</v>
      </c>
      <c r="L34" s="107">
        <v>2015</v>
      </c>
      <c r="M34" s="108">
        <v>2016</v>
      </c>
      <c r="N34" s="105"/>
    </row>
    <row r="35" spans="1:14" ht="15.75">
      <c r="A35" s="109" t="s">
        <v>40</v>
      </c>
      <c r="B35" s="110">
        <v>0.42</v>
      </c>
      <c r="C35" s="110">
        <v>0.48</v>
      </c>
      <c r="D35" s="110">
        <v>0.54</v>
      </c>
      <c r="E35" s="110">
        <v>0.43</v>
      </c>
      <c r="F35" s="110">
        <v>0.3</v>
      </c>
      <c r="G35" s="110">
        <v>0.32</v>
      </c>
      <c r="H35" s="110">
        <v>0.29</v>
      </c>
      <c r="I35" s="110">
        <v>0.25</v>
      </c>
      <c r="J35" s="110">
        <v>0.3</v>
      </c>
      <c r="K35" s="110">
        <v>0.3</v>
      </c>
      <c r="L35" s="110">
        <v>0.19</v>
      </c>
      <c r="M35" s="111">
        <v>0.24</v>
      </c>
      <c r="N35" s="105"/>
    </row>
    <row r="36" spans="1:14" ht="16.5" thickBot="1">
      <c r="A36" s="112" t="s">
        <v>41</v>
      </c>
      <c r="B36" s="113">
        <v>0.68</v>
      </c>
      <c r="C36" s="113">
        <v>0.71</v>
      </c>
      <c r="D36" s="113">
        <v>0.76</v>
      </c>
      <c r="E36" s="113">
        <v>0.51</v>
      </c>
      <c r="F36" s="113">
        <v>0.46</v>
      </c>
      <c r="G36" s="113">
        <v>0.36</v>
      </c>
      <c r="H36" s="113">
        <v>0.37</v>
      </c>
      <c r="I36" s="113">
        <v>0.24</v>
      </c>
      <c r="J36" s="113">
        <v>0.33</v>
      </c>
      <c r="K36" s="113">
        <v>0.24</v>
      </c>
      <c r="L36" s="113">
        <v>0.27</v>
      </c>
      <c r="M36" s="114">
        <v>0.26</v>
      </c>
      <c r="N36" s="105"/>
    </row>
    <row r="37" spans="1:14" ht="15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</row>
    <row r="38" spans="1:14" ht="1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</row>
    <row r="39" spans="1:14" ht="15.75" thickBot="1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</row>
    <row r="40" spans="1:14" ht="15.75" thickTop="1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</row>
    <row r="41" spans="1:14" ht="15">
      <c r="A41" s="104" t="s">
        <v>32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</row>
    <row r="42" spans="1:14" ht="15.75" thickBot="1">
      <c r="A42" s="106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1:14" ht="12.75" customHeight="1">
      <c r="A43" s="127"/>
      <c r="B43" s="124" t="s">
        <v>33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6"/>
    </row>
    <row r="44" spans="1:14" ht="15.75">
      <c r="A44" s="128"/>
      <c r="B44" s="107">
        <v>2005</v>
      </c>
      <c r="C44" s="107">
        <v>2006</v>
      </c>
      <c r="D44" s="107">
        <v>2007</v>
      </c>
      <c r="E44" s="107">
        <v>2008</v>
      </c>
      <c r="F44" s="107">
        <v>2009</v>
      </c>
      <c r="G44" s="107">
        <v>2010</v>
      </c>
      <c r="H44" s="107">
        <v>2011</v>
      </c>
      <c r="I44" s="107">
        <v>2012</v>
      </c>
      <c r="J44" s="107">
        <v>2013</v>
      </c>
      <c r="K44" s="107">
        <v>2014</v>
      </c>
      <c r="L44" s="107">
        <v>2015</v>
      </c>
      <c r="M44" s="107">
        <v>2016</v>
      </c>
      <c r="N44" s="108" t="s">
        <v>51</v>
      </c>
    </row>
    <row r="45" spans="1:14" ht="16.5" thickBot="1">
      <c r="A45" s="112" t="s">
        <v>42</v>
      </c>
      <c r="B45" s="113">
        <v>20.51</v>
      </c>
      <c r="C45" s="113">
        <v>24.29</v>
      </c>
      <c r="D45" s="113">
        <v>26.08</v>
      </c>
      <c r="E45" s="113">
        <v>26.77</v>
      </c>
      <c r="F45" s="113">
        <v>21.81</v>
      </c>
      <c r="G45" s="113">
        <v>26.29</v>
      </c>
      <c r="H45" s="113">
        <v>27.41</v>
      </c>
      <c r="I45" s="113">
        <v>30.09</v>
      </c>
      <c r="J45" s="113">
        <v>31.56</v>
      </c>
      <c r="K45" s="113">
        <v>30.68</v>
      </c>
      <c r="L45" s="113">
        <v>24.02</v>
      </c>
      <c r="M45" s="113">
        <v>22.47</v>
      </c>
      <c r="N45" s="114" t="s">
        <v>52</v>
      </c>
    </row>
    <row r="46" spans="1:14" ht="1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</row>
    <row r="47" spans="1:14" ht="1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</row>
    <row r="48" spans="1:14" ht="15.75" thickBot="1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</row>
    <row r="49" spans="1:14" ht="15.75" thickTop="1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</row>
    <row r="50" spans="1:14" ht="15">
      <c r="A50" s="104" t="s">
        <v>32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</row>
    <row r="51" spans="1:14" ht="15.75" thickBot="1">
      <c r="A51" s="106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</row>
    <row r="52" spans="1:14" ht="15.75">
      <c r="A52" s="127"/>
      <c r="B52" s="124" t="s">
        <v>33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6"/>
      <c r="N52" s="105"/>
    </row>
    <row r="53" spans="1:14" ht="15.75">
      <c r="A53" s="128"/>
      <c r="B53" s="107">
        <v>2005</v>
      </c>
      <c r="C53" s="107">
        <v>2006</v>
      </c>
      <c r="D53" s="107">
        <v>2007</v>
      </c>
      <c r="E53" s="107">
        <v>2008</v>
      </c>
      <c r="F53" s="107">
        <v>2009</v>
      </c>
      <c r="G53" s="107">
        <v>2010</v>
      </c>
      <c r="H53" s="107">
        <v>2011</v>
      </c>
      <c r="I53" s="107">
        <v>2012</v>
      </c>
      <c r="J53" s="107">
        <v>2013</v>
      </c>
      <c r="K53" s="107">
        <v>2014</v>
      </c>
      <c r="L53" s="107">
        <v>2015</v>
      </c>
      <c r="M53" s="108">
        <v>2016</v>
      </c>
      <c r="N53" s="105"/>
    </row>
    <row r="54" spans="1:14" ht="16.5" thickBot="1">
      <c r="A54" s="112" t="s">
        <v>43</v>
      </c>
      <c r="B54" s="113">
        <v>0.13</v>
      </c>
      <c r="C54" s="113">
        <v>0.07</v>
      </c>
      <c r="D54" s="113">
        <v>0.05</v>
      </c>
      <c r="E54" s="113">
        <v>0.09</v>
      </c>
      <c r="F54" s="113">
        <v>0.05</v>
      </c>
      <c r="G54" s="113">
        <v>0.07</v>
      </c>
      <c r="H54" s="113">
        <v>0.07</v>
      </c>
      <c r="I54" s="113">
        <v>0.05</v>
      </c>
      <c r="J54" s="113">
        <v>0.09</v>
      </c>
      <c r="K54" s="113">
        <v>0.02</v>
      </c>
      <c r="L54" s="113">
        <v>0.01</v>
      </c>
      <c r="M54" s="114">
        <v>0.01</v>
      </c>
      <c r="N54" s="105"/>
    </row>
    <row r="55" spans="1:14" ht="1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</row>
    <row r="56" spans="1:14" ht="1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</row>
    <row r="57" spans="1:14" ht="15.75" thickBot="1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</row>
    <row r="58" spans="1:14" ht="15.75" thickTop="1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</row>
    <row r="59" spans="1:14" ht="15">
      <c r="A59" s="104" t="s">
        <v>32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</row>
    <row r="60" spans="1:14" ht="15.75" thickBot="1">
      <c r="A60" s="106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</row>
    <row r="61" spans="1:14" ht="12.75" customHeight="1">
      <c r="A61" s="127"/>
      <c r="B61" s="124" t="s">
        <v>33</v>
      </c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6"/>
    </row>
    <row r="62" spans="1:14" ht="15.75">
      <c r="A62" s="128"/>
      <c r="B62" s="107">
        <v>2005</v>
      </c>
      <c r="C62" s="107">
        <v>2006</v>
      </c>
      <c r="D62" s="107">
        <v>2007</v>
      </c>
      <c r="E62" s="107">
        <v>2008</v>
      </c>
      <c r="F62" s="107">
        <v>2009</v>
      </c>
      <c r="G62" s="107">
        <v>2010</v>
      </c>
      <c r="H62" s="107">
        <v>2011</v>
      </c>
      <c r="I62" s="107">
        <v>2012</v>
      </c>
      <c r="J62" s="107">
        <v>2013</v>
      </c>
      <c r="K62" s="107">
        <v>2014</v>
      </c>
      <c r="L62" s="107">
        <v>2015</v>
      </c>
      <c r="M62" s="107">
        <v>2016</v>
      </c>
      <c r="N62" s="108" t="s">
        <v>51</v>
      </c>
    </row>
    <row r="63" spans="1:14" ht="16.5" thickBot="1">
      <c r="A63" s="112" t="s">
        <v>44</v>
      </c>
      <c r="B63" s="113">
        <v>1727.3</v>
      </c>
      <c r="C63" s="113">
        <v>1856.8</v>
      </c>
      <c r="D63" s="113">
        <v>1925.2</v>
      </c>
      <c r="E63" s="113">
        <v>1916.8</v>
      </c>
      <c r="F63" s="113">
        <v>1724.2</v>
      </c>
      <c r="G63" s="113">
        <v>1782.3</v>
      </c>
      <c r="H63" s="113">
        <v>1775.4</v>
      </c>
      <c r="I63" s="113">
        <v>1723.9</v>
      </c>
      <c r="J63" s="113">
        <v>1752.7</v>
      </c>
      <c r="K63" s="113">
        <v>1758.4</v>
      </c>
      <c r="L63" s="113">
        <v>1805</v>
      </c>
      <c r="M63" s="113">
        <v>1897.2</v>
      </c>
      <c r="N63" s="114" t="s">
        <v>52</v>
      </c>
    </row>
    <row r="64" spans="1:14" ht="1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</row>
    <row r="65" spans="1:14" ht="1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</row>
    <row r="66" spans="1:14" ht="15.75" thickBot="1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</row>
    <row r="67" spans="1:14" ht="15.75" thickTop="1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</row>
    <row r="68" spans="1:14" ht="15">
      <c r="A68" s="104" t="s">
        <v>32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</row>
    <row r="69" spans="1:14" ht="15.75" thickBot="1">
      <c r="A69" s="106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</row>
    <row r="70" spans="1:14" ht="15.75">
      <c r="A70" s="127"/>
      <c r="B70" s="124" t="s">
        <v>33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6"/>
      <c r="N70" s="105"/>
    </row>
    <row r="71" spans="1:14" ht="15.75">
      <c r="A71" s="128"/>
      <c r="B71" s="107">
        <v>2005</v>
      </c>
      <c r="C71" s="107">
        <v>2006</v>
      </c>
      <c r="D71" s="107">
        <v>2007</v>
      </c>
      <c r="E71" s="107">
        <v>2008</v>
      </c>
      <c r="F71" s="107">
        <v>2009</v>
      </c>
      <c r="G71" s="107">
        <v>2010</v>
      </c>
      <c r="H71" s="107">
        <v>2011</v>
      </c>
      <c r="I71" s="107">
        <v>2012</v>
      </c>
      <c r="J71" s="107">
        <v>2013</v>
      </c>
      <c r="K71" s="107">
        <v>2014</v>
      </c>
      <c r="L71" s="107">
        <v>2015</v>
      </c>
      <c r="M71" s="108">
        <v>2016</v>
      </c>
      <c r="N71" s="105"/>
    </row>
    <row r="72" spans="1:14" ht="16.5" thickBot="1">
      <c r="A72" s="112" t="s">
        <v>45</v>
      </c>
      <c r="B72" s="113">
        <v>177.47</v>
      </c>
      <c r="C72" s="113">
        <v>182.85</v>
      </c>
      <c r="D72" s="113">
        <v>191.53</v>
      </c>
      <c r="E72" s="113">
        <v>182.01</v>
      </c>
      <c r="F72" s="113">
        <v>156.07</v>
      </c>
      <c r="G72" s="113">
        <v>164.4</v>
      </c>
      <c r="H72" s="113">
        <v>168.29</v>
      </c>
      <c r="I72" s="113">
        <v>156.47</v>
      </c>
      <c r="J72" s="113">
        <v>155.76</v>
      </c>
      <c r="K72" s="113">
        <v>151.15</v>
      </c>
      <c r="L72" s="113">
        <v>141.25</v>
      </c>
      <c r="M72" s="114">
        <v>144.2</v>
      </c>
      <c r="N72" s="105"/>
    </row>
    <row r="73" spans="1:14" ht="1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</row>
    <row r="74" spans="1:14" ht="1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</row>
    <row r="75" spans="1:14" ht="15.75" thickBot="1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</row>
    <row r="76" spans="1:14" ht="15.75" thickTop="1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</row>
    <row r="77" spans="1:14" ht="15">
      <c r="A77" s="104" t="s">
        <v>32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</row>
    <row r="78" spans="1:14" ht="15.75" thickBot="1">
      <c r="A78" s="106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</row>
    <row r="79" spans="1:14" ht="15.75">
      <c r="A79" s="127"/>
      <c r="B79" s="124" t="s">
        <v>33</v>
      </c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6"/>
      <c r="N79" s="105"/>
    </row>
    <row r="80" spans="1:14" ht="15.75">
      <c r="A80" s="128"/>
      <c r="B80" s="107">
        <v>2005</v>
      </c>
      <c r="C80" s="107">
        <v>2006</v>
      </c>
      <c r="D80" s="107">
        <v>2007</v>
      </c>
      <c r="E80" s="107">
        <v>2008</v>
      </c>
      <c r="F80" s="107">
        <v>2009</v>
      </c>
      <c r="G80" s="107">
        <v>2010</v>
      </c>
      <c r="H80" s="107">
        <v>2011</v>
      </c>
      <c r="I80" s="107">
        <v>2012</v>
      </c>
      <c r="J80" s="107">
        <v>2013</v>
      </c>
      <c r="K80" s="107">
        <v>2014</v>
      </c>
      <c r="L80" s="107">
        <v>2015</v>
      </c>
      <c r="M80" s="108">
        <v>2016</v>
      </c>
      <c r="N80" s="105"/>
    </row>
    <row r="81" spans="1:14" ht="16.5" thickBot="1">
      <c r="A81" s="112" t="s">
        <v>46</v>
      </c>
      <c r="B81" s="113">
        <v>27.83</v>
      </c>
      <c r="C81" s="113">
        <v>28.61</v>
      </c>
      <c r="D81" s="113">
        <v>27.7</v>
      </c>
      <c r="E81" s="113">
        <v>24.31</v>
      </c>
      <c r="F81" s="113">
        <v>17.56</v>
      </c>
      <c r="G81" s="113">
        <v>17.81</v>
      </c>
      <c r="H81" s="113">
        <v>17.42</v>
      </c>
      <c r="I81" s="113">
        <v>15.99</v>
      </c>
      <c r="J81" s="113">
        <v>15.73</v>
      </c>
      <c r="K81" s="113">
        <v>14.09</v>
      </c>
      <c r="L81" s="113">
        <v>12.34</v>
      </c>
      <c r="M81" s="114">
        <v>11.65</v>
      </c>
      <c r="N81" s="105"/>
    </row>
    <row r="82" spans="11:12" ht="15">
      <c r="K82" s="88"/>
      <c r="L82" s="88"/>
    </row>
    <row r="83" spans="11:12" ht="15">
      <c r="K83" s="88"/>
      <c r="L83" s="88"/>
    </row>
  </sheetData>
  <sheetProtection/>
  <mergeCells count="18">
    <mergeCell ref="A79:A80"/>
    <mergeCell ref="A61:A62"/>
    <mergeCell ref="A70:A71"/>
    <mergeCell ref="A3:A4"/>
    <mergeCell ref="A13:A14"/>
    <mergeCell ref="A24:A25"/>
    <mergeCell ref="A33:A34"/>
    <mergeCell ref="A43:A44"/>
    <mergeCell ref="A52:A53"/>
    <mergeCell ref="B61:N61"/>
    <mergeCell ref="B70:M70"/>
    <mergeCell ref="B79:M79"/>
    <mergeCell ref="B3:M3"/>
    <mergeCell ref="B13:M13"/>
    <mergeCell ref="B24:M24"/>
    <mergeCell ref="B33:M33"/>
    <mergeCell ref="B43:N43"/>
    <mergeCell ref="B52:M52"/>
  </mergeCells>
  <printOptions/>
  <pageMargins left="0.97" right="0.17" top="0.2" bottom="0.21" header="0.17" footer="0.17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showGridLines="0" tabSelected="1" zoomScalePageLayoutView="0" workbookViewId="0" topLeftCell="A1">
      <selection activeCell="A45" sqref="A45"/>
    </sheetView>
  </sheetViews>
  <sheetFormatPr defaultColWidth="11.421875" defaultRowHeight="12.75"/>
  <cols>
    <col min="1" max="1" width="39.140625" style="0" customWidth="1"/>
    <col min="2" max="7" width="6.140625" style="0" bestFit="1" customWidth="1"/>
    <col min="8" max="8" width="6.140625" style="0" customWidth="1"/>
    <col min="9" max="9" width="6.140625" style="0" bestFit="1" customWidth="1"/>
    <col min="10" max="14" width="6.140625" style="0" customWidth="1"/>
    <col min="15" max="15" width="5.00390625" style="0" customWidth="1"/>
    <col min="16" max="18" width="5.140625" style="0" customWidth="1"/>
    <col min="19" max="19" width="5.28125" style="0" customWidth="1"/>
    <col min="20" max="20" width="4.57421875" style="0" customWidth="1"/>
    <col min="21" max="25" width="5.00390625" style="0" customWidth="1"/>
    <col min="26" max="26" width="5.28125" style="0" customWidth="1"/>
  </cols>
  <sheetData>
    <row r="1" spans="1:23" ht="12.75">
      <c r="A1" s="129" t="s">
        <v>11</v>
      </c>
      <c r="B1" s="129"/>
      <c r="C1" s="129"/>
      <c r="D1" s="129"/>
      <c r="E1" s="129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83"/>
      <c r="W1" s="83"/>
    </row>
    <row r="2" spans="1:26" ht="42.75" customHeight="1">
      <c r="A2" s="84"/>
      <c r="B2" s="130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  <c r="O2" s="133" t="s">
        <v>20</v>
      </c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4"/>
    </row>
    <row r="3" spans="1:26" s="6" customFormat="1" ht="33.75" customHeight="1">
      <c r="A3" s="85"/>
      <c r="B3" s="86">
        <v>2004</v>
      </c>
      <c r="C3" s="86" t="s">
        <v>48</v>
      </c>
      <c r="D3" s="86" t="s">
        <v>49</v>
      </c>
      <c r="E3" s="86" t="s">
        <v>50</v>
      </c>
      <c r="F3" s="86" t="s">
        <v>26</v>
      </c>
      <c r="G3" s="86" t="s">
        <v>27</v>
      </c>
      <c r="H3" s="86" t="s">
        <v>13</v>
      </c>
      <c r="I3" s="86" t="s">
        <v>14</v>
      </c>
      <c r="J3" s="86" t="s">
        <v>47</v>
      </c>
      <c r="K3" s="86" t="s">
        <v>53</v>
      </c>
      <c r="L3" s="86" t="s">
        <v>57</v>
      </c>
      <c r="M3" s="86" t="s">
        <v>59</v>
      </c>
      <c r="N3" s="95" t="s">
        <v>58</v>
      </c>
      <c r="O3" s="96" t="s">
        <v>48</v>
      </c>
      <c r="P3" s="97" t="s">
        <v>49</v>
      </c>
      <c r="Q3" s="97" t="s">
        <v>50</v>
      </c>
      <c r="R3" s="97" t="s">
        <v>22</v>
      </c>
      <c r="S3" s="97" t="s">
        <v>23</v>
      </c>
      <c r="T3" s="97" t="s">
        <v>21</v>
      </c>
      <c r="U3" s="97" t="s">
        <v>24</v>
      </c>
      <c r="V3" s="97" t="s">
        <v>47</v>
      </c>
      <c r="W3" s="97" t="s">
        <v>53</v>
      </c>
      <c r="X3" s="97" t="s">
        <v>57</v>
      </c>
      <c r="Y3" s="97" t="s">
        <v>59</v>
      </c>
      <c r="Z3" s="97" t="s">
        <v>58</v>
      </c>
    </row>
    <row r="4" spans="1:30" ht="22.5">
      <c r="A4" s="11" t="s">
        <v>12</v>
      </c>
      <c r="B4" s="12">
        <f>B5+B6</f>
        <v>184.08243530000001</v>
      </c>
      <c r="C4" s="12">
        <f>C5+C6</f>
        <v>182.32</v>
      </c>
      <c r="D4" s="12">
        <f aca="true" t="shared" si="0" ref="D4:L4">D5+D6</f>
        <v>187.62</v>
      </c>
      <c r="E4" s="12">
        <f t="shared" si="0"/>
        <v>196.55</v>
      </c>
      <c r="F4" s="12">
        <f t="shared" si="0"/>
        <v>187.39999999999998</v>
      </c>
      <c r="G4" s="12">
        <f t="shared" si="0"/>
        <v>162.31</v>
      </c>
      <c r="H4" s="12">
        <f t="shared" si="0"/>
        <v>170.78</v>
      </c>
      <c r="I4" s="12">
        <f t="shared" si="0"/>
        <v>174.31</v>
      </c>
      <c r="J4" s="12">
        <f t="shared" si="0"/>
        <v>162.85999999999999</v>
      </c>
      <c r="K4" s="12">
        <f>K5+K6</f>
        <v>163.12</v>
      </c>
      <c r="L4" s="89">
        <f t="shared" si="0"/>
        <v>158.82</v>
      </c>
      <c r="M4" s="12">
        <f>M5+M6</f>
        <v>149.54</v>
      </c>
      <c r="N4" s="116">
        <f>N5+N6</f>
        <v>153.88</v>
      </c>
      <c r="O4" s="71">
        <f aca="true" t="shared" si="1" ref="O4:Z10">(C4/B4-1)*100</f>
        <v>-0.9574163320513307</v>
      </c>
      <c r="P4" s="13">
        <f t="shared" si="1"/>
        <v>2.9069767441860517</v>
      </c>
      <c r="Q4" s="13">
        <f t="shared" si="1"/>
        <v>4.759620509540574</v>
      </c>
      <c r="R4" s="14">
        <f t="shared" si="1"/>
        <v>-4.6553039938947</v>
      </c>
      <c r="S4" s="14">
        <f t="shared" si="1"/>
        <v>-13.38847385272144</v>
      </c>
      <c r="T4" s="15">
        <f t="shared" si="1"/>
        <v>5.218409216930575</v>
      </c>
      <c r="U4" s="15">
        <f t="shared" si="1"/>
        <v>2.0669867666003094</v>
      </c>
      <c r="V4" s="16">
        <f t="shared" si="1"/>
        <v>-6.568756812575305</v>
      </c>
      <c r="W4" s="16">
        <f t="shared" si="1"/>
        <v>0.15964632199436668</v>
      </c>
      <c r="X4" s="16">
        <f t="shared" si="1"/>
        <v>-2.6360961255517457</v>
      </c>
      <c r="Y4" s="16">
        <f t="shared" si="1"/>
        <v>-5.843092809469841</v>
      </c>
      <c r="Z4" s="16">
        <f t="shared" si="1"/>
        <v>2.902233516116093</v>
      </c>
      <c r="AA4" s="4"/>
      <c r="AB4" s="4"/>
      <c r="AC4" s="4"/>
      <c r="AD4" s="4"/>
    </row>
    <row r="5" spans="1:33" ht="12.75" customHeight="1">
      <c r="A5" s="10" t="s">
        <v>1</v>
      </c>
      <c r="B5" s="17">
        <v>179.265184</v>
      </c>
      <c r="C5" s="17">
        <f>'source sas'!B5</f>
        <v>177.47</v>
      </c>
      <c r="D5" s="17">
        <f>'source sas'!C5</f>
        <v>182.85</v>
      </c>
      <c r="E5" s="17">
        <f>'source sas'!D5</f>
        <v>191.53</v>
      </c>
      <c r="F5" s="17">
        <f>'source sas'!E5</f>
        <v>182.01</v>
      </c>
      <c r="G5" s="17">
        <f>'source sas'!F5</f>
        <v>156.07</v>
      </c>
      <c r="H5" s="17">
        <f>'source sas'!G5</f>
        <v>164.4</v>
      </c>
      <c r="I5" s="17">
        <f>'source sas'!H5</f>
        <v>168.29</v>
      </c>
      <c r="J5" s="17">
        <f>'source sas'!I5</f>
        <v>156.47</v>
      </c>
      <c r="K5" s="17">
        <f>'source sas'!J5</f>
        <v>155.76</v>
      </c>
      <c r="L5" s="69">
        <f>'source sas'!K5</f>
        <v>151.15</v>
      </c>
      <c r="M5" s="17">
        <f>'source sas'!L5</f>
        <v>141.25</v>
      </c>
      <c r="N5" s="117">
        <f>'source sas'!M5</f>
        <v>144.2</v>
      </c>
      <c r="O5" s="80">
        <f t="shared" si="1"/>
        <v>-1.0014125219094394</v>
      </c>
      <c r="P5" s="22">
        <f t="shared" si="1"/>
        <v>3.0314982813996805</v>
      </c>
      <c r="Q5" s="22">
        <f t="shared" si="1"/>
        <v>4.7470604320481335</v>
      </c>
      <c r="R5" s="21">
        <f t="shared" si="1"/>
        <v>-4.970500704850423</v>
      </c>
      <c r="S5" s="21">
        <f t="shared" si="1"/>
        <v>-14.25196417779243</v>
      </c>
      <c r="T5" s="22">
        <f t="shared" si="1"/>
        <v>5.337348625616722</v>
      </c>
      <c r="U5" s="22">
        <f t="shared" si="1"/>
        <v>2.366180048661781</v>
      </c>
      <c r="V5" s="23">
        <f t="shared" si="1"/>
        <v>-7.023590231148614</v>
      </c>
      <c r="W5" s="23">
        <f t="shared" si="1"/>
        <v>-0.453761104365058</v>
      </c>
      <c r="X5" s="23">
        <f t="shared" si="1"/>
        <v>-2.9596815613764704</v>
      </c>
      <c r="Y5" s="23">
        <f t="shared" si="1"/>
        <v>-6.5497849818061615</v>
      </c>
      <c r="Z5" s="23">
        <f t="shared" si="1"/>
        <v>2.0884955752212386</v>
      </c>
      <c r="AA5" s="5"/>
      <c r="AB5" s="5"/>
      <c r="AC5" s="5"/>
      <c r="AD5" s="5"/>
      <c r="AE5" s="5"/>
      <c r="AF5" s="5"/>
      <c r="AG5" s="5"/>
    </row>
    <row r="6" spans="1:33" ht="12.75">
      <c r="A6" s="10" t="s">
        <v>16</v>
      </c>
      <c r="B6" s="17">
        <v>4.8172513</v>
      </c>
      <c r="C6" s="17">
        <f>'source sas'!B6</f>
        <v>4.85</v>
      </c>
      <c r="D6" s="17">
        <f>'source sas'!C6</f>
        <v>4.77</v>
      </c>
      <c r="E6" s="17">
        <f>'source sas'!D6</f>
        <v>5.02</v>
      </c>
      <c r="F6" s="17">
        <f>'source sas'!E6</f>
        <v>5.39</v>
      </c>
      <c r="G6" s="17">
        <f>'source sas'!F6</f>
        <v>6.24</v>
      </c>
      <c r="H6" s="17">
        <f>'source sas'!G6</f>
        <v>6.38</v>
      </c>
      <c r="I6" s="17">
        <f>'source sas'!H6</f>
        <v>6.02</v>
      </c>
      <c r="J6" s="17">
        <f>'source sas'!I6</f>
        <v>6.39</v>
      </c>
      <c r="K6" s="17">
        <f>'source sas'!J6</f>
        <v>7.36</v>
      </c>
      <c r="L6" s="69">
        <f>'source sas'!K6</f>
        <v>7.67</v>
      </c>
      <c r="M6" s="17">
        <f>'source sas'!L6</f>
        <v>8.29</v>
      </c>
      <c r="N6" s="117">
        <f>'source sas'!M6</f>
        <v>9.68</v>
      </c>
      <c r="O6" s="81">
        <f t="shared" si="1"/>
        <v>0.6798212914489232</v>
      </c>
      <c r="P6" s="21">
        <f t="shared" si="1"/>
        <v>-1.6494845360824795</v>
      </c>
      <c r="Q6" s="22">
        <f t="shared" si="1"/>
        <v>5.2410901467505155</v>
      </c>
      <c r="R6" s="22">
        <f t="shared" si="1"/>
        <v>7.370517928286846</v>
      </c>
      <c r="S6" s="22">
        <f t="shared" si="1"/>
        <v>15.769944341372932</v>
      </c>
      <c r="T6" s="23">
        <f t="shared" si="1"/>
        <v>2.2435897435897356</v>
      </c>
      <c r="U6" s="23">
        <f t="shared" si="1"/>
        <v>-5.642633228840133</v>
      </c>
      <c r="V6" s="22">
        <f t="shared" si="1"/>
        <v>6.146179401993357</v>
      </c>
      <c r="W6" s="23">
        <f t="shared" si="1"/>
        <v>15.179968701095481</v>
      </c>
      <c r="X6" s="23">
        <f t="shared" si="1"/>
        <v>4.211956521739135</v>
      </c>
      <c r="Y6" s="23">
        <f t="shared" si="1"/>
        <v>8.083441981747065</v>
      </c>
      <c r="Z6" s="23">
        <f t="shared" si="1"/>
        <v>16.76718938480097</v>
      </c>
      <c r="AA6" s="5"/>
      <c r="AB6" s="5"/>
      <c r="AC6" s="5"/>
      <c r="AD6" s="5"/>
      <c r="AE6" s="5"/>
      <c r="AF6" s="5"/>
      <c r="AG6" s="5"/>
    </row>
    <row r="7" spans="1:30" ht="33" customHeight="1">
      <c r="A7" s="26" t="s">
        <v>30</v>
      </c>
      <c r="B7" s="27">
        <f>B8+B9+B10</f>
        <v>130.7331303</v>
      </c>
      <c r="C7" s="27">
        <f>C8+C9+C10</f>
        <v>131.57</v>
      </c>
      <c r="D7" s="27">
        <f aca="true" t="shared" si="2" ref="D7:L7">D8+D9+D10</f>
        <v>142.19</v>
      </c>
      <c r="E7" s="27">
        <f t="shared" si="2"/>
        <v>145.73000000000002</v>
      </c>
      <c r="F7" s="27">
        <f t="shared" si="2"/>
        <v>147.41</v>
      </c>
      <c r="G7" s="27">
        <f t="shared" si="2"/>
        <v>123.64999999999999</v>
      </c>
      <c r="H7" s="27">
        <f t="shared" si="2"/>
        <v>129.63</v>
      </c>
      <c r="I7" s="27">
        <f t="shared" si="2"/>
        <v>124.98</v>
      </c>
      <c r="J7" s="27">
        <f t="shared" si="2"/>
        <v>120.47999999999999</v>
      </c>
      <c r="K7" s="27">
        <f>K8+K9+K10</f>
        <v>126.66</v>
      </c>
      <c r="L7" s="90">
        <f t="shared" si="2"/>
        <v>126.38</v>
      </c>
      <c r="M7" s="27">
        <f>M8+M9+M10</f>
        <v>123.22999999999999</v>
      </c>
      <c r="N7" s="118">
        <f>N8+N9+N10</f>
        <v>126.28</v>
      </c>
      <c r="O7" s="74">
        <f t="shared" si="1"/>
        <v>0.6401358998132878</v>
      </c>
      <c r="P7" s="28">
        <f t="shared" si="1"/>
        <v>8.071748878923767</v>
      </c>
      <c r="Q7" s="28">
        <f t="shared" si="1"/>
        <v>2.489626556016611</v>
      </c>
      <c r="R7" s="29">
        <f t="shared" si="1"/>
        <v>1.1528168530844596</v>
      </c>
      <c r="S7" s="30">
        <f t="shared" si="1"/>
        <v>-16.118309476969007</v>
      </c>
      <c r="T7" s="29">
        <f t="shared" si="1"/>
        <v>4.836231298018601</v>
      </c>
      <c r="U7" s="31">
        <f t="shared" si="1"/>
        <v>-3.5871326081925448</v>
      </c>
      <c r="V7" s="31">
        <f t="shared" si="1"/>
        <v>-3.6005760921747565</v>
      </c>
      <c r="W7" s="31">
        <f t="shared" si="1"/>
        <v>5.129482071713154</v>
      </c>
      <c r="X7" s="31">
        <f t="shared" si="1"/>
        <v>-0.2210642665403495</v>
      </c>
      <c r="Y7" s="31">
        <f t="shared" si="1"/>
        <v>-2.492482987814537</v>
      </c>
      <c r="Z7" s="31">
        <f t="shared" si="1"/>
        <v>2.4750466607157406</v>
      </c>
      <c r="AA7" s="4"/>
      <c r="AB7" s="4"/>
      <c r="AC7" s="4"/>
      <c r="AD7" s="4"/>
    </row>
    <row r="8" spans="1:32" ht="12.75">
      <c r="A8" s="10" t="s">
        <v>2</v>
      </c>
      <c r="B8" s="17">
        <v>31.1998634</v>
      </c>
      <c r="C8" s="17">
        <f>'source sas'!B15</f>
        <v>26.61</v>
      </c>
      <c r="D8" s="17">
        <f>'source sas'!C15</f>
        <v>27.35</v>
      </c>
      <c r="E8" s="17">
        <f>'source sas'!D15</f>
        <v>26.36</v>
      </c>
      <c r="F8" s="17">
        <f>'source sas'!E15</f>
        <v>23.29</v>
      </c>
      <c r="G8" s="17">
        <f>'source sas'!F15</f>
        <v>16.74</v>
      </c>
      <c r="H8" s="17">
        <f>'source sas'!G15</f>
        <v>17.07</v>
      </c>
      <c r="I8" s="24">
        <f>'source sas'!H15</f>
        <v>16.68</v>
      </c>
      <c r="J8" s="17">
        <f>'source sas'!I15</f>
        <v>15.45</v>
      </c>
      <c r="K8" s="17">
        <f>'source sas'!J15</f>
        <v>15.02</v>
      </c>
      <c r="L8" s="69">
        <f>'source sas'!K15</f>
        <v>13.53</v>
      </c>
      <c r="M8" s="17">
        <f>'source sas'!L15</f>
        <v>11.88</v>
      </c>
      <c r="N8" s="117">
        <f>'source sas'!M15</f>
        <v>11.14</v>
      </c>
      <c r="O8" s="72">
        <f t="shared" si="1"/>
        <v>-14.711165049523911</v>
      </c>
      <c r="P8" s="25">
        <f t="shared" si="1"/>
        <v>2.7809094325441652</v>
      </c>
      <c r="Q8" s="32">
        <f t="shared" si="1"/>
        <v>-3.6197440585009177</v>
      </c>
      <c r="R8" s="21">
        <f t="shared" si="1"/>
        <v>-11.6464339908953</v>
      </c>
      <c r="S8" s="21">
        <f t="shared" si="1"/>
        <v>-28.123658222413063</v>
      </c>
      <c r="T8" s="22">
        <f t="shared" si="1"/>
        <v>1.971326164874565</v>
      </c>
      <c r="U8" s="23">
        <f t="shared" si="1"/>
        <v>-2.284710017574698</v>
      </c>
      <c r="V8" s="23">
        <f t="shared" si="1"/>
        <v>-7.374100719424459</v>
      </c>
      <c r="W8" s="23">
        <f t="shared" si="1"/>
        <v>-2.783171521035599</v>
      </c>
      <c r="X8" s="23">
        <f t="shared" si="1"/>
        <v>-9.92010652463382</v>
      </c>
      <c r="Y8" s="23">
        <f t="shared" si="1"/>
        <v>-12.195121951219502</v>
      </c>
      <c r="Z8" s="23">
        <f t="shared" si="1"/>
        <v>-6.228956228956228</v>
      </c>
      <c r="AA8" s="5"/>
      <c r="AB8" s="5"/>
      <c r="AC8" s="5"/>
      <c r="AD8" s="5"/>
      <c r="AE8" s="5"/>
      <c r="AF8" s="5"/>
    </row>
    <row r="9" spans="1:32" ht="12.75">
      <c r="A9" s="10" t="s">
        <v>17</v>
      </c>
      <c r="B9" s="17">
        <v>81.7996038</v>
      </c>
      <c r="C9" s="17">
        <f>'source sas'!B16</f>
        <v>84.26</v>
      </c>
      <c r="D9" s="17">
        <f>'source sas'!C16</f>
        <v>91.17</v>
      </c>
      <c r="E9" s="17">
        <f>'source sas'!D16</f>
        <v>92.84</v>
      </c>
      <c r="F9" s="17">
        <f>'source sas'!E16</f>
        <v>94.66</v>
      </c>
      <c r="G9" s="17">
        <f>'source sas'!F16</f>
        <v>75.13</v>
      </c>
      <c r="H9" s="17">
        <f>'source sas'!G16</f>
        <v>80.48</v>
      </c>
      <c r="I9" s="24">
        <f>'source sas'!H16</f>
        <v>75.97</v>
      </c>
      <c r="J9" s="17">
        <f>'source sas'!I16</f>
        <v>71.96</v>
      </c>
      <c r="K9" s="17">
        <f>'source sas'!J16</f>
        <v>72.42</v>
      </c>
      <c r="L9" s="69">
        <f>'source sas'!K16</f>
        <v>72.89</v>
      </c>
      <c r="M9" s="17">
        <f>'source sas'!L16</f>
        <v>69.47</v>
      </c>
      <c r="N9" s="117">
        <f>'source sas'!M16</f>
        <v>68.46</v>
      </c>
      <c r="O9" s="73">
        <f t="shared" si="1"/>
        <v>3.00783388390935</v>
      </c>
      <c r="P9" s="25">
        <f t="shared" si="1"/>
        <v>8.200807025872292</v>
      </c>
      <c r="Q9" s="25">
        <f t="shared" si="1"/>
        <v>1.8317428978830819</v>
      </c>
      <c r="R9" s="22">
        <f t="shared" si="1"/>
        <v>1.9603619129685335</v>
      </c>
      <c r="S9" s="21">
        <f t="shared" si="1"/>
        <v>-20.63173462919924</v>
      </c>
      <c r="T9" s="22">
        <f t="shared" si="1"/>
        <v>7.120990283508588</v>
      </c>
      <c r="U9" s="23">
        <f t="shared" si="1"/>
        <v>-5.603876739562629</v>
      </c>
      <c r="V9" s="23">
        <f t="shared" si="1"/>
        <v>-5.278399368171649</v>
      </c>
      <c r="W9" s="23">
        <f t="shared" si="1"/>
        <v>0.6392440244580522</v>
      </c>
      <c r="X9" s="23">
        <f t="shared" si="1"/>
        <v>0.6489919911626618</v>
      </c>
      <c r="Y9" s="23">
        <f t="shared" si="1"/>
        <v>-4.692001646316369</v>
      </c>
      <c r="Z9" s="23">
        <f t="shared" si="1"/>
        <v>-1.4538649776882129</v>
      </c>
      <c r="AA9" s="5"/>
      <c r="AB9" s="5"/>
      <c r="AC9" s="5"/>
      <c r="AD9" s="5"/>
      <c r="AE9" s="5"/>
      <c r="AF9" s="5"/>
    </row>
    <row r="10" spans="1:32" ht="12.75">
      <c r="A10" s="10" t="s">
        <v>18</v>
      </c>
      <c r="B10" s="17">
        <v>17.7336631</v>
      </c>
      <c r="C10" s="17">
        <f>'source sas'!B17</f>
        <v>20.7</v>
      </c>
      <c r="D10" s="17">
        <f>'source sas'!C17</f>
        <v>23.67</v>
      </c>
      <c r="E10" s="17">
        <f>'source sas'!D17</f>
        <v>26.53</v>
      </c>
      <c r="F10" s="17">
        <f>'source sas'!E17</f>
        <v>29.46</v>
      </c>
      <c r="G10" s="17">
        <f>'source sas'!F17</f>
        <v>31.78</v>
      </c>
      <c r="H10" s="17">
        <f>'source sas'!G17</f>
        <v>32.08</v>
      </c>
      <c r="I10" s="24">
        <f>'source sas'!H17</f>
        <v>32.33</v>
      </c>
      <c r="J10" s="17">
        <f>'source sas'!I17</f>
        <v>33.07</v>
      </c>
      <c r="K10" s="17">
        <f>'source sas'!J17</f>
        <v>39.22</v>
      </c>
      <c r="L10" s="69">
        <f>'source sas'!K17</f>
        <v>39.96</v>
      </c>
      <c r="M10" s="17">
        <f>'source sas'!L17</f>
        <v>41.88</v>
      </c>
      <c r="N10" s="117">
        <f>'source sas'!M17</f>
        <v>46.68</v>
      </c>
      <c r="O10" s="73">
        <f t="shared" si="1"/>
        <v>16.72715266593734</v>
      </c>
      <c r="P10" s="25">
        <f t="shared" si="1"/>
        <v>14.347826086956527</v>
      </c>
      <c r="Q10" s="25">
        <f t="shared" si="1"/>
        <v>12.082805238698779</v>
      </c>
      <c r="R10" s="22">
        <f t="shared" si="1"/>
        <v>11.044101017715802</v>
      </c>
      <c r="S10" s="22">
        <f t="shared" si="1"/>
        <v>7.875084860828241</v>
      </c>
      <c r="T10" s="22">
        <f t="shared" si="1"/>
        <v>0.9439899307740696</v>
      </c>
      <c r="U10" s="22">
        <f t="shared" si="1"/>
        <v>0.7793017456359186</v>
      </c>
      <c r="V10" s="22">
        <f t="shared" si="1"/>
        <v>2.2888957624497497</v>
      </c>
      <c r="W10" s="23">
        <f t="shared" si="1"/>
        <v>18.596915633504672</v>
      </c>
      <c r="X10" s="23">
        <f t="shared" si="1"/>
        <v>1.8867924528301883</v>
      </c>
      <c r="Y10" s="23">
        <f t="shared" si="1"/>
        <v>4.8048048048048075</v>
      </c>
      <c r="Z10" s="23">
        <f t="shared" si="1"/>
        <v>11.46131805157593</v>
      </c>
      <c r="AA10" s="5"/>
      <c r="AB10" s="5"/>
      <c r="AC10" s="5"/>
      <c r="AD10" s="5"/>
      <c r="AE10" s="5"/>
      <c r="AF10" s="5"/>
    </row>
    <row r="11" spans="1:32" ht="25.5">
      <c r="A11" s="33" t="s">
        <v>29</v>
      </c>
      <c r="B11" s="27">
        <v>1378.27</v>
      </c>
      <c r="C11" s="27">
        <f>'source sas'!B26</f>
        <v>1392.9</v>
      </c>
      <c r="D11" s="27">
        <f>'source sas'!C26</f>
        <v>1502.7</v>
      </c>
      <c r="E11" s="27">
        <f>'source sas'!D26</f>
        <v>1556.9</v>
      </c>
      <c r="F11" s="27">
        <f>'source sas'!E26</f>
        <v>1555.2</v>
      </c>
      <c r="G11" s="27">
        <f>'source sas'!F26</f>
        <v>1416.4</v>
      </c>
      <c r="H11" s="27">
        <f>'source sas'!G26</f>
        <v>1455.6</v>
      </c>
      <c r="I11" s="27">
        <f>'source sas'!H26</f>
        <v>1448.7</v>
      </c>
      <c r="J11" s="27">
        <f>'source sas'!I26</f>
        <v>1410.5</v>
      </c>
      <c r="K11" s="27">
        <f>'source sas'!J26</f>
        <v>1431.3</v>
      </c>
      <c r="L11" s="90">
        <f>'source sas'!K26</f>
        <v>1442.5</v>
      </c>
      <c r="M11" s="27">
        <f>'source sas'!L26</f>
        <v>1508.2</v>
      </c>
      <c r="N11" s="118">
        <f>'source sas'!M26</f>
        <v>1594.6</v>
      </c>
      <c r="O11" s="74">
        <f aca="true" t="shared" si="3" ref="O11:U11">(C11/B11-1)*100</f>
        <v>1.061475617984864</v>
      </c>
      <c r="P11" s="28">
        <f t="shared" si="3"/>
        <v>7.88283437432693</v>
      </c>
      <c r="Q11" s="28">
        <f t="shared" si="3"/>
        <v>3.6068410194982414</v>
      </c>
      <c r="R11" s="30">
        <f t="shared" si="3"/>
        <v>-0.10919134176889944</v>
      </c>
      <c r="S11" s="30">
        <f t="shared" si="3"/>
        <v>-8.924897119341557</v>
      </c>
      <c r="T11" s="29">
        <f t="shared" si="3"/>
        <v>2.7675797797232393</v>
      </c>
      <c r="U11" s="31">
        <f t="shared" si="3"/>
        <v>-0.47403132728770503</v>
      </c>
      <c r="V11" s="31">
        <f>(J11/I11-1)*100</f>
        <v>-2.6368468281907975</v>
      </c>
      <c r="W11" s="31">
        <f>(K11/J11-1)*100</f>
        <v>1.4746543778801913</v>
      </c>
      <c r="X11" s="31">
        <f>(L11/K11-1)*100</f>
        <v>0.7825054146580079</v>
      </c>
      <c r="Y11" s="31">
        <f>(M11/L11-1)*100</f>
        <v>4.554592720970541</v>
      </c>
      <c r="Z11" s="31">
        <f>(N11/M11-1)*100</f>
        <v>5.7286831985147835</v>
      </c>
      <c r="AA11" s="5"/>
      <c r="AB11" s="5"/>
      <c r="AC11" s="5"/>
      <c r="AD11" s="5"/>
      <c r="AE11" s="5"/>
      <c r="AF11" s="5"/>
    </row>
    <row r="12" spans="1:30" s="1" customFormat="1" ht="12.75">
      <c r="A12" s="34" t="s">
        <v>3</v>
      </c>
      <c r="B12" s="35"/>
      <c r="C12" s="34"/>
      <c r="D12" s="35"/>
      <c r="E12" s="36"/>
      <c r="F12" s="37"/>
      <c r="G12" s="37"/>
      <c r="H12" s="37"/>
      <c r="I12" s="37"/>
      <c r="J12" s="37"/>
      <c r="K12" s="37"/>
      <c r="L12" s="91"/>
      <c r="M12" s="37"/>
      <c r="N12" s="91"/>
      <c r="O12" s="72"/>
      <c r="P12" s="19"/>
      <c r="Q12" s="19"/>
      <c r="R12" s="20"/>
      <c r="S12" s="21"/>
      <c r="T12" s="21"/>
      <c r="U12" s="21"/>
      <c r="V12" s="21"/>
      <c r="W12" s="23"/>
      <c r="X12" s="23"/>
      <c r="Y12" s="23"/>
      <c r="Z12" s="23"/>
      <c r="AA12" s="4"/>
      <c r="AB12" s="4"/>
      <c r="AC12" s="4"/>
      <c r="AD12" s="4"/>
    </row>
    <row r="13" spans="1:32" s="1" customFormat="1" ht="12.75">
      <c r="A13" s="10" t="s">
        <v>4</v>
      </c>
      <c r="B13" s="18">
        <v>0.6125241</v>
      </c>
      <c r="C13" s="18">
        <f>'source sas'!B35</f>
        <v>0.42</v>
      </c>
      <c r="D13" s="18">
        <f>'source sas'!C35</f>
        <v>0.48</v>
      </c>
      <c r="E13" s="18">
        <f>'source sas'!D35</f>
        <v>0.54</v>
      </c>
      <c r="F13" s="18">
        <f>'source sas'!E35</f>
        <v>0.43</v>
      </c>
      <c r="G13" s="18">
        <f>'source sas'!F35</f>
        <v>0.3</v>
      </c>
      <c r="H13" s="18">
        <f>'source sas'!G35</f>
        <v>0.32</v>
      </c>
      <c r="I13" s="32">
        <f>'source sas'!H35</f>
        <v>0.29</v>
      </c>
      <c r="J13" s="18">
        <f>'source sas'!I35</f>
        <v>0.25</v>
      </c>
      <c r="K13" s="18">
        <f>'source sas'!J35</f>
        <v>0.3</v>
      </c>
      <c r="L13" s="70">
        <f>'source sas'!K35</f>
        <v>0.3</v>
      </c>
      <c r="M13" s="18">
        <f>'source sas'!L35</f>
        <v>0.19</v>
      </c>
      <c r="N13" s="119">
        <f>'source sas'!M35</f>
        <v>0.24</v>
      </c>
      <c r="O13" s="72">
        <f aca="true" t="shared" si="4" ref="O13:Z15">(C13/B13-1)*100</f>
        <v>-31.431269398216333</v>
      </c>
      <c r="P13" s="25">
        <f t="shared" si="4"/>
        <v>14.28571428571428</v>
      </c>
      <c r="Q13" s="25">
        <f t="shared" si="4"/>
        <v>12.500000000000021</v>
      </c>
      <c r="R13" s="21">
        <f t="shared" si="4"/>
        <v>-20.370370370370374</v>
      </c>
      <c r="S13" s="21">
        <f t="shared" si="4"/>
        <v>-30.23255813953488</v>
      </c>
      <c r="T13" s="22">
        <f t="shared" si="4"/>
        <v>6.666666666666665</v>
      </c>
      <c r="U13" s="23">
        <f t="shared" si="4"/>
        <v>-9.37500000000001</v>
      </c>
      <c r="V13" s="23">
        <f t="shared" si="4"/>
        <v>-13.793103448275856</v>
      </c>
      <c r="W13" s="23">
        <f t="shared" si="4"/>
        <v>19.999999999999996</v>
      </c>
      <c r="X13" s="23">
        <f t="shared" si="4"/>
        <v>0</v>
      </c>
      <c r="Y13" s="23">
        <f t="shared" si="4"/>
        <v>-36.66666666666666</v>
      </c>
      <c r="Z13" s="23">
        <f t="shared" si="4"/>
        <v>26.315789473684205</v>
      </c>
      <c r="AA13" s="5"/>
      <c r="AB13" s="5"/>
      <c r="AC13" s="5"/>
      <c r="AD13" s="5"/>
      <c r="AE13" s="5"/>
      <c r="AF13" s="5"/>
    </row>
    <row r="14" spans="1:32" s="1" customFormat="1" ht="12.75">
      <c r="A14" s="10" t="s">
        <v>5</v>
      </c>
      <c r="B14" s="18">
        <v>0.9892121</v>
      </c>
      <c r="C14" s="18">
        <f>'source sas'!B36</f>
        <v>0.68</v>
      </c>
      <c r="D14" s="18">
        <f>'source sas'!C36</f>
        <v>0.71</v>
      </c>
      <c r="E14" s="18">
        <f>'source sas'!D36</f>
        <v>0.76</v>
      </c>
      <c r="F14" s="18">
        <f>'source sas'!E36</f>
        <v>0.51</v>
      </c>
      <c r="G14" s="18">
        <f>'source sas'!F36</f>
        <v>0.46</v>
      </c>
      <c r="H14" s="18">
        <f>'source sas'!G36</f>
        <v>0.36</v>
      </c>
      <c r="I14" s="32">
        <f>'source sas'!H36</f>
        <v>0.37</v>
      </c>
      <c r="J14" s="18">
        <f>'source sas'!I36</f>
        <v>0.24</v>
      </c>
      <c r="K14" s="18">
        <f>'source sas'!J36</f>
        <v>0.33</v>
      </c>
      <c r="L14" s="70">
        <f>'source sas'!K36</f>
        <v>0.24</v>
      </c>
      <c r="M14" s="18">
        <f>'source sas'!L36</f>
        <v>0.27</v>
      </c>
      <c r="N14" s="119">
        <f>'source sas'!M36</f>
        <v>0.26</v>
      </c>
      <c r="O14" s="72">
        <f t="shared" si="4"/>
        <v>-31.258422738662418</v>
      </c>
      <c r="P14" s="25">
        <f t="shared" si="4"/>
        <v>4.411764705882337</v>
      </c>
      <c r="Q14" s="32">
        <f t="shared" si="4"/>
        <v>7.042253521126773</v>
      </c>
      <c r="R14" s="21">
        <f t="shared" si="4"/>
        <v>-32.89473684210527</v>
      </c>
      <c r="S14" s="21">
        <f t="shared" si="4"/>
        <v>-9.80392156862745</v>
      </c>
      <c r="T14" s="21">
        <f t="shared" si="4"/>
        <v>-21.739130434782616</v>
      </c>
      <c r="U14" s="22">
        <f t="shared" si="4"/>
        <v>2.77777777777779</v>
      </c>
      <c r="V14" s="23">
        <f t="shared" si="4"/>
        <v>-35.13513513513513</v>
      </c>
      <c r="W14" s="23">
        <f t="shared" si="4"/>
        <v>37.50000000000002</v>
      </c>
      <c r="X14" s="23">
        <f t="shared" si="4"/>
        <v>-27.27272727272728</v>
      </c>
      <c r="Y14" s="23">
        <f t="shared" si="4"/>
        <v>12.500000000000021</v>
      </c>
      <c r="Z14" s="23">
        <f t="shared" si="4"/>
        <v>-3.703703703703709</v>
      </c>
      <c r="AA14" s="5"/>
      <c r="AB14" s="5"/>
      <c r="AC14" s="5"/>
      <c r="AD14" s="5"/>
      <c r="AE14" s="5"/>
      <c r="AF14" s="5"/>
    </row>
    <row r="15" spans="1:32" s="2" customFormat="1" ht="14.25">
      <c r="A15" s="38" t="s">
        <v>25</v>
      </c>
      <c r="B15" s="67">
        <v>17.4348105</v>
      </c>
      <c r="C15" s="27">
        <f>'source sas'!B45</f>
        <v>20.51</v>
      </c>
      <c r="D15" s="66">
        <f>'source sas'!C45</f>
        <v>24.29</v>
      </c>
      <c r="E15" s="27">
        <f>'source sas'!D45</f>
        <v>26.08</v>
      </c>
      <c r="F15" s="27">
        <f>'source sas'!E45</f>
        <v>26.77</v>
      </c>
      <c r="G15" s="27">
        <f>'source sas'!F45</f>
        <v>21.81</v>
      </c>
      <c r="H15" s="39">
        <f>'source sas'!G45</f>
        <v>26.29</v>
      </c>
      <c r="I15" s="27">
        <f>'source sas'!H45</f>
        <v>27.41</v>
      </c>
      <c r="J15" s="27">
        <f>'source sas'!I45</f>
        <v>30.09</v>
      </c>
      <c r="K15" s="27">
        <f>'source sas'!J45</f>
        <v>31.56</v>
      </c>
      <c r="L15" s="90">
        <f>'source sas'!K45</f>
        <v>30.68</v>
      </c>
      <c r="M15" s="27">
        <f>'source sas'!L45</f>
        <v>24.02</v>
      </c>
      <c r="N15" s="118">
        <f>'source sas'!M45</f>
        <v>22.47</v>
      </c>
      <c r="O15" s="74">
        <f t="shared" si="4"/>
        <v>17.638215798215874</v>
      </c>
      <c r="P15" s="28">
        <f t="shared" si="4"/>
        <v>18.430034129692817</v>
      </c>
      <c r="Q15" s="28">
        <f t="shared" si="4"/>
        <v>7.369287772745992</v>
      </c>
      <c r="R15" s="29">
        <f t="shared" si="4"/>
        <v>2.645705521472408</v>
      </c>
      <c r="S15" s="30">
        <f t="shared" si="4"/>
        <v>-18.528203212551364</v>
      </c>
      <c r="T15" s="29">
        <f t="shared" si="4"/>
        <v>20.541036221916563</v>
      </c>
      <c r="U15" s="29">
        <f t="shared" si="4"/>
        <v>4.260174971472042</v>
      </c>
      <c r="V15" s="29">
        <f t="shared" si="4"/>
        <v>9.777453484129882</v>
      </c>
      <c r="W15" s="31">
        <f t="shared" si="4"/>
        <v>4.885343968095701</v>
      </c>
      <c r="X15" s="31">
        <f t="shared" si="4"/>
        <v>-2.7883396704689423</v>
      </c>
      <c r="Y15" s="31">
        <f t="shared" si="4"/>
        <v>-21.707953063885267</v>
      </c>
      <c r="Z15" s="31">
        <f t="shared" si="4"/>
        <v>-6.452955870108246</v>
      </c>
      <c r="AA15" s="5"/>
      <c r="AB15" s="5"/>
      <c r="AC15" s="5"/>
      <c r="AD15" s="5"/>
      <c r="AE15" s="5"/>
      <c r="AF15" s="5"/>
    </row>
    <row r="16" spans="1:30" s="2" customFormat="1" ht="12.75">
      <c r="A16" s="40" t="s">
        <v>3</v>
      </c>
      <c r="B16" s="35"/>
      <c r="C16" s="34"/>
      <c r="D16" s="35"/>
      <c r="E16" s="27"/>
      <c r="F16" s="27"/>
      <c r="G16" s="27"/>
      <c r="H16" s="27"/>
      <c r="I16" s="27"/>
      <c r="J16" s="27"/>
      <c r="K16" s="27"/>
      <c r="L16" s="90"/>
      <c r="M16" s="27"/>
      <c r="N16" s="90"/>
      <c r="O16" s="75"/>
      <c r="P16" s="27"/>
      <c r="Q16" s="27"/>
      <c r="R16" s="30"/>
      <c r="S16" s="41"/>
      <c r="T16" s="39"/>
      <c r="U16" s="41"/>
      <c r="V16" s="41"/>
      <c r="W16" s="98"/>
      <c r="X16" s="98"/>
      <c r="Y16" s="98"/>
      <c r="Z16" s="98"/>
      <c r="AA16" s="4"/>
      <c r="AB16" s="4"/>
      <c r="AC16" s="4"/>
      <c r="AD16" s="4"/>
    </row>
    <row r="17" spans="1:32" s="2" customFormat="1" ht="12.75">
      <c r="A17" s="42" t="s">
        <v>6</v>
      </c>
      <c r="B17" s="99">
        <v>0.1530219</v>
      </c>
      <c r="C17" s="100">
        <f>'source sas'!B54</f>
        <v>0.13</v>
      </c>
      <c r="D17" s="101">
        <f>'source sas'!C54</f>
        <v>0.07</v>
      </c>
      <c r="E17" s="100">
        <f>'source sas'!D54</f>
        <v>0.05</v>
      </c>
      <c r="F17" s="100">
        <f>'source sas'!E54</f>
        <v>0.09</v>
      </c>
      <c r="G17" s="100">
        <f>'source sas'!F54</f>
        <v>0.05</v>
      </c>
      <c r="H17" s="102">
        <f>'source sas'!G54</f>
        <v>0.07</v>
      </c>
      <c r="I17" s="100">
        <f>'source sas'!H54</f>
        <v>0.07</v>
      </c>
      <c r="J17" s="100">
        <f>'source sas'!I54</f>
        <v>0.05</v>
      </c>
      <c r="K17" s="100">
        <f>'source sas'!J54</f>
        <v>0.09</v>
      </c>
      <c r="L17" s="103">
        <f>'source sas'!K54</f>
        <v>0.02</v>
      </c>
      <c r="M17" s="100">
        <f>'source sas'!L54</f>
        <v>0.01</v>
      </c>
      <c r="N17" s="120">
        <f>'source sas'!M54</f>
        <v>0.01</v>
      </c>
      <c r="O17" s="76">
        <f aca="true" t="shared" si="5" ref="O17:Z19">(C17/B17-1)*100</f>
        <v>-15.044839986956104</v>
      </c>
      <c r="P17" s="46">
        <f t="shared" si="5"/>
        <v>-46.153846153846146</v>
      </c>
      <c r="Q17" s="46">
        <f t="shared" si="5"/>
        <v>-28.57142857142857</v>
      </c>
      <c r="R17" s="68">
        <f t="shared" si="5"/>
        <v>79.99999999999999</v>
      </c>
      <c r="S17" s="46">
        <f t="shared" si="5"/>
        <v>-44.44444444444444</v>
      </c>
      <c r="T17" s="68">
        <f t="shared" si="5"/>
        <v>40.000000000000014</v>
      </c>
      <c r="U17" s="47">
        <f t="shared" si="5"/>
        <v>0</v>
      </c>
      <c r="V17" s="47">
        <f t="shared" si="5"/>
        <v>-28.57142857142857</v>
      </c>
      <c r="W17" s="47">
        <f t="shared" si="5"/>
        <v>79.99999999999999</v>
      </c>
      <c r="X17" s="47">
        <f t="shared" si="5"/>
        <v>-77.77777777777779</v>
      </c>
      <c r="Y17" s="47">
        <f t="shared" si="5"/>
        <v>-50</v>
      </c>
      <c r="Z17" s="47">
        <f t="shared" si="5"/>
        <v>0</v>
      </c>
      <c r="AA17" s="5"/>
      <c r="AB17" s="5"/>
      <c r="AC17" s="5"/>
      <c r="AD17" s="5"/>
      <c r="AE17" s="5"/>
      <c r="AF17" s="5"/>
    </row>
    <row r="18" spans="1:32" ht="15" thickBot="1">
      <c r="A18" s="48" t="s">
        <v>28</v>
      </c>
      <c r="B18" s="49">
        <v>1710.52</v>
      </c>
      <c r="C18" s="49">
        <f>'source sas'!B63</f>
        <v>1727.3</v>
      </c>
      <c r="D18" s="49">
        <f>'source sas'!C63</f>
        <v>1856.8</v>
      </c>
      <c r="E18" s="49">
        <f>'source sas'!D63</f>
        <v>1925.2</v>
      </c>
      <c r="F18" s="49">
        <f>'source sas'!E63</f>
        <v>1916.8</v>
      </c>
      <c r="G18" s="49">
        <f>'source sas'!F63</f>
        <v>1724.2</v>
      </c>
      <c r="H18" s="49">
        <f>'source sas'!G63</f>
        <v>1782.3</v>
      </c>
      <c r="I18" s="49">
        <f>'source sas'!H63</f>
        <v>1775.4</v>
      </c>
      <c r="J18" s="49">
        <f>'source sas'!I63</f>
        <v>1723.9</v>
      </c>
      <c r="K18" s="49">
        <f>'source sas'!J63</f>
        <v>1752.7</v>
      </c>
      <c r="L18" s="92">
        <f>'source sas'!K63</f>
        <v>1758.4</v>
      </c>
      <c r="M18" s="49">
        <f>'source sas'!L63</f>
        <v>1805</v>
      </c>
      <c r="N18" s="121">
        <f>'source sas'!M63</f>
        <v>1897.2</v>
      </c>
      <c r="O18" s="77">
        <f t="shared" si="5"/>
        <v>0.9809882374950396</v>
      </c>
      <c r="P18" s="50">
        <f t="shared" si="5"/>
        <v>7.497250043420367</v>
      </c>
      <c r="Q18" s="50">
        <f t="shared" si="5"/>
        <v>3.6837570012925536</v>
      </c>
      <c r="R18" s="51">
        <f t="shared" si="5"/>
        <v>-0.4363183045917318</v>
      </c>
      <c r="S18" s="52">
        <f t="shared" si="5"/>
        <v>-10.047996661101832</v>
      </c>
      <c r="T18" s="53">
        <f t="shared" si="5"/>
        <v>3.3696786915671018</v>
      </c>
      <c r="U18" s="54">
        <f t="shared" si="5"/>
        <v>-0.38714021208550164</v>
      </c>
      <c r="V18" s="54">
        <f t="shared" si="5"/>
        <v>-2.90075475949082</v>
      </c>
      <c r="W18" s="54">
        <f t="shared" si="5"/>
        <v>1.6706305470154836</v>
      </c>
      <c r="X18" s="54">
        <f t="shared" si="5"/>
        <v>0.32521252924060384</v>
      </c>
      <c r="Y18" s="54">
        <f t="shared" si="5"/>
        <v>2.6501364877161038</v>
      </c>
      <c r="Z18" s="54">
        <f t="shared" si="5"/>
        <v>5.108033240997223</v>
      </c>
      <c r="AA18" s="5"/>
      <c r="AB18" s="5"/>
      <c r="AC18" s="5"/>
      <c r="AD18" s="5"/>
      <c r="AE18" s="5"/>
      <c r="AF18" s="5"/>
    </row>
    <row r="19" spans="1:30" ht="13.5" thickTop="1">
      <c r="A19" s="55" t="s">
        <v>7</v>
      </c>
      <c r="B19" s="56">
        <f>B21+B22</f>
        <v>212.2198055</v>
      </c>
      <c r="C19" s="56">
        <f>C21+C22</f>
        <v>205.3</v>
      </c>
      <c r="D19" s="56">
        <f aca="true" t="shared" si="6" ref="D19:L19">D21+D22</f>
        <v>211.45999999999998</v>
      </c>
      <c r="E19" s="56">
        <f t="shared" si="6"/>
        <v>219.23</v>
      </c>
      <c r="F19" s="56">
        <f t="shared" si="6"/>
        <v>206.32</v>
      </c>
      <c r="G19" s="56">
        <f t="shared" si="6"/>
        <v>173.63</v>
      </c>
      <c r="H19" s="56">
        <f t="shared" si="6"/>
        <v>182.21</v>
      </c>
      <c r="I19" s="56">
        <f t="shared" si="6"/>
        <v>185.70999999999998</v>
      </c>
      <c r="J19" s="56">
        <f t="shared" si="6"/>
        <v>172.46</v>
      </c>
      <c r="K19" s="56">
        <f>K21+K22</f>
        <v>171.48999999999998</v>
      </c>
      <c r="L19" s="93">
        <f t="shared" si="6"/>
        <v>165.24</v>
      </c>
      <c r="M19" s="56">
        <f>M21+M22</f>
        <v>153.59</v>
      </c>
      <c r="N19" s="122">
        <f>N21+N22</f>
        <v>155.85</v>
      </c>
      <c r="O19" s="78">
        <f t="shared" si="5"/>
        <v>-3.2606784666947553</v>
      </c>
      <c r="P19" s="57">
        <f t="shared" si="5"/>
        <v>3.0004870920603777</v>
      </c>
      <c r="Q19" s="57">
        <f t="shared" si="5"/>
        <v>3.6744537974084945</v>
      </c>
      <c r="R19" s="58">
        <f t="shared" si="5"/>
        <v>-5.88879259225471</v>
      </c>
      <c r="S19" s="58">
        <f t="shared" si="5"/>
        <v>-15.844319503683602</v>
      </c>
      <c r="T19" s="59">
        <f t="shared" si="5"/>
        <v>4.94154236019122</v>
      </c>
      <c r="U19" s="59">
        <f t="shared" si="5"/>
        <v>1.9208605455243832</v>
      </c>
      <c r="V19" s="60">
        <f t="shared" si="5"/>
        <v>-7.134780033385368</v>
      </c>
      <c r="W19" s="60">
        <f t="shared" si="5"/>
        <v>-0.5624492635973755</v>
      </c>
      <c r="X19" s="60">
        <f t="shared" si="5"/>
        <v>-3.6445273776896436</v>
      </c>
      <c r="Y19" s="60">
        <f t="shared" si="5"/>
        <v>-7.050351004599376</v>
      </c>
      <c r="Z19" s="60">
        <f t="shared" si="5"/>
        <v>1.4714499641903744</v>
      </c>
      <c r="AA19" s="4"/>
      <c r="AB19" s="4"/>
      <c r="AC19" s="4"/>
      <c r="AD19" s="4"/>
    </row>
    <row r="20" spans="1:30" ht="12.75">
      <c r="A20" s="40" t="s">
        <v>8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90"/>
      <c r="M20" s="27"/>
      <c r="N20" s="90"/>
      <c r="O20" s="75"/>
      <c r="P20" s="27"/>
      <c r="Q20" s="27"/>
      <c r="R20" s="30"/>
      <c r="S20" s="41"/>
      <c r="T20" s="41"/>
      <c r="U20" s="41"/>
      <c r="V20" s="41"/>
      <c r="W20" s="98"/>
      <c r="X20" s="98"/>
      <c r="Y20" s="98"/>
      <c r="Z20" s="98"/>
      <c r="AA20" s="4"/>
      <c r="AB20" s="4"/>
      <c r="AC20" s="4"/>
      <c r="AD20" s="4"/>
    </row>
    <row r="21" spans="1:32" ht="12.75">
      <c r="A21" s="40" t="s">
        <v>9</v>
      </c>
      <c r="B21" s="18">
        <v>179.265184</v>
      </c>
      <c r="C21" s="18">
        <f>'source sas'!B72</f>
        <v>177.47</v>
      </c>
      <c r="D21" s="18">
        <f>'source sas'!C72</f>
        <v>182.85</v>
      </c>
      <c r="E21" s="18">
        <f>'source sas'!D72</f>
        <v>191.53</v>
      </c>
      <c r="F21" s="18">
        <f>'source sas'!E72</f>
        <v>182.01</v>
      </c>
      <c r="G21" s="18">
        <f>'source sas'!F72</f>
        <v>156.07</v>
      </c>
      <c r="H21" s="18">
        <f>'source sas'!G72</f>
        <v>164.4</v>
      </c>
      <c r="I21" s="18">
        <f>'source sas'!H72</f>
        <v>168.29</v>
      </c>
      <c r="J21" s="18">
        <f>'source sas'!I72</f>
        <v>156.47</v>
      </c>
      <c r="K21" s="18">
        <f>'source sas'!J72</f>
        <v>155.76</v>
      </c>
      <c r="L21" s="70">
        <f>'source sas'!K72</f>
        <v>151.15</v>
      </c>
      <c r="M21" s="18">
        <f>'source sas'!L72</f>
        <v>141.25</v>
      </c>
      <c r="N21" s="119">
        <f>'source sas'!M72</f>
        <v>144.2</v>
      </c>
      <c r="O21" s="72">
        <f>(C21/B21-1)*100</f>
        <v>-1.0014125219094394</v>
      </c>
      <c r="P21" s="22">
        <f aca="true" t="shared" si="7" ref="P21:U22">(D21/C21-1)*100</f>
        <v>3.0314982813996805</v>
      </c>
      <c r="Q21" s="22">
        <f t="shared" si="7"/>
        <v>4.7470604320481335</v>
      </c>
      <c r="R21" s="23">
        <f t="shared" si="7"/>
        <v>-4.970500704850423</v>
      </c>
      <c r="S21" s="23">
        <f t="shared" si="7"/>
        <v>-14.25196417779243</v>
      </c>
      <c r="T21" s="22">
        <f t="shared" si="7"/>
        <v>5.337348625616722</v>
      </c>
      <c r="U21" s="22">
        <f t="shared" si="7"/>
        <v>2.366180048661781</v>
      </c>
      <c r="V21" s="23">
        <f aca="true" t="shared" si="8" ref="V21:Z22">(J21/I21-1)*100</f>
        <v>-7.023590231148614</v>
      </c>
      <c r="W21" s="23">
        <f t="shared" si="8"/>
        <v>-0.453761104365058</v>
      </c>
      <c r="X21" s="23">
        <f t="shared" si="8"/>
        <v>-2.9596815613764704</v>
      </c>
      <c r="Y21" s="23">
        <f t="shared" si="8"/>
        <v>-6.5497849818061615</v>
      </c>
      <c r="Z21" s="23">
        <f t="shared" si="8"/>
        <v>2.0884955752212386</v>
      </c>
      <c r="AA21" s="5"/>
      <c r="AB21" s="5"/>
      <c r="AC21" s="5"/>
      <c r="AD21" s="5"/>
      <c r="AE21" s="5"/>
      <c r="AF21" s="5"/>
    </row>
    <row r="22" spans="1:32" s="3" customFormat="1" ht="12.75">
      <c r="A22" s="61" t="s">
        <v>10</v>
      </c>
      <c r="B22" s="43">
        <v>32.9546215</v>
      </c>
      <c r="C22" s="43">
        <f>'source sas'!B81</f>
        <v>27.83</v>
      </c>
      <c r="D22" s="43">
        <f>'source sas'!C81</f>
        <v>28.61</v>
      </c>
      <c r="E22" s="43">
        <f>'source sas'!D81</f>
        <v>27.7</v>
      </c>
      <c r="F22" s="43">
        <f>'source sas'!E81</f>
        <v>24.31</v>
      </c>
      <c r="G22" s="43">
        <f>'source sas'!F81</f>
        <v>17.56</v>
      </c>
      <c r="H22" s="43">
        <f>'source sas'!G81</f>
        <v>17.81</v>
      </c>
      <c r="I22" s="43">
        <f>'source sas'!H81</f>
        <v>17.42</v>
      </c>
      <c r="J22" s="43">
        <f>'source sas'!I81</f>
        <v>15.99</v>
      </c>
      <c r="K22" s="43">
        <f>'source sas'!J81</f>
        <v>15.73</v>
      </c>
      <c r="L22" s="94">
        <f>'source sas'!K81</f>
        <v>14.09</v>
      </c>
      <c r="M22" s="43">
        <f>'source sas'!L81</f>
        <v>12.34</v>
      </c>
      <c r="N22" s="123">
        <f>'source sas'!M81</f>
        <v>11.65</v>
      </c>
      <c r="O22" s="79">
        <f>(C22/B22-1)*100</f>
        <v>-15.55053970199598</v>
      </c>
      <c r="P22" s="44">
        <f t="shared" si="7"/>
        <v>2.8027308659719807</v>
      </c>
      <c r="Q22" s="43">
        <f t="shared" si="7"/>
        <v>-3.1807060468367676</v>
      </c>
      <c r="R22" s="45">
        <f t="shared" si="7"/>
        <v>-12.238267148014447</v>
      </c>
      <c r="S22" s="46">
        <f t="shared" si="7"/>
        <v>-27.76635129576306</v>
      </c>
      <c r="T22" s="62">
        <f t="shared" si="7"/>
        <v>1.4236902050113853</v>
      </c>
      <c r="U22" s="47">
        <f t="shared" si="7"/>
        <v>-2.1897810218977964</v>
      </c>
      <c r="V22" s="47">
        <f t="shared" si="8"/>
        <v>-8.20895522388061</v>
      </c>
      <c r="W22" s="47">
        <f t="shared" si="8"/>
        <v>-1.6260162601625994</v>
      </c>
      <c r="X22" s="47">
        <f t="shared" si="8"/>
        <v>-10.425937698664978</v>
      </c>
      <c r="Y22" s="47">
        <f t="shared" si="8"/>
        <v>-12.420156139105753</v>
      </c>
      <c r="Z22" s="47">
        <f t="shared" si="8"/>
        <v>-5.5915721231766575</v>
      </c>
      <c r="AA22" s="5"/>
      <c r="AB22" s="5"/>
      <c r="AC22" s="5"/>
      <c r="AD22" s="5"/>
      <c r="AE22" s="5"/>
      <c r="AF22" s="5"/>
    </row>
    <row r="23" spans="1:23" ht="12.75">
      <c r="A23" s="8" t="s">
        <v>61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</row>
    <row r="24" spans="1:30" ht="13.5">
      <c r="A24" s="7" t="s">
        <v>54</v>
      </c>
      <c r="B24" s="64"/>
      <c r="C24" s="64"/>
      <c r="D24" s="64"/>
      <c r="E24" s="64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4"/>
      <c r="Y24" s="4"/>
      <c r="Z24" s="4"/>
      <c r="AA24" s="4"/>
      <c r="AB24" s="4"/>
      <c r="AC24" s="4"/>
      <c r="AD24" s="4"/>
    </row>
    <row r="25" spans="1:30" ht="12.75">
      <c r="A25" s="8" t="s">
        <v>19</v>
      </c>
      <c r="B25" s="64"/>
      <c r="C25" s="64"/>
      <c r="D25" s="64"/>
      <c r="E25" s="64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4"/>
      <c r="Y25" s="4"/>
      <c r="Z25" s="4"/>
      <c r="AA25" s="4"/>
      <c r="AB25" s="4"/>
      <c r="AC25" s="4"/>
      <c r="AD25" s="4"/>
    </row>
    <row r="26" spans="1:30" ht="12.75">
      <c r="A26" s="8" t="s">
        <v>55</v>
      </c>
      <c r="B26" s="64"/>
      <c r="C26" s="64"/>
      <c r="D26" s="64"/>
      <c r="E26" s="64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4"/>
      <c r="Y26" s="4"/>
      <c r="Z26" s="4"/>
      <c r="AA26" s="4"/>
      <c r="AB26" s="4"/>
      <c r="AC26" s="4"/>
      <c r="AD26" s="4"/>
    </row>
    <row r="27" spans="1:30" ht="12.75">
      <c r="A27" s="8" t="s">
        <v>56</v>
      </c>
      <c r="B27" s="64"/>
      <c r="C27" s="64"/>
      <c r="D27" s="64"/>
      <c r="E27" s="64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4"/>
      <c r="Y27" s="4"/>
      <c r="Z27" s="4"/>
      <c r="AA27" s="4"/>
      <c r="AB27" s="4"/>
      <c r="AC27" s="4"/>
      <c r="AD27" s="4"/>
    </row>
    <row r="28" spans="1:30" ht="12.75" customHeight="1">
      <c r="A28" s="7" t="s">
        <v>31</v>
      </c>
      <c r="B28" s="65"/>
      <c r="C28" s="65"/>
      <c r="D28" s="65"/>
      <c r="E28" s="65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4"/>
      <c r="Y28" s="4"/>
      <c r="Z28" s="4"/>
      <c r="AA28" s="4"/>
      <c r="AB28" s="4"/>
      <c r="AC28" s="4"/>
      <c r="AD28" s="4"/>
    </row>
    <row r="29" spans="1:30" ht="13.5">
      <c r="A29" s="9" t="s">
        <v>15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4"/>
      <c r="Y29" s="4"/>
      <c r="Z29" s="4"/>
      <c r="AA29" s="4"/>
      <c r="AB29" s="4"/>
      <c r="AC29" s="4"/>
      <c r="AD29" s="4"/>
    </row>
    <row r="30" spans="1:30" ht="12.75">
      <c r="A30" s="87" t="s">
        <v>60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4"/>
      <c r="Y30" s="4"/>
      <c r="Z30" s="82"/>
      <c r="AA30" s="4"/>
      <c r="AB30" s="4"/>
      <c r="AC30" s="4"/>
      <c r="AD30" s="4"/>
    </row>
  </sheetData>
  <sheetProtection/>
  <mergeCells count="3">
    <mergeCell ref="A1:E1"/>
    <mergeCell ref="B2:N2"/>
    <mergeCell ref="O2:Z2"/>
  </mergeCells>
  <printOptions/>
  <pageMargins left="0.18" right="0.17" top="0.19" bottom="0.18" header="0.23" footer="0.2"/>
  <pageSetup fitToHeight="1" fitToWidth="1" horizontalDpi="200" verticalDpi="2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Données de cadrage du TRM français au sein du TRM européen</dc:title>
  <dc:subject>L'essentiel en chiffres</dc:subject>
  <dc:creator>SDES</dc:creator>
  <cp:keywords/>
  <dc:description/>
  <cp:lastModifiedBy>MEDDE</cp:lastModifiedBy>
  <cp:lastPrinted>2017-10-20T15:14:13Z</cp:lastPrinted>
  <dcterms:created xsi:type="dcterms:W3CDTF">2011-02-11T16:46:36Z</dcterms:created>
  <dcterms:modified xsi:type="dcterms:W3CDTF">2017-10-23T15:33:07Z</dcterms:modified>
  <cp:category/>
  <cp:version/>
  <cp:contentType/>
  <cp:contentStatus/>
</cp:coreProperties>
</file>