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6275" windowHeight="12555" activeTab="6"/>
  </bookViews>
  <sheets>
    <sheet name="émissions de GES énergie" sheetId="1" r:id="rId1"/>
    <sheet name="émissions de GES par kWh UE" sheetId="2" r:id="rId2"/>
    <sheet name="émissions de GES transports" sheetId="3" r:id="rId3"/>
    <sheet name="émissions de GES de l'industrie" sheetId="4" r:id="rId4"/>
    <sheet name="Emissions GES residentiel-terti" sheetId="5" r:id="rId5"/>
    <sheet name="émissions de GES agriculture" sheetId="6" r:id="rId6"/>
    <sheet name="émissions de GES UTCF" sheetId="7" r:id="rId7"/>
    <sheet name="émissions de GES déchets" sheetId="8" r:id="rId8"/>
  </sheets>
  <definedNames/>
  <calcPr fullCalcOnLoad="1"/>
</workbook>
</file>

<file path=xl/sharedStrings.xml><?xml version="1.0" encoding="utf-8"?>
<sst xmlns="http://schemas.openxmlformats.org/spreadsheetml/2006/main" count="150" uniqueCount="65">
  <si>
    <t>Industrie manufacturière et construction</t>
  </si>
  <si>
    <t>Total</t>
  </si>
  <si>
    <t>Métallurgie</t>
  </si>
  <si>
    <t>Fabrication de minéraux non métalliques</t>
  </si>
  <si>
    <t>Chimie</t>
  </si>
  <si>
    <t>Autres industries manufacturières et construction</t>
  </si>
  <si>
    <t>France</t>
  </si>
  <si>
    <t>Raffinage</t>
  </si>
  <si>
    <t xml:space="preserve">Production d'électricité et de chaleur </t>
  </si>
  <si>
    <t>Transformation de CMS et autres</t>
  </si>
  <si>
    <t xml:space="preserve">      Emissions fugitives de l'industrie de l'énergie </t>
  </si>
  <si>
    <t>Secteur de l'énergie</t>
  </si>
  <si>
    <t>Émissions de CO2 pour produire 1 kWh d'électricité dans l'UE</t>
  </si>
  <si>
    <t>en g CO2/kWh</t>
  </si>
  <si>
    <t>Allemagne</t>
  </si>
  <si>
    <t>Italie</t>
  </si>
  <si>
    <t>Pologne</t>
  </si>
  <si>
    <t>Royaume-Uni</t>
  </si>
  <si>
    <t>Suède</t>
  </si>
  <si>
    <t>UE à 28</t>
  </si>
  <si>
    <t xml:space="preserve"> Aérien </t>
  </si>
  <si>
    <t>Routier</t>
  </si>
  <si>
    <t>Ferroviaire</t>
  </si>
  <si>
    <t xml:space="preserve">Maritime et fluvial </t>
  </si>
  <si>
    <t>Autres</t>
  </si>
  <si>
    <t>Transports</t>
  </si>
  <si>
    <t>Utilisation d'énergie</t>
  </si>
  <si>
    <t>Fermentation entérique</t>
  </si>
  <si>
    <t>Gestion des déjections</t>
  </si>
  <si>
    <t>Sols agricoles</t>
  </si>
  <si>
    <t>Autres émissions de l'agriculture hors utilisation d'énergie</t>
  </si>
  <si>
    <t>Agriculture</t>
  </si>
  <si>
    <t xml:space="preserve">       Forêt</t>
  </si>
  <si>
    <t xml:space="preserve">       Cultures</t>
  </si>
  <si>
    <t>Zones urbanisées</t>
  </si>
  <si>
    <t>UTCF</t>
  </si>
  <si>
    <t xml:space="preserve">       Mise en décharge</t>
  </si>
  <si>
    <t xml:space="preserve">       Eaux usées</t>
  </si>
  <si>
    <t xml:space="preserve">       Autres</t>
  </si>
  <si>
    <t>Déchets</t>
  </si>
  <si>
    <t>ÉMISSIONS DE GES DE L’INDUSTRIE DE L’ÉNERGIE DANS L’UE</t>
  </si>
  <si>
    <t>ÉMISSIONS DE GES DES TRANSPORTS DANS L’UE</t>
  </si>
  <si>
    <t>ÉMISSIONS DE GES DES TRANSPORTS EN FRANCE (DOM INCLUS)</t>
  </si>
  <si>
    <t>ÉMISSIONS DE GES DANS L’INDUSTRIE MANUFACTURIÈRE ET LA CONSTRUCTION DANS L’UE</t>
  </si>
  <si>
    <t>ÉMISSIONS DE GES DANS L’INDUSTRIE MANUFACTURIÈRE ET LA CONSTRUCTION EN FRANCE</t>
  </si>
  <si>
    <t>ÉMISSIONS DE GES DU RESIDENTIEL-TERTIAIRE DANS L’UE</t>
  </si>
  <si>
    <t>Résidentiel</t>
  </si>
  <si>
    <t>Tertiaire</t>
  </si>
  <si>
    <t>ÉMISSIONS DE GES DE L’AGRICULTURE DANS L’UE</t>
  </si>
  <si>
    <t>ÉMISSIONS DE GES DE L’AGRICULTURE EN FRANCE (DOM INCLUS)</t>
  </si>
  <si>
    <t>ÉMISSIONS DE GES DUES À L’UTCF DANS L’UE</t>
  </si>
  <si>
    <t>ÉMISSIONS DE GES DUES À L’UTCF EN FRANCE (DOM INCLUS)</t>
  </si>
  <si>
    <t>ÉMISSIONS DE GES DUES À LA GESTION DES DÉCHETS DANS L’UE</t>
  </si>
  <si>
    <t>ÉMISSIONS DE GES DUES À LA GESTION DES DÉCHETS EN FRANCE</t>
  </si>
  <si>
    <t>ÉMISSIONS DE GES DE L’INDUSTRIE DE L’ÉNERGIE EN FRANCE (DOM INCLUS)</t>
  </si>
  <si>
    <t>ÉMISSIONS DE GES DU RESIDENTIEL-TERTIAIRE EN FRANCE</t>
  </si>
  <si>
    <t>en Mt CO2éq</t>
  </si>
  <si>
    <t>Résidentiel-Tertiaire</t>
  </si>
  <si>
    <t>Source : Citepa, 2017</t>
  </si>
  <si>
    <t>Source : AEE, 2017</t>
  </si>
  <si>
    <r>
      <t xml:space="preserve">2015/1990 </t>
    </r>
    <r>
      <rPr>
        <sz val="10"/>
        <rFont val="Arial"/>
        <family val="2"/>
      </rPr>
      <t>(%)</t>
    </r>
  </si>
  <si>
    <t>Source : SDES d'après AIE, 2017</t>
  </si>
  <si>
    <r>
      <t xml:space="preserve">201451990 </t>
    </r>
    <r>
      <rPr>
        <sz val="10"/>
        <rFont val="Arial"/>
        <family val="2"/>
      </rPr>
      <t>(%)</t>
    </r>
  </si>
  <si>
    <t>Agroalimentaire, boissons et tabac</t>
  </si>
  <si>
    <t xml:space="preserve">       Prairies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</si>
</sst>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\+0;\-0;&quot;- &quot;"/>
    <numFmt numFmtId="166" formatCode="0.0"/>
    <numFmt numFmtId="167" formatCode="#,##0.0"/>
    <numFmt numFmtId="168" formatCode="#,##0.0_ ;\-#,##0.0\ "/>
    <numFmt numFmtId="169" formatCode="[$-40C]dddd\ 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4" fontId="5" fillId="0" borderId="2" applyFill="0" applyBorder="0" applyProtection="0">
      <alignment horizontal="right" vertical="center"/>
    </xf>
    <xf numFmtId="0" fontId="29" fillId="26" borderId="3" applyNumberFormat="0" applyAlignment="0" applyProtection="0"/>
    <xf numFmtId="0" fontId="30" fillId="0" borderId="4" applyNumberFormat="0" applyFill="0" applyAlignment="0" applyProtection="0"/>
    <xf numFmtId="0" fontId="0" fillId="27" borderId="5" applyNumberFormat="0" applyFon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49" fontId="5" fillId="0" borderId="1" applyNumberFormat="0" applyFill="0" applyBorder="0" applyProtection="0">
      <alignment horizontal="left" vertical="center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2" borderId="11" applyNumberFormat="0" applyAlignment="0" applyProtection="0"/>
  </cellStyleXfs>
  <cellXfs count="100">
    <xf numFmtId="0" fontId="0" fillId="0" borderId="0" xfId="0" applyAlignment="1">
      <alignment/>
    </xf>
    <xf numFmtId="0" fontId="2" fillId="33" borderId="1" xfId="15" applyFont="1" applyFill="1" applyBorder="1" applyAlignment="1">
      <alignment horizontal="left" vertical="center" wrapText="1"/>
      <protection/>
    </xf>
    <xf numFmtId="0" fontId="2" fillId="33" borderId="1" xfId="15" applyFont="1" applyFill="1" applyBorder="1" applyAlignment="1">
      <alignment horizontal="center" vertical="center"/>
      <protection/>
    </xf>
    <xf numFmtId="0" fontId="2" fillId="33" borderId="1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>
      <alignment/>
      <protection/>
    </xf>
    <xf numFmtId="164" fontId="0" fillId="33" borderId="12" xfId="15" applyNumberFormat="1" applyFont="1" applyFill="1" applyBorder="1" applyAlignment="1">
      <alignment horizontal="right"/>
      <protection/>
    </xf>
    <xf numFmtId="165" fontId="0" fillId="33" borderId="12" xfId="15" applyNumberFormat="1" applyFont="1" applyFill="1" applyBorder="1" applyAlignment="1">
      <alignment/>
      <protection/>
    </xf>
    <xf numFmtId="164" fontId="0" fillId="33" borderId="13" xfId="15" applyNumberFormat="1" applyFont="1" applyFill="1" applyBorder="1" applyAlignment="1">
      <alignment horizontal="right"/>
      <protection/>
    </xf>
    <xf numFmtId="164" fontId="0" fillId="33" borderId="0" xfId="15" applyNumberFormat="1" applyFont="1" applyFill="1" applyBorder="1" applyAlignment="1">
      <alignment horizontal="right"/>
      <protection/>
    </xf>
    <xf numFmtId="165" fontId="0" fillId="33" borderId="13" xfId="15" applyNumberFormat="1" applyFont="1" applyFill="1" applyBorder="1" applyAlignment="1">
      <alignment/>
      <protection/>
    </xf>
    <xf numFmtId="164" fontId="0" fillId="33" borderId="2" xfId="15" applyNumberFormat="1" applyFont="1" applyFill="1" applyBorder="1" applyAlignment="1">
      <alignment horizontal="right"/>
      <protection/>
    </xf>
    <xf numFmtId="164" fontId="0" fillId="33" borderId="14" xfId="15" applyNumberFormat="1" applyFont="1" applyFill="1" applyBorder="1" applyAlignment="1">
      <alignment horizontal="right"/>
      <protection/>
    </xf>
    <xf numFmtId="165" fontId="0" fillId="33" borderId="2" xfId="15" applyNumberFormat="1" applyFont="1" applyFill="1" applyBorder="1" applyAlignment="1">
      <alignment/>
      <protection/>
    </xf>
    <xf numFmtId="0" fontId="3" fillId="0" borderId="0" xfId="15" applyFont="1">
      <alignment/>
      <protection/>
    </xf>
    <xf numFmtId="164" fontId="0" fillId="33" borderId="15" xfId="15" applyNumberFormat="1" applyFont="1" applyFill="1" applyBorder="1" applyAlignment="1">
      <alignment horizontal="right"/>
      <protection/>
    </xf>
    <xf numFmtId="164" fontId="0" fillId="33" borderId="16" xfId="15" applyNumberFormat="1" applyFont="1" applyFill="1" applyBorder="1" applyAlignment="1">
      <alignment horizontal="right"/>
      <protection/>
    </xf>
    <xf numFmtId="164" fontId="0" fillId="33" borderId="17" xfId="15" applyNumberFormat="1" applyFont="1" applyFill="1" applyBorder="1" applyAlignment="1">
      <alignment horizontal="right"/>
      <protection/>
    </xf>
    <xf numFmtId="0" fontId="0" fillId="33" borderId="13" xfId="15" applyFont="1" applyFill="1" applyBorder="1">
      <alignment/>
      <protection/>
    </xf>
    <xf numFmtId="0" fontId="2" fillId="33" borderId="12" xfId="15" applyFont="1" applyFill="1" applyBorder="1" applyAlignment="1">
      <alignment horizontal="left" vertical="center" wrapText="1"/>
      <protection/>
    </xf>
    <xf numFmtId="0" fontId="0" fillId="0" borderId="0" xfId="15" applyFont="1" applyBorder="1">
      <alignment/>
      <protection/>
    </xf>
    <xf numFmtId="0" fontId="0" fillId="33" borderId="18" xfId="15" applyFont="1" applyFill="1" applyBorder="1">
      <alignment/>
      <protection/>
    </xf>
    <xf numFmtId="0" fontId="0" fillId="33" borderId="19" xfId="15" applyFont="1" applyFill="1" applyBorder="1">
      <alignment/>
      <protection/>
    </xf>
    <xf numFmtId="0" fontId="0" fillId="0" borderId="0" xfId="22" applyNumberFormat="1" applyFont="1" applyFill="1" applyBorder="1">
      <alignment horizontal="left" vertical="center" indent="2"/>
    </xf>
    <xf numFmtId="0" fontId="0" fillId="33" borderId="16" xfId="22" applyNumberFormat="1" applyFont="1" applyFill="1" applyBorder="1">
      <alignment horizontal="left" vertical="center" indent="2"/>
    </xf>
    <xf numFmtId="49" fontId="0" fillId="33" borderId="17" xfId="53" applyFont="1" applyFill="1" applyBorder="1" applyAlignment="1">
      <alignment horizontal="left" vertical="center"/>
    </xf>
    <xf numFmtId="3" fontId="0" fillId="33" borderId="16" xfId="15" applyNumberFormat="1" applyFont="1" applyFill="1" applyBorder="1" applyAlignment="1">
      <alignment horizontal="right"/>
      <protection/>
    </xf>
    <xf numFmtId="3" fontId="0" fillId="33" borderId="0" xfId="15" applyNumberFormat="1" applyFont="1" applyFill="1" applyBorder="1" applyAlignment="1">
      <alignment horizontal="right"/>
      <protection/>
    </xf>
    <xf numFmtId="3" fontId="0" fillId="33" borderId="17" xfId="15" applyNumberFormat="1" applyFont="1" applyFill="1" applyBorder="1" applyAlignment="1">
      <alignment horizontal="right"/>
      <protection/>
    </xf>
    <xf numFmtId="3" fontId="0" fillId="33" borderId="2" xfId="15" applyNumberFormat="1" applyFont="1" applyFill="1" applyBorder="1" applyAlignment="1">
      <alignment horizontal="right"/>
      <protection/>
    </xf>
    <xf numFmtId="3" fontId="0" fillId="33" borderId="13" xfId="15" applyNumberFormat="1" applyFont="1" applyFill="1" applyBorder="1" applyAlignment="1">
      <alignment horizontal="right"/>
      <protection/>
    </xf>
    <xf numFmtId="1" fontId="0" fillId="33" borderId="0" xfId="15" applyNumberFormat="1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right"/>
      <protection/>
    </xf>
    <xf numFmtId="1" fontId="0" fillId="33" borderId="2" xfId="15" applyNumberFormat="1" applyFont="1" applyFill="1" applyBorder="1" applyAlignment="1">
      <alignment horizontal="right"/>
      <protection/>
    </xf>
    <xf numFmtId="166" fontId="0" fillId="33" borderId="13" xfId="15" applyNumberFormat="1" applyFont="1" applyFill="1" applyBorder="1" applyAlignment="1">
      <alignment horizontal="right"/>
      <protection/>
    </xf>
    <xf numFmtId="166" fontId="0" fillId="33" borderId="2" xfId="15" applyNumberFormat="1" applyFont="1" applyFill="1" applyBorder="1" applyAlignment="1">
      <alignment horizontal="right"/>
      <protection/>
    </xf>
    <xf numFmtId="168" fontId="0" fillId="33" borderId="15" xfId="15" applyNumberFormat="1" applyFont="1" applyFill="1" applyBorder="1" applyAlignment="1">
      <alignment horizontal="right"/>
      <protection/>
    </xf>
    <xf numFmtId="168" fontId="0" fillId="33" borderId="16" xfId="15" applyNumberFormat="1" applyFont="1" applyFill="1" applyBorder="1" applyAlignment="1">
      <alignment horizontal="right"/>
      <protection/>
    </xf>
    <xf numFmtId="168" fontId="0" fillId="33" borderId="0" xfId="15" applyNumberFormat="1" applyFont="1" applyFill="1" applyBorder="1" applyAlignment="1">
      <alignment horizontal="right"/>
      <protection/>
    </xf>
    <xf numFmtId="168" fontId="0" fillId="33" borderId="13" xfId="15" applyNumberFormat="1" applyFont="1" applyFill="1" applyBorder="1" applyAlignment="1">
      <alignment horizontal="right"/>
      <protection/>
    </xf>
    <xf numFmtId="168" fontId="0" fillId="33" borderId="2" xfId="15" applyNumberFormat="1" applyFont="1" applyFill="1" applyBorder="1" applyAlignment="1">
      <alignment horizontal="right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>
      <alignment/>
      <protection/>
    </xf>
    <xf numFmtId="168" fontId="0" fillId="0" borderId="0" xfId="15" applyNumberFormat="1" applyFont="1" applyFill="1" applyBorder="1" applyAlignment="1">
      <alignment horizontal="right"/>
      <protection/>
    </xf>
    <xf numFmtId="165" fontId="0" fillId="0" borderId="0" xfId="15" applyNumberFormat="1" applyFont="1" applyFill="1" applyBorder="1" applyAlignment="1">
      <alignment/>
      <protection/>
    </xf>
    <xf numFmtId="49" fontId="0" fillId="0" borderId="0" xfId="53" applyFont="1" applyFill="1" applyBorder="1" applyAlignment="1">
      <alignment horizontal="left" vertical="center"/>
    </xf>
    <xf numFmtId="0" fontId="2" fillId="0" borderId="20" xfId="54" applyFont="1" applyBorder="1">
      <alignment/>
      <protection/>
    </xf>
    <xf numFmtId="0" fontId="2" fillId="0" borderId="21" xfId="54" applyFont="1" applyBorder="1">
      <alignment/>
      <protection/>
    </xf>
    <xf numFmtId="0" fontId="2" fillId="0" borderId="22" xfId="54" applyFont="1" applyBorder="1">
      <alignment/>
      <protection/>
    </xf>
    <xf numFmtId="3" fontId="7" fillId="0" borderId="0" xfId="54" applyNumberFormat="1" applyFont="1" applyFill="1" applyBorder="1">
      <alignment/>
      <protection/>
    </xf>
    <xf numFmtId="3" fontId="7" fillId="0" borderId="23" xfId="54" applyNumberFormat="1" applyFont="1" applyFill="1" applyBorder="1">
      <alignment/>
      <protection/>
    </xf>
    <xf numFmtId="3" fontId="7" fillId="0" borderId="24" xfId="54" applyNumberFormat="1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3" fontId="7" fillId="0" borderId="18" xfId="54" applyNumberFormat="1" applyFont="1" applyFill="1" applyBorder="1">
      <alignment/>
      <protection/>
    </xf>
    <xf numFmtId="3" fontId="7" fillId="0" borderId="16" xfId="54" applyNumberFormat="1" applyFont="1" applyFill="1" applyBorder="1">
      <alignment/>
      <protection/>
    </xf>
    <xf numFmtId="3" fontId="7" fillId="0" borderId="19" xfId="54" applyNumberFormat="1" applyFont="1" applyFill="1" applyBorder="1">
      <alignment/>
      <protection/>
    </xf>
    <xf numFmtId="3" fontId="7" fillId="0" borderId="14" xfId="54" applyNumberFormat="1" applyFont="1" applyFill="1" applyBorder="1">
      <alignment/>
      <protection/>
    </xf>
    <xf numFmtId="3" fontId="7" fillId="0" borderId="17" xfId="54" applyNumberFormat="1" applyFont="1" applyFill="1" applyBorder="1">
      <alignment/>
      <protection/>
    </xf>
    <xf numFmtId="3" fontId="6" fillId="0" borderId="12" xfId="54" applyNumberFormat="1" applyFont="1" applyFill="1" applyBorder="1">
      <alignment/>
      <protection/>
    </xf>
    <xf numFmtId="3" fontId="6" fillId="0" borderId="13" xfId="54" applyNumberFormat="1" applyFont="1" applyFill="1" applyBorder="1">
      <alignment/>
      <protection/>
    </xf>
    <xf numFmtId="3" fontId="6" fillId="0" borderId="2" xfId="54" applyNumberFormat="1" applyFont="1" applyFill="1" applyBorder="1">
      <alignment/>
      <protection/>
    </xf>
    <xf numFmtId="0" fontId="0" fillId="33" borderId="17" xfId="22" applyNumberFormat="1" applyFont="1" applyFill="1" applyBorder="1">
      <alignment horizontal="left" vertical="center" indent="2"/>
    </xf>
    <xf numFmtId="166" fontId="0" fillId="33" borderId="15" xfId="15" applyNumberFormat="1" applyFont="1" applyFill="1" applyBorder="1" applyAlignment="1">
      <alignment horizontal="right"/>
      <protection/>
    </xf>
    <xf numFmtId="166" fontId="0" fillId="33" borderId="12" xfId="54" applyNumberFormat="1" applyFill="1" applyBorder="1">
      <alignment/>
      <protection/>
    </xf>
    <xf numFmtId="166" fontId="0" fillId="33" borderId="24" xfId="54" applyNumberFormat="1" applyFill="1" applyBorder="1">
      <alignment/>
      <protection/>
    </xf>
    <xf numFmtId="166" fontId="0" fillId="33" borderId="12" xfId="15" applyNumberFormat="1" applyFont="1" applyFill="1" applyBorder="1" applyAlignment="1">
      <alignment horizontal="right"/>
      <protection/>
    </xf>
    <xf numFmtId="166" fontId="0" fillId="33" borderId="16" xfId="15" applyNumberFormat="1" applyFont="1" applyFill="1" applyBorder="1" applyAlignment="1">
      <alignment horizontal="right"/>
      <protection/>
    </xf>
    <xf numFmtId="166" fontId="0" fillId="33" borderId="13" xfId="54" applyNumberFormat="1" applyFill="1" applyBorder="1">
      <alignment/>
      <protection/>
    </xf>
    <xf numFmtId="166" fontId="0" fillId="33" borderId="0" xfId="15" applyNumberFormat="1" applyFont="1" applyFill="1" applyBorder="1" applyAlignment="1">
      <alignment horizontal="right"/>
      <protection/>
    </xf>
    <xf numFmtId="166" fontId="0" fillId="33" borderId="2" xfId="54" applyNumberFormat="1" applyFill="1" applyBorder="1">
      <alignment/>
      <protection/>
    </xf>
    <xf numFmtId="166" fontId="0" fillId="33" borderId="19" xfId="54" applyNumberFormat="1" applyFill="1" applyBorder="1">
      <alignment/>
      <protection/>
    </xf>
    <xf numFmtId="0" fontId="0" fillId="33" borderId="13" xfId="54" applyFont="1" applyFill="1" applyBorder="1">
      <alignment/>
      <protection/>
    </xf>
    <xf numFmtId="166" fontId="0" fillId="33" borderId="14" xfId="15" applyNumberFormat="1" applyFont="1" applyFill="1" applyBorder="1" applyAlignment="1">
      <alignment horizontal="right"/>
      <protection/>
    </xf>
    <xf numFmtId="0" fontId="0" fillId="0" borderId="13" xfId="54" applyFont="1" applyBorder="1" applyAlignment="1">
      <alignment vertical="center"/>
      <protection/>
    </xf>
    <xf numFmtId="0" fontId="0" fillId="33" borderId="17" xfId="54" applyFont="1" applyFill="1" applyBorder="1">
      <alignment/>
      <protection/>
    </xf>
    <xf numFmtId="0" fontId="0" fillId="0" borderId="0" xfId="0" applyFont="1" applyAlignment="1">
      <alignment/>
    </xf>
    <xf numFmtId="0" fontId="3" fillId="0" borderId="14" xfId="15" applyFont="1" applyFill="1" applyBorder="1">
      <alignment/>
      <protection/>
    </xf>
    <xf numFmtId="0" fontId="3" fillId="0" borderId="0" xfId="15" applyFont="1" applyFill="1" applyBorder="1">
      <alignment/>
      <protection/>
    </xf>
    <xf numFmtId="0" fontId="0" fillId="33" borderId="13" xfId="22" applyNumberFormat="1" applyFont="1" applyFill="1" applyBorder="1">
      <alignment horizontal="left" vertical="center" indent="2"/>
    </xf>
    <xf numFmtId="0" fontId="0" fillId="33" borderId="2" xfId="22" applyNumberFormat="1" applyFont="1" applyFill="1" applyBorder="1">
      <alignment horizontal="left" vertical="center" indent="2"/>
    </xf>
    <xf numFmtId="3" fontId="0" fillId="33" borderId="14" xfId="15" applyNumberFormat="1" applyFont="1" applyFill="1" applyBorder="1" applyAlignment="1">
      <alignment horizontal="right"/>
      <protection/>
    </xf>
    <xf numFmtId="1" fontId="0" fillId="33" borderId="14" xfId="15" applyNumberFormat="1" applyFont="1" applyFill="1" applyBorder="1" applyAlignment="1">
      <alignment horizontal="right"/>
      <protection/>
    </xf>
    <xf numFmtId="168" fontId="0" fillId="33" borderId="17" xfId="15" applyNumberFormat="1" applyFont="1" applyFill="1" applyBorder="1" applyAlignment="1">
      <alignment horizontal="right"/>
      <protection/>
    </xf>
    <xf numFmtId="168" fontId="0" fillId="33" borderId="14" xfId="15" applyNumberFormat="1" applyFont="1" applyFill="1" applyBorder="1" applyAlignment="1">
      <alignment horizontal="right"/>
      <protection/>
    </xf>
    <xf numFmtId="1" fontId="0" fillId="33" borderId="12" xfId="15" applyNumberFormat="1" applyFont="1" applyFill="1" applyBorder="1" applyAlignment="1">
      <alignment/>
      <protection/>
    </xf>
    <xf numFmtId="1" fontId="0" fillId="33" borderId="13" xfId="15" applyNumberFormat="1" applyFont="1" applyFill="1" applyBorder="1" applyAlignment="1">
      <alignment/>
      <protection/>
    </xf>
    <xf numFmtId="1" fontId="0" fillId="33" borderId="2" xfId="15" applyNumberFormat="1" applyFont="1" applyFill="1" applyBorder="1" applyAlignment="1">
      <alignment/>
      <protection/>
    </xf>
    <xf numFmtId="0" fontId="0" fillId="33" borderId="0" xfId="54" applyFont="1" applyFill="1" applyAlignment="1">
      <alignment/>
      <protection/>
    </xf>
    <xf numFmtId="164" fontId="0" fillId="0" borderId="0" xfId="0" applyNumberFormat="1" applyAlignment="1">
      <alignment/>
    </xf>
    <xf numFmtId="3" fontId="0" fillId="33" borderId="13" xfId="54" applyNumberFormat="1" applyFont="1" applyFill="1" applyBorder="1" applyAlignment="1">
      <alignment wrapText="1"/>
      <protection/>
    </xf>
    <xf numFmtId="3" fontId="0" fillId="33" borderId="2" xfId="54" applyNumberFormat="1" applyFont="1" applyFill="1" applyBorder="1" applyAlignment="1">
      <alignment wrapText="1"/>
      <protection/>
    </xf>
    <xf numFmtId="0" fontId="0" fillId="33" borderId="16" xfId="54" applyFont="1" applyFill="1" applyBorder="1">
      <alignment/>
      <protection/>
    </xf>
    <xf numFmtId="0" fontId="3" fillId="0" borderId="0" xfId="15" applyFont="1" applyFill="1" applyBorder="1" applyAlignment="1">
      <alignment wrapText="1"/>
      <protection/>
    </xf>
    <xf numFmtId="0" fontId="3" fillId="0" borderId="0" xfId="0" applyFont="1" applyAlignment="1">
      <alignment wrapText="1"/>
    </xf>
    <xf numFmtId="0" fontId="3" fillId="0" borderId="0" xfId="15" applyFont="1" applyAlignment="1">
      <alignment wrapText="1"/>
      <protection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</cellXfs>
  <cellStyles count="52">
    <cellStyle name="Normal" xfId="0"/>
    <cellStyle name="=C:\WINNT35\SYSTEM32\COMMAND.COM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x indented GHG Textfiels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Bold GHG Numbers (0.00)" xfId="42"/>
    <cellStyle name="Calcul" xfId="43"/>
    <cellStyle name="Cellule liée" xfId="44"/>
    <cellStyle name="Commentaire" xfId="45"/>
    <cellStyle name="Entrée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GHG Textfiels Bold" xfId="53"/>
    <cellStyle name="Normal_Fichier travail excel 2017_Parties 2-3-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showGridLines="0" zoomScalePageLayoutView="0" workbookViewId="0" topLeftCell="A1">
      <selection activeCell="A38" sqref="A38"/>
    </sheetView>
  </sheetViews>
  <sheetFormatPr defaultColWidth="11.421875" defaultRowHeight="12.75"/>
  <cols>
    <col min="1" max="1" width="36.00390625" style="0" customWidth="1"/>
  </cols>
  <sheetData>
    <row r="1" ht="30.75" customHeight="1"/>
    <row r="2" ht="30.75" customHeight="1">
      <c r="A2" s="13" t="s">
        <v>40</v>
      </c>
    </row>
    <row r="3" ht="12.75">
      <c r="A3" s="77" t="s">
        <v>56</v>
      </c>
    </row>
    <row r="4" spans="1:7" ht="25.5">
      <c r="A4" s="18" t="s">
        <v>11</v>
      </c>
      <c r="B4" s="2">
        <v>1990</v>
      </c>
      <c r="C4" s="2">
        <v>2000</v>
      </c>
      <c r="D4" s="2">
        <v>2010</v>
      </c>
      <c r="E4" s="2">
        <v>2014</v>
      </c>
      <c r="F4" s="2">
        <v>2015</v>
      </c>
      <c r="G4" s="3" t="s">
        <v>60</v>
      </c>
    </row>
    <row r="5" spans="1:7" ht="12.75">
      <c r="A5" s="4" t="s">
        <v>1</v>
      </c>
      <c r="B5" s="14">
        <v>1870.605002053536</v>
      </c>
      <c r="C5" s="14">
        <v>1640.4178195760649</v>
      </c>
      <c r="D5" s="14">
        <v>1541.0219503552928</v>
      </c>
      <c r="E5" s="14">
        <v>1343.6288010381252</v>
      </c>
      <c r="F5" s="14">
        <v>1331.2716081860904</v>
      </c>
      <c r="G5" s="6">
        <f>100*SUM(F5/B5-1)</f>
        <v>-28.832029919484313</v>
      </c>
    </row>
    <row r="6" spans="1:7" ht="12.75">
      <c r="A6" s="23" t="s">
        <v>8</v>
      </c>
      <c r="B6" s="25">
        <v>1440.06921383524</v>
      </c>
      <c r="C6" s="26">
        <v>1291.11120618998</v>
      </c>
      <c r="D6" s="29">
        <v>1238.69933712136</v>
      </c>
      <c r="E6" s="30">
        <v>1082.48143250374</v>
      </c>
      <c r="F6" s="31">
        <v>1069.57347919903</v>
      </c>
      <c r="G6" s="9">
        <f>100*SUM(F6/B6-1)</f>
        <v>-25.727633857923628</v>
      </c>
    </row>
    <row r="7" spans="1:7" ht="12.75">
      <c r="A7" s="23" t="s">
        <v>7</v>
      </c>
      <c r="B7" s="25">
        <v>122.662630688538</v>
      </c>
      <c r="C7" s="26">
        <v>132.648273649845</v>
      </c>
      <c r="D7" s="29">
        <v>133.709840110972</v>
      </c>
      <c r="E7" s="30">
        <v>116.304355717213</v>
      </c>
      <c r="F7" s="31">
        <v>118.173346938091</v>
      </c>
      <c r="G7" s="9">
        <f>100*SUM(F7/B7-1)</f>
        <v>-3.659862604647768</v>
      </c>
    </row>
    <row r="8" spans="1:7" ht="12.75">
      <c r="A8" s="23" t="s">
        <v>9</v>
      </c>
      <c r="B8" s="29">
        <v>116.829530083291</v>
      </c>
      <c r="C8" s="26">
        <v>85.3658973911169</v>
      </c>
      <c r="D8" s="29">
        <v>72.8007477580777</v>
      </c>
      <c r="E8" s="30">
        <v>55.4800938669619</v>
      </c>
      <c r="F8" s="31">
        <v>54.2622516603792</v>
      </c>
      <c r="G8" s="9">
        <f>100*SUM(F8/B8-1)</f>
        <v>-53.55433543069621</v>
      </c>
    </row>
    <row r="9" spans="1:7" ht="12.75">
      <c r="A9" s="24" t="s">
        <v>10</v>
      </c>
      <c r="B9" s="27">
        <v>191.043627446467</v>
      </c>
      <c r="C9" s="28">
        <v>131.292442345123</v>
      </c>
      <c r="D9" s="28">
        <v>95.8120253648831</v>
      </c>
      <c r="E9" s="32">
        <v>89.3629189502103</v>
      </c>
      <c r="F9" s="32">
        <v>89.2625303885899</v>
      </c>
      <c r="G9" s="12">
        <f>100*SUM(F9/B9-1)</f>
        <v>-53.27636331989014</v>
      </c>
    </row>
    <row r="11" ht="12.75">
      <c r="A11" t="s">
        <v>59</v>
      </c>
    </row>
    <row r="13" spans="1:5" ht="35.25" customHeight="1">
      <c r="A13" s="94" t="s">
        <v>54</v>
      </c>
      <c r="B13" s="95"/>
      <c r="C13" s="95"/>
      <c r="D13" s="95"/>
      <c r="E13" s="95"/>
    </row>
    <row r="14" ht="12.75">
      <c r="A14" t="s">
        <v>56</v>
      </c>
    </row>
    <row r="15" spans="1:7" ht="25.5">
      <c r="A15" s="18" t="s">
        <v>11</v>
      </c>
      <c r="B15" s="2">
        <v>1990</v>
      </c>
      <c r="C15" s="2">
        <v>2000</v>
      </c>
      <c r="D15" s="2">
        <v>2010</v>
      </c>
      <c r="E15" s="2">
        <v>2014</v>
      </c>
      <c r="F15" s="2">
        <v>2015</v>
      </c>
      <c r="G15" s="3" t="s">
        <v>60</v>
      </c>
    </row>
    <row r="16" spans="1:7" ht="12.75">
      <c r="A16" s="4" t="s">
        <v>1</v>
      </c>
      <c r="B16" s="35">
        <v>77.38769246078306</v>
      </c>
      <c r="C16" s="35">
        <v>69.97089917021952</v>
      </c>
      <c r="D16" s="35">
        <v>65.92422909599868</v>
      </c>
      <c r="E16" s="35">
        <v>44.31303238068925</v>
      </c>
      <c r="F16" s="35">
        <v>46.26376280647668</v>
      </c>
      <c r="G16" s="6">
        <f>100*SUM(F16/B16-1)</f>
        <v>-40.218190599336864</v>
      </c>
    </row>
    <row r="17" spans="1:7" ht="12.75">
      <c r="A17" s="23" t="s">
        <v>8</v>
      </c>
      <c r="B17" s="36">
        <v>49.6791148321755</v>
      </c>
      <c r="C17" s="37">
        <v>44.180123501971</v>
      </c>
      <c r="D17" s="38">
        <v>45.9128733532985</v>
      </c>
      <c r="E17" s="37">
        <v>28.8210562940028</v>
      </c>
      <c r="F17" s="38">
        <v>31.4015620697378</v>
      </c>
      <c r="G17" s="9">
        <f>100*SUM(F17/B17-1)</f>
        <v>-36.791220665227996</v>
      </c>
    </row>
    <row r="18" spans="1:7" ht="12.75">
      <c r="A18" s="23" t="s">
        <v>7</v>
      </c>
      <c r="B18" s="36">
        <v>11.9587681278106</v>
      </c>
      <c r="C18" s="37">
        <v>13.6114543639112</v>
      </c>
      <c r="D18" s="38">
        <v>10.9391989620251</v>
      </c>
      <c r="E18" s="37">
        <v>7.93668095462069</v>
      </c>
      <c r="F18" s="38">
        <v>7.61506612374477</v>
      </c>
      <c r="G18" s="9">
        <f>100*SUM(F18/B18-1)</f>
        <v>-36.322319804532164</v>
      </c>
    </row>
    <row r="19" spans="1:7" ht="12.75">
      <c r="A19" s="23" t="s">
        <v>9</v>
      </c>
      <c r="B19" s="38">
        <v>4.80764566807847</v>
      </c>
      <c r="C19" s="37">
        <v>4.34866841792392</v>
      </c>
      <c r="D19" s="38">
        <v>3.29140014499464</v>
      </c>
      <c r="E19" s="37">
        <v>3.2728594671934</v>
      </c>
      <c r="F19" s="38">
        <v>3.07105639014517</v>
      </c>
      <c r="G19" s="9">
        <f>100*SUM(F19/B19-1)</f>
        <v>-36.12140739621902</v>
      </c>
    </row>
    <row r="20" spans="1:7" ht="12.75">
      <c r="A20" s="24" t="s">
        <v>10</v>
      </c>
      <c r="B20" s="39">
        <v>10.9421638327185</v>
      </c>
      <c r="C20" s="39">
        <v>7.8306528864134</v>
      </c>
      <c r="D20" s="39">
        <v>5.78075663568044</v>
      </c>
      <c r="E20" s="39">
        <v>4.28243566487236</v>
      </c>
      <c r="F20" s="39">
        <v>4.17607822284894</v>
      </c>
      <c r="G20" s="12">
        <f>100*SUM(F20/B20-1)</f>
        <v>-61.83498724117143</v>
      </c>
    </row>
    <row r="22" ht="12.75">
      <c r="A22" t="s">
        <v>58</v>
      </c>
    </row>
  </sheetData>
  <sheetProtection/>
  <mergeCells count="1">
    <mergeCell ref="A13:E1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9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1" max="1" width="36.00390625" style="0" customWidth="1"/>
  </cols>
  <sheetData>
    <row r="1" ht="30.75" customHeight="1"/>
    <row r="2" ht="30.75" customHeight="1">
      <c r="A2" s="13" t="s">
        <v>12</v>
      </c>
    </row>
    <row r="3" ht="12.75">
      <c r="A3" t="s">
        <v>13</v>
      </c>
    </row>
    <row r="4" spans="1:27" ht="12.75">
      <c r="A4" s="18"/>
      <c r="B4" s="48">
        <v>1990</v>
      </c>
      <c r="C4" s="49">
        <f aca="true" t="shared" si="0" ref="C4:AA4">SUM(B4+1)</f>
        <v>1991</v>
      </c>
      <c r="D4" s="49">
        <f t="shared" si="0"/>
        <v>1992</v>
      </c>
      <c r="E4" s="49">
        <f t="shared" si="0"/>
        <v>1993</v>
      </c>
      <c r="F4" s="49">
        <f t="shared" si="0"/>
        <v>1994</v>
      </c>
      <c r="G4" s="49">
        <f t="shared" si="0"/>
        <v>1995</v>
      </c>
      <c r="H4" s="49">
        <f t="shared" si="0"/>
        <v>1996</v>
      </c>
      <c r="I4" s="49">
        <f t="shared" si="0"/>
        <v>1997</v>
      </c>
      <c r="J4" s="49">
        <f t="shared" si="0"/>
        <v>1998</v>
      </c>
      <c r="K4" s="49">
        <f t="shared" si="0"/>
        <v>1999</v>
      </c>
      <c r="L4" s="49">
        <f t="shared" si="0"/>
        <v>2000</v>
      </c>
      <c r="M4" s="49">
        <f t="shared" si="0"/>
        <v>2001</v>
      </c>
      <c r="N4" s="49">
        <f t="shared" si="0"/>
        <v>2002</v>
      </c>
      <c r="O4" s="49">
        <f t="shared" si="0"/>
        <v>2003</v>
      </c>
      <c r="P4" s="49">
        <f t="shared" si="0"/>
        <v>2004</v>
      </c>
      <c r="Q4" s="49">
        <f t="shared" si="0"/>
        <v>2005</v>
      </c>
      <c r="R4" s="49">
        <f t="shared" si="0"/>
        <v>2006</v>
      </c>
      <c r="S4" s="49">
        <f t="shared" si="0"/>
        <v>2007</v>
      </c>
      <c r="T4" s="49">
        <f t="shared" si="0"/>
        <v>2008</v>
      </c>
      <c r="U4" s="49">
        <f t="shared" si="0"/>
        <v>2009</v>
      </c>
      <c r="V4" s="49">
        <f t="shared" si="0"/>
        <v>2010</v>
      </c>
      <c r="W4" s="49">
        <f t="shared" si="0"/>
        <v>2011</v>
      </c>
      <c r="X4" s="49">
        <f t="shared" si="0"/>
        <v>2012</v>
      </c>
      <c r="Y4" s="50">
        <v>2013</v>
      </c>
      <c r="Z4" s="49">
        <f t="shared" si="0"/>
        <v>2014</v>
      </c>
      <c r="AA4" s="50">
        <f t="shared" si="0"/>
        <v>2015</v>
      </c>
    </row>
    <row r="5" spans="1:27" ht="12.75">
      <c r="A5" s="60" t="s">
        <v>14</v>
      </c>
      <c r="B5" s="53">
        <v>694.2174304337153</v>
      </c>
      <c r="C5" s="52">
        <v>700.6044837797472</v>
      </c>
      <c r="D5" s="52">
        <v>675.088842167935</v>
      </c>
      <c r="E5" s="52">
        <v>669.9336469837122</v>
      </c>
      <c r="F5" s="52">
        <v>665.526494821982</v>
      </c>
      <c r="G5" s="52">
        <v>641.0762278422585</v>
      </c>
      <c r="H5" s="52">
        <v>641.5699747196473</v>
      </c>
      <c r="I5" s="52">
        <v>621.3716154719209</v>
      </c>
      <c r="J5" s="52">
        <v>612.6604755990819</v>
      </c>
      <c r="K5" s="52">
        <v>589.6998022649649</v>
      </c>
      <c r="L5" s="52">
        <v>576.9560986778089</v>
      </c>
      <c r="M5" s="52">
        <v>591.3820799923603</v>
      </c>
      <c r="N5" s="52">
        <v>591.1258679993317</v>
      </c>
      <c r="O5" s="52">
        <v>567.8908109511005</v>
      </c>
      <c r="P5" s="52">
        <v>555.0724003958094</v>
      </c>
      <c r="Q5" s="52">
        <v>548.1713967223436</v>
      </c>
      <c r="R5" s="52">
        <v>541.1795612767634</v>
      </c>
      <c r="S5" s="52">
        <v>559.2449319208589</v>
      </c>
      <c r="T5" s="52">
        <v>527.3841906540538</v>
      </c>
      <c r="U5" s="52">
        <v>521.4256812683318</v>
      </c>
      <c r="V5" s="52">
        <v>515.5588696694856</v>
      </c>
      <c r="W5" s="52">
        <v>521.3287922383813</v>
      </c>
      <c r="X5" s="52">
        <v>523.9023708662268</v>
      </c>
      <c r="Y5" s="54">
        <v>527.1406183216982</v>
      </c>
      <c r="Z5" s="52">
        <v>508.00022300273184</v>
      </c>
      <c r="AA5" s="54">
        <v>484.65885902969296</v>
      </c>
    </row>
    <row r="6" spans="1:27" ht="12.75">
      <c r="A6" s="61" t="s">
        <v>6</v>
      </c>
      <c r="B6" s="55">
        <v>107.23682177820137</v>
      </c>
      <c r="C6" s="51">
        <v>120.95136701386221</v>
      </c>
      <c r="D6" s="51">
        <v>95.4837707785583</v>
      </c>
      <c r="E6" s="51">
        <v>68.20292485620057</v>
      </c>
      <c r="F6" s="51">
        <v>65.5527315735172</v>
      </c>
      <c r="G6" s="51">
        <v>75.50467959067238</v>
      </c>
      <c r="H6" s="51">
        <v>79.11990307714483</v>
      </c>
      <c r="I6" s="51">
        <v>72.92430215741823</v>
      </c>
      <c r="J6" s="51">
        <v>100.65013808588708</v>
      </c>
      <c r="K6" s="51">
        <v>86.66694560351158</v>
      </c>
      <c r="L6" s="51">
        <v>89.34094385818051</v>
      </c>
      <c r="M6" s="51">
        <v>77.08405364584281</v>
      </c>
      <c r="N6" s="51">
        <v>83.29994419243593</v>
      </c>
      <c r="O6" s="51">
        <v>86.7265660972516</v>
      </c>
      <c r="P6" s="51">
        <v>84.55650513714738</v>
      </c>
      <c r="Q6" s="51">
        <v>100.68360697286057</v>
      </c>
      <c r="R6" s="51">
        <v>92.90796180005914</v>
      </c>
      <c r="S6" s="51">
        <v>96.60758284350484</v>
      </c>
      <c r="T6" s="51">
        <v>88.68104813117681</v>
      </c>
      <c r="U6" s="51">
        <v>91.48020573711575</v>
      </c>
      <c r="V6" s="51">
        <v>95.60760292182177</v>
      </c>
      <c r="W6" s="51">
        <v>77.81650693117274</v>
      </c>
      <c r="X6" s="51">
        <v>73.924981014238</v>
      </c>
      <c r="Y6" s="56">
        <v>68.74029135119929</v>
      </c>
      <c r="Z6" s="51">
        <v>48.37731109431713</v>
      </c>
      <c r="AA6" s="56">
        <v>52.38770419418282</v>
      </c>
    </row>
    <row r="7" spans="1:27" ht="12.75">
      <c r="A7" s="61" t="s">
        <v>15</v>
      </c>
      <c r="B7" s="55">
        <v>572.2068328716529</v>
      </c>
      <c r="C7" s="51">
        <v>546.353734626898</v>
      </c>
      <c r="D7" s="51">
        <v>531.5265144483634</v>
      </c>
      <c r="E7" s="51">
        <v>522.1676645631547</v>
      </c>
      <c r="F7" s="51">
        <v>513.8624667296484</v>
      </c>
      <c r="G7" s="51">
        <v>541.349709510578</v>
      </c>
      <c r="H7" s="51">
        <v>518.2197166503704</v>
      </c>
      <c r="I7" s="51">
        <v>509.1600291084927</v>
      </c>
      <c r="J7" s="51">
        <v>506.1970746728252</v>
      </c>
      <c r="K7" s="51">
        <v>487.6781835907358</v>
      </c>
      <c r="L7" s="51">
        <v>490.2021030866719</v>
      </c>
      <c r="M7" s="51">
        <v>474.75171051829875</v>
      </c>
      <c r="N7" s="51">
        <v>495.31154149504863</v>
      </c>
      <c r="O7" s="51">
        <v>503.19002330843705</v>
      </c>
      <c r="P7" s="51">
        <v>532.2946988102734</v>
      </c>
      <c r="Q7" s="51">
        <v>522.2917352650642</v>
      </c>
      <c r="R7" s="51">
        <v>520.1482226650792</v>
      </c>
      <c r="S7" s="51">
        <v>516.298807217861</v>
      </c>
      <c r="T7" s="51">
        <v>491.2089392757207</v>
      </c>
      <c r="U7" s="51">
        <v>450.58775287042096</v>
      </c>
      <c r="V7" s="51">
        <v>449.97235676001367</v>
      </c>
      <c r="W7" s="51">
        <v>446.85407591991583</v>
      </c>
      <c r="X7" s="51">
        <v>432.3085302245077</v>
      </c>
      <c r="Y7" s="56">
        <v>383.6691315254635</v>
      </c>
      <c r="Z7" s="51">
        <v>369.37107570034345</v>
      </c>
      <c r="AA7" s="56">
        <v>384.743139430518</v>
      </c>
    </row>
    <row r="8" spans="1:27" ht="12.75">
      <c r="A8" s="61" t="s">
        <v>16</v>
      </c>
      <c r="B8" s="55">
        <v>1043.1293145820955</v>
      </c>
      <c r="C8" s="51">
        <v>1042.7275561560045</v>
      </c>
      <c r="D8" s="51">
        <v>1030.4331450094162</v>
      </c>
      <c r="E8" s="51">
        <v>1015.186715172522</v>
      </c>
      <c r="F8" s="51">
        <v>1008.2971916629109</v>
      </c>
      <c r="G8" s="51">
        <v>1002.4747133217271</v>
      </c>
      <c r="H8" s="51">
        <v>999.9790463285675</v>
      </c>
      <c r="I8" s="51">
        <v>993.2768401148539</v>
      </c>
      <c r="J8" s="51">
        <v>978.296647500858</v>
      </c>
      <c r="K8" s="51">
        <v>969.4078577057301</v>
      </c>
      <c r="L8" s="51">
        <v>954.6506502093895</v>
      </c>
      <c r="M8" s="51">
        <v>953.7413471047138</v>
      </c>
      <c r="N8" s="51">
        <v>940.6352774655512</v>
      </c>
      <c r="O8" s="51">
        <v>935.2968720116598</v>
      </c>
      <c r="P8" s="51">
        <v>862.7456068085548</v>
      </c>
      <c r="Q8" s="51">
        <v>852.6405668552786</v>
      </c>
      <c r="R8" s="51">
        <v>851.7886510615672</v>
      </c>
      <c r="S8" s="51">
        <v>854.9213043150842</v>
      </c>
      <c r="T8" s="51">
        <v>863.9129454943497</v>
      </c>
      <c r="U8" s="51">
        <v>885.5127867123649</v>
      </c>
      <c r="V8" s="51">
        <v>869.0384822748119</v>
      </c>
      <c r="W8" s="51">
        <v>843.972411769022</v>
      </c>
      <c r="X8" s="51">
        <v>789.3844170742387</v>
      </c>
      <c r="Y8" s="56">
        <v>784.1171466763885</v>
      </c>
      <c r="Z8" s="51">
        <v>780.779459194387</v>
      </c>
      <c r="AA8" s="56">
        <v>803.060432631681</v>
      </c>
    </row>
    <row r="9" spans="1:27" ht="12.75">
      <c r="A9" s="61" t="s">
        <v>17</v>
      </c>
      <c r="B9" s="55">
        <v>686.4391671905348</v>
      </c>
      <c r="C9" s="51">
        <v>671.4672861014325</v>
      </c>
      <c r="D9" s="51">
        <v>665.518326205524</v>
      </c>
      <c r="E9" s="51">
        <v>589.5351932207167</v>
      </c>
      <c r="F9" s="51">
        <v>557.6638579790314</v>
      </c>
      <c r="G9" s="51">
        <v>535.1738259674711</v>
      </c>
      <c r="H9" s="51">
        <v>522.9017097549228</v>
      </c>
      <c r="I9" s="51">
        <v>488.15682159091557</v>
      </c>
      <c r="J9" s="51">
        <v>482.901988679443</v>
      </c>
      <c r="K9" s="51">
        <v>452.2588496055977</v>
      </c>
      <c r="L9" s="51">
        <v>476.27887734075205</v>
      </c>
      <c r="M9" s="51">
        <v>489.85160737025393</v>
      </c>
      <c r="N9" s="51">
        <v>474.6582930274476</v>
      </c>
      <c r="O9" s="51">
        <v>496.4113330554146</v>
      </c>
      <c r="P9" s="51">
        <v>498.6456881604967</v>
      </c>
      <c r="Q9" s="51">
        <v>497.3691873600498</v>
      </c>
      <c r="R9" s="51">
        <v>519.7806097920122</v>
      </c>
      <c r="S9" s="51">
        <v>510.5208779578157</v>
      </c>
      <c r="T9" s="51">
        <v>492.72470617275064</v>
      </c>
      <c r="U9" s="51">
        <v>443.73546804828584</v>
      </c>
      <c r="V9" s="51">
        <v>449.4691165218486</v>
      </c>
      <c r="W9" s="51">
        <v>440.4046903072255</v>
      </c>
      <c r="X9" s="51">
        <v>486.3963852268188</v>
      </c>
      <c r="Y9" s="56">
        <v>453.1540807585308</v>
      </c>
      <c r="Z9" s="51">
        <v>410.3188872066617</v>
      </c>
      <c r="AA9" s="56">
        <v>345.92075966911926</v>
      </c>
    </row>
    <row r="10" spans="1:27" ht="12.75">
      <c r="A10" s="61" t="s">
        <v>18</v>
      </c>
      <c r="B10" s="55">
        <v>34.53594878305145</v>
      </c>
      <c r="C10" s="51">
        <v>50.06920133517871</v>
      </c>
      <c r="D10" s="51">
        <v>48.68057215034309</v>
      </c>
      <c r="E10" s="51">
        <v>51.50467725564425</v>
      </c>
      <c r="F10" s="51">
        <v>56.20294576136118</v>
      </c>
      <c r="G10" s="51">
        <v>52.51059986114013</v>
      </c>
      <c r="H10" s="51">
        <v>82.53828326058212</v>
      </c>
      <c r="I10" s="51">
        <v>53.46769492592915</v>
      </c>
      <c r="J10" s="51">
        <v>56.66400135993603</v>
      </c>
      <c r="K10" s="51">
        <v>51.01381893323001</v>
      </c>
      <c r="L10" s="51">
        <v>43.91943056186582</v>
      </c>
      <c r="M10" s="51">
        <v>43.6835233917224</v>
      </c>
      <c r="N10" s="51">
        <v>57.38235594779705</v>
      </c>
      <c r="O10" s="51">
        <v>70.4386541343946</v>
      </c>
      <c r="P10" s="51">
        <v>58.06443108720869</v>
      </c>
      <c r="Q10" s="51">
        <v>49.79928804059684</v>
      </c>
      <c r="R10" s="51">
        <v>56.05951791603622</v>
      </c>
      <c r="S10" s="51">
        <v>44.85449149241906</v>
      </c>
      <c r="T10" s="51">
        <v>45.78901063744702</v>
      </c>
      <c r="U10" s="51">
        <v>51.415573872404536</v>
      </c>
      <c r="V10" s="51">
        <v>63.54206632876289</v>
      </c>
      <c r="W10" s="51">
        <v>49.409480236207905</v>
      </c>
      <c r="X10" s="51">
        <v>39.62488442742042</v>
      </c>
      <c r="Y10" s="56">
        <v>43.612812242925976</v>
      </c>
      <c r="Z10" s="51">
        <v>38.00549257461181</v>
      </c>
      <c r="AA10" s="56">
        <v>35.35771143664614</v>
      </c>
    </row>
    <row r="11" spans="1:27" ht="12.75">
      <c r="A11" s="62" t="s">
        <v>19</v>
      </c>
      <c r="B11" s="57">
        <v>506.5157194148797</v>
      </c>
      <c r="C11" s="58">
        <v>501.4896183819676</v>
      </c>
      <c r="D11" s="58">
        <v>487.4770291980378</v>
      </c>
      <c r="E11" s="58">
        <v>463.7635461140114</v>
      </c>
      <c r="F11" s="58">
        <v>460.76261435892</v>
      </c>
      <c r="G11" s="58">
        <v>450.9088872625802</v>
      </c>
      <c r="H11" s="58">
        <v>449.0522538915193</v>
      </c>
      <c r="I11" s="58">
        <v>434.78318624038934</v>
      </c>
      <c r="J11" s="58">
        <v>430.2506873685913</v>
      </c>
      <c r="K11" s="58">
        <v>416.41934969868066</v>
      </c>
      <c r="L11" s="58">
        <v>413.4214567372016</v>
      </c>
      <c r="M11" s="58">
        <v>413.73157608177326</v>
      </c>
      <c r="N11" s="58">
        <v>415.26733069753124</v>
      </c>
      <c r="O11" s="58">
        <v>418.70525587088855</v>
      </c>
      <c r="P11" s="58">
        <v>411.47506890389104</v>
      </c>
      <c r="Q11" s="58">
        <v>407.07988494174526</v>
      </c>
      <c r="R11" s="58">
        <v>410.10645045863333</v>
      </c>
      <c r="S11" s="58">
        <v>412.8858959003453</v>
      </c>
      <c r="T11" s="58">
        <v>391.2500715486953</v>
      </c>
      <c r="U11" s="58">
        <v>376.0127407077796</v>
      </c>
      <c r="V11" s="58">
        <v>369.73900759818</v>
      </c>
      <c r="W11" s="58">
        <v>369.1285516665783</v>
      </c>
      <c r="X11" s="58">
        <v>364.8101438257744</v>
      </c>
      <c r="Y11" s="59">
        <v>350.4490460511529</v>
      </c>
      <c r="Z11" s="58">
        <v>339.74499616612115</v>
      </c>
      <c r="AA11" s="59">
        <v>330.52940861868404</v>
      </c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40"/>
    </row>
    <row r="13" spans="1:9" ht="12.75">
      <c r="A13" s="89" t="s">
        <v>61</v>
      </c>
      <c r="B13" s="42"/>
      <c r="C13" s="42"/>
      <c r="D13" s="42"/>
      <c r="E13" s="42"/>
      <c r="F13" s="42"/>
      <c r="G13" s="43"/>
      <c r="H13" s="41"/>
      <c r="I13" s="40"/>
    </row>
    <row r="14" spans="1:9" ht="12.75">
      <c r="A14" s="44"/>
      <c r="B14" s="45"/>
      <c r="C14" s="45"/>
      <c r="D14" s="45"/>
      <c r="E14" s="45"/>
      <c r="F14" s="45"/>
      <c r="G14" s="46"/>
      <c r="H14" s="41"/>
      <c r="I14" s="40"/>
    </row>
    <row r="15" spans="1:9" ht="12.75">
      <c r="A15" s="22"/>
      <c r="B15" s="45"/>
      <c r="C15" s="45"/>
      <c r="D15" s="45"/>
      <c r="E15" s="45"/>
      <c r="F15" s="45"/>
      <c r="G15" s="46"/>
      <c r="H15" s="41"/>
      <c r="I15" s="40"/>
    </row>
    <row r="16" spans="1:9" ht="12.75">
      <c r="A16" s="22"/>
      <c r="B16" s="45"/>
      <c r="C16" s="45"/>
      <c r="D16" s="45"/>
      <c r="E16" s="45"/>
      <c r="F16" s="45"/>
      <c r="G16" s="46"/>
      <c r="H16" s="41"/>
      <c r="I16" s="40"/>
    </row>
    <row r="17" spans="1:9" ht="12.75">
      <c r="A17" s="22"/>
      <c r="B17" s="45"/>
      <c r="C17" s="45"/>
      <c r="D17" s="45"/>
      <c r="E17" s="45"/>
      <c r="F17" s="45"/>
      <c r="G17" s="46"/>
      <c r="H17" s="41"/>
      <c r="I17" s="40"/>
    </row>
    <row r="18" spans="1:9" ht="12.75">
      <c r="A18" s="47"/>
      <c r="B18" s="45"/>
      <c r="C18" s="45"/>
      <c r="D18" s="45"/>
      <c r="E18" s="45"/>
      <c r="F18" s="45"/>
      <c r="G18" s="46"/>
      <c r="H18" s="41"/>
      <c r="I18" s="40"/>
    </row>
    <row r="19" spans="1:9" ht="12.75">
      <c r="A19" s="41"/>
      <c r="B19" s="41"/>
      <c r="C19" s="41"/>
      <c r="D19" s="41"/>
      <c r="E19" s="41"/>
      <c r="F19" s="41"/>
      <c r="G19" s="41"/>
      <c r="H19" s="41"/>
      <c r="I19" s="40"/>
    </row>
    <row r="20" spans="1:9" ht="12.75">
      <c r="A20" s="41"/>
      <c r="B20" s="41"/>
      <c r="C20" s="41"/>
      <c r="D20" s="41"/>
      <c r="E20" s="41"/>
      <c r="F20" s="41"/>
      <c r="G20" s="41"/>
      <c r="H20" s="41"/>
      <c r="I20" s="40"/>
    </row>
    <row r="21" spans="1:9" ht="12.75">
      <c r="A21" s="41"/>
      <c r="B21" s="41"/>
      <c r="C21" s="41"/>
      <c r="D21" s="41"/>
      <c r="E21" s="41"/>
      <c r="F21" s="41"/>
      <c r="G21" s="41"/>
      <c r="H21" s="41"/>
      <c r="I21" s="40"/>
    </row>
    <row r="22" spans="1:9" ht="12.75">
      <c r="A22" s="41"/>
      <c r="B22" s="41"/>
      <c r="C22" s="41"/>
      <c r="D22" s="41"/>
      <c r="E22" s="41"/>
      <c r="F22" s="41"/>
      <c r="G22" s="41"/>
      <c r="H22" s="41"/>
      <c r="I22" s="40"/>
    </row>
    <row r="23" spans="1:9" ht="12.75">
      <c r="A23" s="41"/>
      <c r="B23" s="41"/>
      <c r="C23" s="41"/>
      <c r="D23" s="41"/>
      <c r="E23" s="41"/>
      <c r="F23" s="41"/>
      <c r="G23" s="41"/>
      <c r="H23" s="41"/>
      <c r="I23" s="40"/>
    </row>
    <row r="24" spans="1:9" ht="12.75">
      <c r="A24" s="41"/>
      <c r="B24" s="41"/>
      <c r="C24" s="41"/>
      <c r="D24" s="41"/>
      <c r="E24" s="41"/>
      <c r="F24" s="41"/>
      <c r="G24" s="41"/>
      <c r="H24" s="41"/>
      <c r="I24" s="40"/>
    </row>
    <row r="25" spans="1:9" ht="12.75">
      <c r="A25" s="41"/>
      <c r="B25" s="41"/>
      <c r="C25" s="41"/>
      <c r="D25" s="41"/>
      <c r="E25" s="41"/>
      <c r="F25" s="41"/>
      <c r="G25" s="41"/>
      <c r="H25" s="41"/>
      <c r="I25" s="40"/>
    </row>
    <row r="26" spans="1:9" ht="12.75">
      <c r="A26" s="41"/>
      <c r="B26" s="41"/>
      <c r="C26" s="41"/>
      <c r="D26" s="41"/>
      <c r="E26" s="41"/>
      <c r="F26" s="41"/>
      <c r="G26" s="41"/>
      <c r="H26" s="41"/>
      <c r="I26" s="40"/>
    </row>
    <row r="27" spans="1:9" ht="12.75">
      <c r="A27" s="41"/>
      <c r="B27" s="41"/>
      <c r="C27" s="41"/>
      <c r="D27" s="41"/>
      <c r="E27" s="41"/>
      <c r="F27" s="41"/>
      <c r="G27" s="41"/>
      <c r="H27" s="41"/>
      <c r="I27" s="40"/>
    </row>
    <row r="28" spans="1:9" ht="12.75">
      <c r="A28" s="41"/>
      <c r="B28" s="41"/>
      <c r="C28" s="41"/>
      <c r="D28" s="41"/>
      <c r="E28" s="41"/>
      <c r="F28" s="41"/>
      <c r="G28" s="41"/>
      <c r="H28" s="41"/>
      <c r="I28" s="40"/>
    </row>
    <row r="29" spans="1:8" ht="12.75">
      <c r="A29" s="19"/>
      <c r="B29" s="19"/>
      <c r="C29" s="19"/>
      <c r="D29" s="19"/>
      <c r="E29" s="19"/>
      <c r="F29" s="19"/>
      <c r="G29" s="19"/>
      <c r="H29" s="1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showGridLines="0" zoomScalePageLayoutView="0" workbookViewId="0" topLeftCell="A1">
      <selection activeCell="K12" sqref="K12"/>
    </sheetView>
  </sheetViews>
  <sheetFormatPr defaultColWidth="11.421875" defaultRowHeight="12.75"/>
  <cols>
    <col min="1" max="1" width="38.140625" style="0" customWidth="1"/>
  </cols>
  <sheetData>
    <row r="1" ht="30.75" customHeight="1"/>
    <row r="2" ht="30.75" customHeight="1">
      <c r="A2" s="13" t="s">
        <v>41</v>
      </c>
    </row>
    <row r="3" ht="12.75">
      <c r="A3" s="77" t="s">
        <v>56</v>
      </c>
    </row>
    <row r="4" spans="1:7" ht="25.5">
      <c r="A4" s="18" t="s">
        <v>25</v>
      </c>
      <c r="B4" s="2">
        <v>1990</v>
      </c>
      <c r="C4" s="2">
        <v>2000</v>
      </c>
      <c r="D4" s="2">
        <v>2010</v>
      </c>
      <c r="E4" s="2">
        <v>2014</v>
      </c>
      <c r="F4" s="2">
        <v>2015</v>
      </c>
      <c r="G4" s="3" t="s">
        <v>60</v>
      </c>
    </row>
    <row r="5" spans="1:7" ht="12.75">
      <c r="A5" s="4" t="s">
        <v>1</v>
      </c>
      <c r="B5" s="14">
        <v>781.807813100103</v>
      </c>
      <c r="C5" s="5">
        <v>918.012201123982</v>
      </c>
      <c r="D5" s="5">
        <v>931.307422614535</v>
      </c>
      <c r="E5" s="5">
        <v>891.609205810506</v>
      </c>
      <c r="F5" s="5">
        <v>905.887844878678</v>
      </c>
      <c r="G5" s="6">
        <f aca="true" t="shared" si="0" ref="G5:G10">100*SUM(F5/B5-1)</f>
        <v>15.87091222413861</v>
      </c>
    </row>
    <row r="6" spans="1:7" ht="12.75">
      <c r="A6" s="23" t="s">
        <v>20</v>
      </c>
      <c r="B6" s="15">
        <v>14.1993276831173</v>
      </c>
      <c r="C6" s="8">
        <v>19.892188003267</v>
      </c>
      <c r="D6" s="7">
        <v>17.8080858420188</v>
      </c>
      <c r="E6" s="8">
        <v>14.9661474850689</v>
      </c>
      <c r="F6" s="7">
        <v>15.0794288019635</v>
      </c>
      <c r="G6" s="9">
        <f t="shared" si="0"/>
        <v>6.198188664190218</v>
      </c>
    </row>
    <row r="7" spans="1:7" ht="12.75">
      <c r="A7" s="23" t="s">
        <v>21</v>
      </c>
      <c r="B7" s="15">
        <v>723.26803582798</v>
      </c>
      <c r="C7" s="8">
        <v>859.75289771431</v>
      </c>
      <c r="D7" s="7">
        <v>878.080307934956</v>
      </c>
      <c r="E7" s="8">
        <v>848.351012723799</v>
      </c>
      <c r="F7" s="7">
        <v>862.088612382118</v>
      </c>
      <c r="G7" s="9">
        <f t="shared" si="0"/>
        <v>19.193517434407205</v>
      </c>
    </row>
    <row r="8" spans="1:7" ht="12.75">
      <c r="A8" s="23" t="s">
        <v>22</v>
      </c>
      <c r="B8" s="15">
        <v>14.0507611068382</v>
      </c>
      <c r="C8" s="8">
        <v>9.92204857367731</v>
      </c>
      <c r="D8" s="7">
        <v>7.49720391611775</v>
      </c>
      <c r="E8" s="8">
        <v>6.62226945783195</v>
      </c>
      <c r="F8" s="7">
        <v>6.3995331023264</v>
      </c>
      <c r="G8" s="9">
        <f t="shared" si="0"/>
        <v>-54.45418896765752</v>
      </c>
    </row>
    <row r="9" spans="1:7" ht="12.75">
      <c r="A9" s="23" t="s">
        <v>23</v>
      </c>
      <c r="B9" s="15">
        <v>24.9203240233821</v>
      </c>
      <c r="C9" s="7">
        <v>21.7425195303521</v>
      </c>
      <c r="D9" s="7">
        <v>20.8053550528719</v>
      </c>
      <c r="E9" s="7">
        <v>15.7869907203154</v>
      </c>
      <c r="F9" s="7">
        <v>16.4280719003423</v>
      </c>
      <c r="G9" s="9">
        <f t="shared" si="0"/>
        <v>-34.07761518297971</v>
      </c>
    </row>
    <row r="10" spans="1:7" ht="12.75">
      <c r="A10" s="63" t="s">
        <v>24</v>
      </c>
      <c r="B10" s="16">
        <v>5.36936445878588</v>
      </c>
      <c r="C10" s="10">
        <v>6.70254730237605</v>
      </c>
      <c r="D10" s="10">
        <v>7.11646986857019</v>
      </c>
      <c r="E10" s="10">
        <v>5.8827854234911</v>
      </c>
      <c r="F10" s="10">
        <v>5.892198691928</v>
      </c>
      <c r="G10" s="12">
        <f t="shared" si="0"/>
        <v>9.737357878297992</v>
      </c>
    </row>
    <row r="12" ht="12.75">
      <c r="A12" t="s">
        <v>59</v>
      </c>
    </row>
    <row r="14" ht="24" customHeight="1">
      <c r="A14" s="79" t="s">
        <v>42</v>
      </c>
    </row>
    <row r="15" ht="12.75">
      <c r="A15" s="77" t="s">
        <v>56</v>
      </c>
    </row>
    <row r="16" spans="1:7" ht="25.5">
      <c r="A16" s="18" t="s">
        <v>25</v>
      </c>
      <c r="B16" s="2">
        <v>1990</v>
      </c>
      <c r="C16" s="2">
        <v>2000</v>
      </c>
      <c r="D16" s="2">
        <v>2010</v>
      </c>
      <c r="E16" s="2">
        <v>2014</v>
      </c>
      <c r="F16" s="2">
        <v>2015</v>
      </c>
      <c r="G16" s="3" t="s">
        <v>60</v>
      </c>
    </row>
    <row r="17" spans="1:7" ht="12.75">
      <c r="A17" s="4" t="s">
        <v>1</v>
      </c>
      <c r="B17" s="64">
        <v>120.654517154156</v>
      </c>
      <c r="C17" s="65">
        <v>139.175359519795</v>
      </c>
      <c r="D17" s="66">
        <v>133.621155061201</v>
      </c>
      <c r="E17" s="67">
        <v>131.409030728366</v>
      </c>
      <c r="F17" s="67">
        <v>132.502125263429</v>
      </c>
      <c r="G17" s="6">
        <f aca="true" t="shared" si="1" ref="G17:G22">100*SUM(F17/B17-1)</f>
        <v>9.819448445627387</v>
      </c>
    </row>
    <row r="18" spans="1:7" ht="12.75">
      <c r="A18" s="23" t="s">
        <v>20</v>
      </c>
      <c r="B18" s="68">
        <v>4.35332190325845</v>
      </c>
      <c r="C18" s="69">
        <v>6.12307123111644</v>
      </c>
      <c r="D18" s="69">
        <v>4.60230181587161</v>
      </c>
      <c r="E18" s="70">
        <v>4.56552560546193</v>
      </c>
      <c r="F18" s="33">
        <v>4.59650159600892</v>
      </c>
      <c r="G18" s="9">
        <f t="shared" si="1"/>
        <v>5.586071927473402</v>
      </c>
    </row>
    <row r="19" spans="1:7" ht="12.75">
      <c r="A19" s="23" t="s">
        <v>21</v>
      </c>
      <c r="B19" s="68">
        <v>113.980944001937</v>
      </c>
      <c r="C19" s="69">
        <v>130.596177018725</v>
      </c>
      <c r="D19" s="69">
        <v>126.653338289945</v>
      </c>
      <c r="E19" s="70">
        <v>124.641977880523</v>
      </c>
      <c r="F19" s="33">
        <v>125.743878733381</v>
      </c>
      <c r="G19" s="9">
        <f t="shared" si="1"/>
        <v>10.320088883668221</v>
      </c>
    </row>
    <row r="20" spans="1:7" ht="12.75">
      <c r="A20" s="23" t="s">
        <v>22</v>
      </c>
      <c r="B20" s="33">
        <v>1.08318878060004</v>
      </c>
      <c r="C20" s="69">
        <v>0.76793234445525</v>
      </c>
      <c r="D20" s="69">
        <v>0.510130886474364</v>
      </c>
      <c r="E20" s="70">
        <v>0.415127845908256</v>
      </c>
      <c r="F20" s="33">
        <v>0.415086137328598</v>
      </c>
      <c r="G20" s="9">
        <f t="shared" si="1"/>
        <v>-61.67924328955308</v>
      </c>
    </row>
    <row r="21" spans="1:7" ht="12.75">
      <c r="A21" s="23" t="s">
        <v>23</v>
      </c>
      <c r="B21" s="33">
        <v>1.02151150485574</v>
      </c>
      <c r="C21" s="69">
        <v>1.19343618930112</v>
      </c>
      <c r="D21" s="69">
        <v>1.30369947156461</v>
      </c>
      <c r="E21" s="68">
        <v>1.31997819784442</v>
      </c>
      <c r="F21" s="33">
        <v>1.33036757522244</v>
      </c>
      <c r="G21" s="9">
        <f t="shared" si="1"/>
        <v>30.235202334830035</v>
      </c>
    </row>
    <row r="22" spans="1:7" ht="12.75">
      <c r="A22" s="63" t="s">
        <v>24</v>
      </c>
      <c r="B22" s="34">
        <v>0.21555096350478</v>
      </c>
      <c r="C22" s="71">
        <v>0.494742736197032</v>
      </c>
      <c r="D22" s="72">
        <v>0.551684597344846</v>
      </c>
      <c r="E22" s="34">
        <v>0.466421198628647</v>
      </c>
      <c r="F22" s="34">
        <v>0.416291221488507</v>
      </c>
      <c r="G22" s="12">
        <f t="shared" si="1"/>
        <v>93.1289077625837</v>
      </c>
    </row>
    <row r="24" ht="12.75">
      <c r="A24" t="s">
        <v>58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showGridLines="0" zoomScalePageLayoutView="0" workbookViewId="0" topLeftCell="A1">
      <selection activeCell="G18" sqref="G18"/>
    </sheetView>
  </sheetViews>
  <sheetFormatPr defaultColWidth="11.421875" defaultRowHeight="12.75"/>
  <cols>
    <col min="1" max="1" width="30.7109375" style="0" customWidth="1"/>
  </cols>
  <sheetData>
    <row r="1" ht="30.75" customHeight="1"/>
    <row r="2" spans="1:5" ht="31.5" customHeight="1">
      <c r="A2" s="96" t="s">
        <v>43</v>
      </c>
      <c r="B2" s="97"/>
      <c r="C2" s="97"/>
      <c r="D2" s="97"/>
      <c r="E2" s="97"/>
    </row>
    <row r="3" ht="12.75">
      <c r="A3" t="s">
        <v>56</v>
      </c>
    </row>
    <row r="4" spans="1:7" ht="25.5">
      <c r="A4" s="18" t="s">
        <v>0</v>
      </c>
      <c r="B4" s="2">
        <v>1990</v>
      </c>
      <c r="C4" s="2">
        <v>2000</v>
      </c>
      <c r="D4" s="2">
        <v>2010</v>
      </c>
      <c r="E4" s="2">
        <v>2014</v>
      </c>
      <c r="F4" s="2">
        <v>2015</v>
      </c>
      <c r="G4" s="3" t="s">
        <v>62</v>
      </c>
    </row>
    <row r="5" spans="1:7" ht="12.75">
      <c r="A5" s="4" t="s">
        <v>1</v>
      </c>
      <c r="B5" s="14">
        <v>1339.4096570090796</v>
      </c>
      <c r="C5" s="14">
        <v>1086.481541355473</v>
      </c>
      <c r="D5" s="14">
        <v>816.0262895331956</v>
      </c>
      <c r="E5" s="14">
        <v>736.9560720884997</v>
      </c>
      <c r="F5" s="14">
        <v>740.1686277539968</v>
      </c>
      <c r="G5" s="6">
        <f>100*SUM(F5/B5-1)</f>
        <v>-44.73918984526335</v>
      </c>
    </row>
    <row r="6" spans="1:7" ht="12.75">
      <c r="A6" s="17" t="s">
        <v>2</v>
      </c>
      <c r="B6" s="15">
        <v>324.1714891692286</v>
      </c>
      <c r="C6" s="8">
        <v>256.9909081205823</v>
      </c>
      <c r="D6" s="7">
        <v>197.11542602046</v>
      </c>
      <c r="E6" s="8">
        <v>183.51974105165928</v>
      </c>
      <c r="F6" s="7">
        <v>186.1791783281985</v>
      </c>
      <c r="G6" s="9">
        <f>100*SUM(F6/B6-1)</f>
        <v>-42.567688847242636</v>
      </c>
    </row>
    <row r="7" spans="1:7" ht="12.75">
      <c r="A7" s="17" t="s">
        <v>3</v>
      </c>
      <c r="B7" s="15">
        <v>278.86063429267</v>
      </c>
      <c r="C7" s="8">
        <v>264.629156107352</v>
      </c>
      <c r="D7" s="7">
        <v>215.13779465421982</v>
      </c>
      <c r="E7" s="8">
        <v>193.920206629043</v>
      </c>
      <c r="F7" s="7">
        <v>191.6543565971523</v>
      </c>
      <c r="G7" s="9">
        <f>100*SUM(F7/B7-1)</f>
        <v>-31.272351480056138</v>
      </c>
    </row>
    <row r="8" spans="1:7" ht="12.75">
      <c r="A8" s="17" t="s">
        <v>4</v>
      </c>
      <c r="B8" s="8">
        <v>324.973043503506</v>
      </c>
      <c r="C8" s="8">
        <v>240.3886959570637</v>
      </c>
      <c r="D8" s="7">
        <v>148.4865193499397</v>
      </c>
      <c r="E8" s="8">
        <v>128.5419735577814</v>
      </c>
      <c r="F8" s="7">
        <v>128.2343245766017</v>
      </c>
      <c r="G8" s="9">
        <f>100*SUM(F8/B8-1)</f>
        <v>-60.54001181325115</v>
      </c>
    </row>
    <row r="9" spans="1:7" ht="12.75">
      <c r="A9" s="20" t="s">
        <v>63</v>
      </c>
      <c r="B9" s="7">
        <v>52.4781742420516</v>
      </c>
      <c r="C9" s="7">
        <v>55.7407552942853</v>
      </c>
      <c r="D9" s="7">
        <v>41.1264417105627</v>
      </c>
      <c r="E9" s="7">
        <v>37.4830005949536</v>
      </c>
      <c r="F9" s="7">
        <v>38.5732380583761</v>
      </c>
      <c r="G9" s="9">
        <f>100*SUM(F9/B9-1)</f>
        <v>-26.49660813186838</v>
      </c>
    </row>
    <row r="10" spans="1:7" ht="12.75">
      <c r="A10" s="21" t="s">
        <v>5</v>
      </c>
      <c r="B10" s="10">
        <v>358.92631580162333</v>
      </c>
      <c r="C10" s="10">
        <v>268.7320258761897</v>
      </c>
      <c r="D10" s="10">
        <v>214.1601077980133</v>
      </c>
      <c r="E10" s="10">
        <v>193.49115025506245</v>
      </c>
      <c r="F10" s="10">
        <v>195.52753019366824</v>
      </c>
      <c r="G10" s="12">
        <f>100*SUM(F10/B10-1)</f>
        <v>-45.52432586142966</v>
      </c>
    </row>
    <row r="12" ht="12.75">
      <c r="A12" t="s">
        <v>59</v>
      </c>
    </row>
    <row r="14" spans="1:5" ht="29.25" customHeight="1">
      <c r="A14" s="94" t="s">
        <v>44</v>
      </c>
      <c r="B14" s="97"/>
      <c r="C14" s="97"/>
      <c r="D14" s="97"/>
      <c r="E14" s="97"/>
    </row>
    <row r="15" ht="12.75">
      <c r="A15" s="77" t="s">
        <v>56</v>
      </c>
    </row>
    <row r="16" spans="1:7" ht="25.5">
      <c r="A16" s="1" t="s">
        <v>0</v>
      </c>
      <c r="B16" s="2">
        <v>1990</v>
      </c>
      <c r="C16" s="2">
        <v>2000</v>
      </c>
      <c r="D16" s="2">
        <v>2010</v>
      </c>
      <c r="E16" s="2">
        <v>2014</v>
      </c>
      <c r="F16" s="2">
        <v>2015</v>
      </c>
      <c r="G16" s="3" t="s">
        <v>60</v>
      </c>
    </row>
    <row r="17" spans="1:7" ht="12.75">
      <c r="A17" s="4" t="s">
        <v>1</v>
      </c>
      <c r="B17" s="14">
        <v>146.30264395618912</v>
      </c>
      <c r="C17" s="14">
        <v>124.45406102933562</v>
      </c>
      <c r="D17" s="14">
        <v>89.69579237414638</v>
      </c>
      <c r="E17" s="14">
        <v>75.74895727274259</v>
      </c>
      <c r="F17" s="14">
        <v>74.30543839358447</v>
      </c>
      <c r="G17" s="6">
        <f aca="true" t="shared" si="0" ref="G17:G22">100*SUM(F17/B17-1)</f>
        <v>-49.21114452597622</v>
      </c>
    </row>
    <row r="18" spans="1:7" ht="12.75">
      <c r="A18" s="17" t="s">
        <v>2</v>
      </c>
      <c r="B18" s="15">
        <v>33.72512682308992</v>
      </c>
      <c r="C18" s="8">
        <v>29.577572985641797</v>
      </c>
      <c r="D18" s="7">
        <v>19.94749978635166</v>
      </c>
      <c r="E18" s="8">
        <v>18.388677503891838</v>
      </c>
      <c r="F18" s="7">
        <v>17.759209918257522</v>
      </c>
      <c r="G18" s="9">
        <f t="shared" si="0"/>
        <v>-47.34131020050406</v>
      </c>
    </row>
    <row r="19" spans="1:7" ht="12.75">
      <c r="A19" s="17" t="s">
        <v>3</v>
      </c>
      <c r="B19" s="15">
        <v>32.0154218636471</v>
      </c>
      <c r="C19" s="8">
        <v>26.7456364704462</v>
      </c>
      <c r="D19" s="7">
        <v>24.0131734193965</v>
      </c>
      <c r="E19" s="8">
        <v>20.11763218736526</v>
      </c>
      <c r="F19" s="7">
        <v>19.70209780030364</v>
      </c>
      <c r="G19" s="9">
        <f t="shared" si="0"/>
        <v>-38.46060225533059</v>
      </c>
    </row>
    <row r="20" spans="1:7" ht="12.75">
      <c r="A20" s="17" t="s">
        <v>4</v>
      </c>
      <c r="B20" s="7">
        <v>52.123121410711704</v>
      </c>
      <c r="C20" s="8">
        <v>37.513789173796994</v>
      </c>
      <c r="D20" s="7">
        <v>22.98208111744493</v>
      </c>
      <c r="E20" s="8">
        <v>18.9991584306188</v>
      </c>
      <c r="F20" s="7">
        <v>18.74865158744144</v>
      </c>
      <c r="G20" s="9">
        <f t="shared" si="0"/>
        <v>-64.03006750169715</v>
      </c>
    </row>
    <row r="21" spans="1:7" ht="12.75">
      <c r="A21" s="20" t="s">
        <v>63</v>
      </c>
      <c r="B21" s="7">
        <v>8.98454618736932</v>
      </c>
      <c r="C21" s="7">
        <v>10.6055512959248</v>
      </c>
      <c r="D21" s="7">
        <v>9.58889527109843</v>
      </c>
      <c r="E21" s="7">
        <v>7.432819946198</v>
      </c>
      <c r="F21" s="7">
        <v>7.1895733412288</v>
      </c>
      <c r="G21" s="9">
        <f t="shared" si="0"/>
        <v>-19.97844753320912</v>
      </c>
    </row>
    <row r="22" spans="1:7" ht="12.75">
      <c r="A22" s="21" t="s">
        <v>5</v>
      </c>
      <c r="B22" s="10">
        <v>19.454427671371068</v>
      </c>
      <c r="C22" s="10">
        <v>20.01151110352583</v>
      </c>
      <c r="D22" s="10">
        <v>13.16414277985484</v>
      </c>
      <c r="E22" s="10">
        <v>10.81066920466868</v>
      </c>
      <c r="F22" s="10">
        <v>10.90590574635306</v>
      </c>
      <c r="G22" s="12">
        <f t="shared" si="0"/>
        <v>-43.941266581683735</v>
      </c>
    </row>
    <row r="24" spans="1:6" ht="12.75">
      <c r="A24" t="s">
        <v>58</v>
      </c>
      <c r="B24" s="90"/>
      <c r="C24" s="90"/>
      <c r="D24" s="90"/>
      <c r="E24" s="90"/>
      <c r="F24" s="90"/>
    </row>
  </sheetData>
  <sheetProtection/>
  <mergeCells count="2">
    <mergeCell ref="A2:E2"/>
    <mergeCell ref="A14:E1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K26" sqref="K25:K26"/>
    </sheetView>
  </sheetViews>
  <sheetFormatPr defaultColWidth="11.421875" defaultRowHeight="12.75"/>
  <cols>
    <col min="1" max="1" width="30.28125" style="0" customWidth="1"/>
  </cols>
  <sheetData>
    <row r="1" ht="12.75">
      <c r="A1" s="77"/>
    </row>
    <row r="3" ht="15.75">
      <c r="A3" s="13" t="s">
        <v>45</v>
      </c>
    </row>
    <row r="4" ht="12.75">
      <c r="A4" s="77" t="s">
        <v>56</v>
      </c>
    </row>
    <row r="5" spans="1:7" ht="25.5">
      <c r="A5" s="18" t="s">
        <v>57</v>
      </c>
      <c r="B5" s="2">
        <v>1990</v>
      </c>
      <c r="C5" s="2">
        <v>2000</v>
      </c>
      <c r="D5" s="2">
        <v>2010</v>
      </c>
      <c r="E5" s="2">
        <v>2014</v>
      </c>
      <c r="F5" s="2">
        <v>2015</v>
      </c>
      <c r="G5" s="3" t="s">
        <v>60</v>
      </c>
    </row>
    <row r="6" spans="1:7" ht="12.75">
      <c r="A6" s="4" t="s">
        <v>1</v>
      </c>
      <c r="B6" s="5">
        <v>727.205269114083</v>
      </c>
      <c r="C6" s="5">
        <v>667.050065326146</v>
      </c>
      <c r="D6" s="5">
        <v>686.905975058384</v>
      </c>
      <c r="E6" s="5">
        <v>525.808361119976</v>
      </c>
      <c r="F6" s="5">
        <v>551.615850573407</v>
      </c>
      <c r="G6" s="6">
        <f>100*SUM(F6/B6-1)</f>
        <v>-24.14578469083256</v>
      </c>
    </row>
    <row r="7" spans="1:7" ht="12.75">
      <c r="A7" s="80" t="s">
        <v>47</v>
      </c>
      <c r="B7" s="91">
        <v>200.280479959087</v>
      </c>
      <c r="C7" s="26">
        <v>175.857986754976</v>
      </c>
      <c r="D7" s="29">
        <v>189.45574721372</v>
      </c>
      <c r="E7" s="30">
        <v>150.687773050873</v>
      </c>
      <c r="F7" s="31">
        <v>156.280248268355</v>
      </c>
      <c r="G7" s="9">
        <f>100*SUM(F7/B7-1)</f>
        <v>-21.969306094992536</v>
      </c>
    </row>
    <row r="8" spans="1:7" ht="12.75">
      <c r="A8" s="81" t="s">
        <v>46</v>
      </c>
      <c r="B8" s="92">
        <v>526.924789154996</v>
      </c>
      <c r="C8" s="82">
        <v>491.19207857117</v>
      </c>
      <c r="D8" s="28">
        <v>497.450227844664</v>
      </c>
      <c r="E8" s="83">
        <v>375.120588069103</v>
      </c>
      <c r="F8" s="32">
        <v>395.335602305052</v>
      </c>
      <c r="G8" s="12">
        <f>100*SUM(F8/B8-1)</f>
        <v>-24.973049201379816</v>
      </c>
    </row>
    <row r="10" ht="12.75">
      <c r="A10" t="s">
        <v>59</v>
      </c>
    </row>
    <row r="12" spans="1:5" ht="15.75">
      <c r="A12" s="94" t="s">
        <v>55</v>
      </c>
      <c r="B12" s="98"/>
      <c r="C12" s="98"/>
      <c r="D12" s="98"/>
      <c r="E12" s="98"/>
    </row>
    <row r="13" ht="12.75">
      <c r="A13" t="s">
        <v>56</v>
      </c>
    </row>
    <row r="14" spans="1:7" ht="25.5">
      <c r="A14" s="18" t="s">
        <v>57</v>
      </c>
      <c r="B14" s="2">
        <v>1990</v>
      </c>
      <c r="C14" s="2">
        <v>2000</v>
      </c>
      <c r="D14" s="2">
        <v>2010</v>
      </c>
      <c r="E14" s="2">
        <v>2014</v>
      </c>
      <c r="F14" s="2">
        <v>2015</v>
      </c>
      <c r="G14" s="3" t="s">
        <v>60</v>
      </c>
    </row>
    <row r="15" spans="1:7" ht="12.75">
      <c r="A15" s="4" t="s">
        <v>1</v>
      </c>
      <c r="B15" s="35">
        <v>88.4203563254697</v>
      </c>
      <c r="C15" s="35">
        <v>91.7009791906182</v>
      </c>
      <c r="D15" s="35">
        <v>92.6900716909393</v>
      </c>
      <c r="E15" s="35">
        <v>71.497740924852</v>
      </c>
      <c r="F15" s="35">
        <v>75.4637403834372</v>
      </c>
      <c r="G15" s="86">
        <f>(100*(F15/B15-1))</f>
        <v>-14.65343104289245</v>
      </c>
    </row>
    <row r="16" spans="1:7" ht="12.75">
      <c r="A16" s="80" t="s">
        <v>47</v>
      </c>
      <c r="B16" s="36">
        <v>28.8460241111551</v>
      </c>
      <c r="C16" s="37">
        <v>30.2564852907833</v>
      </c>
      <c r="D16" s="38">
        <v>29.1339330268523</v>
      </c>
      <c r="E16" s="37">
        <v>24.881747190012</v>
      </c>
      <c r="F16" s="38">
        <v>25.3304385056225</v>
      </c>
      <c r="G16" s="87">
        <f>(100*(F16/B16-1))</f>
        <v>-12.187418245182291</v>
      </c>
    </row>
    <row r="17" spans="1:7" ht="12.75">
      <c r="A17" s="81" t="s">
        <v>46</v>
      </c>
      <c r="B17" s="84">
        <v>59.5743322143146</v>
      </c>
      <c r="C17" s="85">
        <v>61.4444938998349</v>
      </c>
      <c r="D17" s="39">
        <v>63.556138664087</v>
      </c>
      <c r="E17" s="85">
        <v>46.61599373484</v>
      </c>
      <c r="F17" s="39">
        <v>50.1333018778147</v>
      </c>
      <c r="G17" s="88">
        <f>(100*(F17/B17-1))</f>
        <v>-15.847479922286723</v>
      </c>
    </row>
    <row r="19" ht="12.75">
      <c r="A19" t="s">
        <v>58</v>
      </c>
    </row>
  </sheetData>
  <sheetProtection/>
  <mergeCells count="1">
    <mergeCell ref="A12:E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showGridLines="0" zoomScalePageLayoutView="0" workbookViewId="0" topLeftCell="A1">
      <selection activeCell="G22" sqref="G22"/>
    </sheetView>
  </sheetViews>
  <sheetFormatPr defaultColWidth="11.421875" defaultRowHeight="12.75"/>
  <cols>
    <col min="1" max="1" width="48.00390625" style="0" customWidth="1"/>
  </cols>
  <sheetData>
    <row r="1" ht="30.75" customHeight="1"/>
    <row r="2" ht="30.75" customHeight="1">
      <c r="A2" s="13" t="s">
        <v>48</v>
      </c>
    </row>
    <row r="3" ht="12.75">
      <c r="A3" t="s">
        <v>56</v>
      </c>
    </row>
    <row r="4" spans="1:7" ht="25.5">
      <c r="A4" s="18" t="s">
        <v>31</v>
      </c>
      <c r="B4" s="2">
        <v>1990</v>
      </c>
      <c r="C4" s="2">
        <v>2000</v>
      </c>
      <c r="D4" s="2">
        <v>2010</v>
      </c>
      <c r="E4" s="2">
        <v>2014</v>
      </c>
      <c r="F4" s="2">
        <v>2015</v>
      </c>
      <c r="G4" s="3" t="s">
        <v>60</v>
      </c>
    </row>
    <row r="5" spans="1:7" ht="12.75">
      <c r="A5" s="4" t="s">
        <v>1</v>
      </c>
      <c r="B5" s="14">
        <v>645.5028247763438</v>
      </c>
      <c r="C5" s="14">
        <v>554.3542888037405</v>
      </c>
      <c r="D5" s="14">
        <v>510.4239181672134</v>
      </c>
      <c r="E5" s="14">
        <v>512.8686933821904</v>
      </c>
      <c r="F5" s="14">
        <v>515.5501100736226</v>
      </c>
      <c r="G5" s="6">
        <f aca="true" t="shared" si="0" ref="G5:G10">100*SUM(F5/B5-1)</f>
        <v>-20.13201332585147</v>
      </c>
    </row>
    <row r="6" spans="1:7" ht="12.75">
      <c r="A6" s="23" t="s">
        <v>27</v>
      </c>
      <c r="B6" s="15">
        <v>246.721252187092</v>
      </c>
      <c r="C6" s="8">
        <v>205.722746034252</v>
      </c>
      <c r="D6" s="7">
        <v>189.739292256496</v>
      </c>
      <c r="E6" s="8">
        <v>190.389597237996</v>
      </c>
      <c r="F6" s="7">
        <v>192.226852224193</v>
      </c>
      <c r="G6" s="9">
        <f t="shared" si="0"/>
        <v>-22.087436521915492</v>
      </c>
    </row>
    <row r="7" spans="1:7" ht="12.75">
      <c r="A7" s="23" t="s">
        <v>28</v>
      </c>
      <c r="B7" s="15">
        <v>83.793717498108</v>
      </c>
      <c r="C7" s="8">
        <v>72.5443201593103</v>
      </c>
      <c r="D7" s="7">
        <v>65.8985463156912</v>
      </c>
      <c r="E7" s="8">
        <v>65.1393378722574</v>
      </c>
      <c r="F7" s="7">
        <v>65.7020615564419</v>
      </c>
      <c r="G7" s="9">
        <f t="shared" si="0"/>
        <v>-21.59070689526883</v>
      </c>
    </row>
    <row r="8" spans="1:7" ht="12.75">
      <c r="A8" s="23" t="s">
        <v>29</v>
      </c>
      <c r="B8" s="15">
        <v>196.843765959408</v>
      </c>
      <c r="C8" s="8">
        <v>170.917070673546</v>
      </c>
      <c r="D8" s="7">
        <v>156.121735956031</v>
      </c>
      <c r="E8" s="8">
        <v>163.295472984534</v>
      </c>
      <c r="F8" s="7">
        <v>163.437720474925</v>
      </c>
      <c r="G8" s="9">
        <f t="shared" si="0"/>
        <v>-16.970842496161044</v>
      </c>
    </row>
    <row r="9" spans="1:7" ht="12.75">
      <c r="A9" s="23" t="s">
        <v>26</v>
      </c>
      <c r="B9" s="15">
        <v>97.2333186067797</v>
      </c>
      <c r="C9" s="7">
        <v>89.8821661828195</v>
      </c>
      <c r="D9" s="7">
        <v>84.8749392536464</v>
      </c>
      <c r="E9" s="7">
        <v>79.0155340841604</v>
      </c>
      <c r="F9" s="7">
        <v>78.8017954503806</v>
      </c>
      <c r="G9" s="9">
        <f t="shared" si="0"/>
        <v>-18.95597457795084</v>
      </c>
    </row>
    <row r="10" spans="1:7" ht="12.75">
      <c r="A10" s="63" t="s">
        <v>30</v>
      </c>
      <c r="B10" s="16">
        <v>20.910770524956064</v>
      </c>
      <c r="C10" s="10">
        <v>15.287985753812734</v>
      </c>
      <c r="D10" s="10">
        <v>13.789404385348803</v>
      </c>
      <c r="E10" s="10">
        <v>15.028751203242564</v>
      </c>
      <c r="F10" s="10">
        <v>15.381680367682094</v>
      </c>
      <c r="G10" s="12">
        <f t="shared" si="0"/>
        <v>-26.4413506459518</v>
      </c>
    </row>
    <row r="12" ht="12.75">
      <c r="A12" t="s">
        <v>59</v>
      </c>
    </row>
    <row r="14" ht="15.75">
      <c r="A14" s="78" t="s">
        <v>49</v>
      </c>
    </row>
    <row r="15" ht="12.75">
      <c r="A15" t="s">
        <v>56</v>
      </c>
    </row>
    <row r="16" spans="1:7" ht="25.5">
      <c r="A16" s="18" t="s">
        <v>31</v>
      </c>
      <c r="B16" s="2">
        <v>1990</v>
      </c>
      <c r="C16" s="2">
        <v>2000</v>
      </c>
      <c r="D16" s="2">
        <v>2010</v>
      </c>
      <c r="E16" s="2">
        <v>2014</v>
      </c>
      <c r="F16" s="2">
        <v>2015</v>
      </c>
      <c r="G16" s="3" t="s">
        <v>60</v>
      </c>
    </row>
    <row r="17" spans="1:7" ht="12.75">
      <c r="A17" s="4" t="s">
        <v>1</v>
      </c>
      <c r="B17" s="64">
        <v>94.84769092207821</v>
      </c>
      <c r="C17" s="64">
        <v>96.2993952767981</v>
      </c>
      <c r="D17" s="64">
        <v>90.27356527590081</v>
      </c>
      <c r="E17" s="64">
        <v>91.0973131180507</v>
      </c>
      <c r="F17" s="64">
        <v>90.4986997091057</v>
      </c>
      <c r="G17" s="6">
        <f aca="true" t="shared" si="1" ref="G17:G22">100*SUM(F17/B17-1)</f>
        <v>-4.58523678404087</v>
      </c>
    </row>
    <row r="18" spans="1:7" ht="12.75">
      <c r="A18" s="23" t="s">
        <v>27</v>
      </c>
      <c r="B18" s="68">
        <v>37.6132704096319</v>
      </c>
      <c r="C18" s="69">
        <v>37.0976719726746</v>
      </c>
      <c r="D18" s="69">
        <v>34.805085726715</v>
      </c>
      <c r="E18" s="70">
        <v>34.4344011368443</v>
      </c>
      <c r="F18" s="33">
        <v>34.5801611358899</v>
      </c>
      <c r="G18" s="9">
        <f t="shared" si="1"/>
        <v>-8.0639339273335</v>
      </c>
    </row>
    <row r="19" spans="1:7" ht="12.75">
      <c r="A19" s="23" t="s">
        <v>28</v>
      </c>
      <c r="B19" s="68">
        <v>7.740096051303</v>
      </c>
      <c r="C19" s="69">
        <v>8.3158681602301</v>
      </c>
      <c r="D19" s="69">
        <v>7.78522677860282</v>
      </c>
      <c r="E19" s="70">
        <v>8.34835285235702</v>
      </c>
      <c r="F19" s="33">
        <v>8.07788290184159</v>
      </c>
      <c r="G19" s="9">
        <f t="shared" si="1"/>
        <v>4.364117038078952</v>
      </c>
    </row>
    <row r="20" spans="1:7" ht="12.75">
      <c r="A20" s="23" t="s">
        <v>29</v>
      </c>
      <c r="B20" s="33">
        <v>35.7479436552952</v>
      </c>
      <c r="C20" s="69">
        <v>36.2231863894378</v>
      </c>
      <c r="D20" s="69">
        <v>33.1970544972983</v>
      </c>
      <c r="E20" s="70">
        <v>33.9720203241137</v>
      </c>
      <c r="F20" s="33">
        <v>33.5638382501184</v>
      </c>
      <c r="G20" s="9">
        <f t="shared" si="1"/>
        <v>-6.1097371816330455</v>
      </c>
    </row>
    <row r="21" spans="1:7" ht="12.75">
      <c r="A21" s="23" t="s">
        <v>26</v>
      </c>
      <c r="B21" s="33">
        <v>11.7431362291527</v>
      </c>
      <c r="C21" s="69">
        <v>12.6033557326891</v>
      </c>
      <c r="D21" s="69">
        <v>12.4927328339247</v>
      </c>
      <c r="E21" s="68">
        <v>12.2364035896648</v>
      </c>
      <c r="F21" s="33">
        <v>12.1257579603256</v>
      </c>
      <c r="G21" s="9">
        <f t="shared" si="1"/>
        <v>3.2582584729199615</v>
      </c>
    </row>
    <row r="22" spans="1:7" ht="12.75">
      <c r="A22" s="63" t="s">
        <v>30</v>
      </c>
      <c r="B22" s="34">
        <v>2.0032445766954012</v>
      </c>
      <c r="C22" s="71">
        <v>2.059313021766499</v>
      </c>
      <c r="D22" s="72">
        <v>1.99346543935998</v>
      </c>
      <c r="E22" s="34">
        <v>2.1061352150708785</v>
      </c>
      <c r="F22" s="34">
        <v>2.151059460930199</v>
      </c>
      <c r="G22" s="12">
        <f t="shared" si="1"/>
        <v>7.378773713124764</v>
      </c>
    </row>
    <row r="24" ht="12.75">
      <c r="A24" t="s">
        <v>58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showGridLines="0" tabSelected="1" zoomScalePageLayoutView="0" workbookViewId="0" topLeftCell="A1">
      <selection activeCell="A20" sqref="A20"/>
    </sheetView>
  </sheetViews>
  <sheetFormatPr defaultColWidth="11.421875" defaultRowHeight="12.75"/>
  <cols>
    <col min="1" max="1" width="48.00390625" style="0" customWidth="1"/>
  </cols>
  <sheetData>
    <row r="1" ht="30.75" customHeight="1"/>
    <row r="2" ht="30.75" customHeight="1">
      <c r="A2" s="13" t="s">
        <v>50</v>
      </c>
    </row>
    <row r="3" ht="12.75">
      <c r="A3" t="s">
        <v>56</v>
      </c>
    </row>
    <row r="4" spans="1:7" ht="25.5">
      <c r="A4" s="18" t="s">
        <v>35</v>
      </c>
      <c r="B4" s="2">
        <v>1990</v>
      </c>
      <c r="C4" s="2">
        <v>2000</v>
      </c>
      <c r="D4" s="2">
        <v>2010</v>
      </c>
      <c r="E4" s="2">
        <v>2014</v>
      </c>
      <c r="F4" s="2">
        <v>2015</v>
      </c>
      <c r="G4" s="3" t="s">
        <v>60</v>
      </c>
    </row>
    <row r="5" spans="1:7" ht="12.75">
      <c r="A5" s="4" t="s">
        <v>1</v>
      </c>
      <c r="B5" s="14">
        <v>-231.763198991341</v>
      </c>
      <c r="C5" s="14">
        <v>-300.855941372304</v>
      </c>
      <c r="D5" s="14">
        <v>-320.231099857449</v>
      </c>
      <c r="E5" s="14">
        <v>-309.40555359231</v>
      </c>
      <c r="F5" s="14">
        <v>-304.854822683078</v>
      </c>
      <c r="G5" s="6">
        <f>-100*(F5-B5)/B5</f>
        <v>-31.537200042905777</v>
      </c>
    </row>
    <row r="6" spans="1:7" ht="12.75">
      <c r="A6" s="73" t="s">
        <v>32</v>
      </c>
      <c r="B6" s="15">
        <v>-374.544646397414</v>
      </c>
      <c r="C6" s="8">
        <v>-414.686198003571</v>
      </c>
      <c r="D6" s="7">
        <v>-434.48310518792</v>
      </c>
      <c r="E6" s="8">
        <v>-431.402458024743</v>
      </c>
      <c r="F6" s="7">
        <v>-417.245189265642</v>
      </c>
      <c r="G6" s="9">
        <f>-100*(F6-B6)/B6</f>
        <v>-11.40065497636835</v>
      </c>
    </row>
    <row r="7" spans="1:7" ht="12.75">
      <c r="A7" s="73" t="s">
        <v>33</v>
      </c>
      <c r="B7" s="15">
        <v>80.3359049100805</v>
      </c>
      <c r="C7" s="8">
        <v>79.1824675050374</v>
      </c>
      <c r="D7" s="7">
        <v>65.9859350440886</v>
      </c>
      <c r="E7" s="8">
        <v>71.380618002049</v>
      </c>
      <c r="F7" s="7">
        <v>64.8375425188336</v>
      </c>
      <c r="G7" s="9">
        <f>100*(F7-B7)/B7</f>
        <v>-19.291949731062502</v>
      </c>
    </row>
    <row r="8" spans="1:7" ht="12.75">
      <c r="A8" s="93" t="s">
        <v>64</v>
      </c>
      <c r="B8" s="15">
        <v>28.214670684723</v>
      </c>
      <c r="C8" s="8">
        <v>15.7949343516513</v>
      </c>
      <c r="D8" s="7">
        <v>9.28992049341905</v>
      </c>
      <c r="E8" s="8">
        <v>5.04016235674109</v>
      </c>
      <c r="F8" s="7">
        <v>4.21572196713524</v>
      </c>
      <c r="G8" s="9">
        <f>100*(F8-B8)/B8</f>
        <v>-85.05840449373784</v>
      </c>
    </row>
    <row r="9" spans="1:7" ht="12.75">
      <c r="A9" s="63" t="s">
        <v>34</v>
      </c>
      <c r="B9" s="16">
        <v>37.990006441936</v>
      </c>
      <c r="C9" s="11">
        <v>41.8206147037435</v>
      </c>
      <c r="D9" s="10">
        <v>51.6870442071643</v>
      </c>
      <c r="E9" s="11">
        <v>52.1639692051754</v>
      </c>
      <c r="F9" s="10">
        <v>50.4033419726874</v>
      </c>
      <c r="G9" s="12">
        <f>100*(F9-B9)/B9</f>
        <v>32.67526566420556</v>
      </c>
    </row>
    <row r="11" ht="12.75">
      <c r="A11" t="s">
        <v>59</v>
      </c>
    </row>
    <row r="13" ht="15.75">
      <c r="A13" s="78" t="s">
        <v>51</v>
      </c>
    </row>
    <row r="14" ht="12.75">
      <c r="A14" t="s">
        <v>56</v>
      </c>
    </row>
    <row r="15" spans="1:7" ht="25.5">
      <c r="A15" s="18" t="s">
        <v>35</v>
      </c>
      <c r="B15" s="2">
        <v>1990</v>
      </c>
      <c r="C15" s="2">
        <v>2000</v>
      </c>
      <c r="D15" s="2">
        <v>2010</v>
      </c>
      <c r="E15" s="2">
        <v>2014</v>
      </c>
      <c r="F15" s="2">
        <v>2015</v>
      </c>
      <c r="G15" s="3" t="s">
        <v>60</v>
      </c>
    </row>
    <row r="16" spans="1:7" ht="12.75">
      <c r="A16" s="4" t="s">
        <v>1</v>
      </c>
      <c r="B16" s="64">
        <v>-26.4791189162786</v>
      </c>
      <c r="C16" s="64">
        <v>-23.0840083411851</v>
      </c>
      <c r="D16" s="64">
        <v>-39.3454943739481</v>
      </c>
      <c r="E16" s="64">
        <v>-39.8603992117756</v>
      </c>
      <c r="F16" s="64">
        <v>-35.8097637597076</v>
      </c>
      <c r="G16" s="6">
        <f>-100*(F16/B16-1)</f>
        <v>-35.23774666721553</v>
      </c>
    </row>
    <row r="17" spans="1:7" ht="12.75">
      <c r="A17" s="73" t="s">
        <v>32</v>
      </c>
      <c r="B17" s="68">
        <v>-38.3866917534046</v>
      </c>
      <c r="C17" s="69">
        <v>-34.2424576121135</v>
      </c>
      <c r="D17" s="69">
        <v>-56.4335327913994</v>
      </c>
      <c r="E17" s="70">
        <v>-56.4526292202289</v>
      </c>
      <c r="F17" s="33">
        <v>-53.2278291659637</v>
      </c>
      <c r="G17" s="9">
        <f>-100*(F17/B17-1)</f>
        <v>-38.66219446025276</v>
      </c>
    </row>
    <row r="18" spans="1:7" ht="12.75">
      <c r="A18" s="73" t="s">
        <v>33</v>
      </c>
      <c r="B18" s="33">
        <v>23.0554034293081</v>
      </c>
      <c r="C18" s="69">
        <v>21.0436884669362</v>
      </c>
      <c r="D18" s="69">
        <v>18.9874966183881</v>
      </c>
      <c r="E18" s="70">
        <v>17.6422040743278</v>
      </c>
      <c r="F18" s="33">
        <v>17.9275179199424</v>
      </c>
      <c r="G18" s="9">
        <f>100*(F18/B18-1)</f>
        <v>-22.24157788038147</v>
      </c>
    </row>
    <row r="19" spans="1:7" ht="12.75">
      <c r="A19" s="93" t="s">
        <v>64</v>
      </c>
      <c r="B19" s="33">
        <v>-13.9045136328337</v>
      </c>
      <c r="C19" s="69">
        <v>-14.4408276347646</v>
      </c>
      <c r="D19" s="69">
        <v>-10.2339255380904</v>
      </c>
      <c r="E19" s="70">
        <v>-10.7226451988649</v>
      </c>
      <c r="F19" s="33">
        <v>-10.5759371882557</v>
      </c>
      <c r="G19" s="9">
        <f>-100*(F19/B19-1)</f>
        <v>23.938819670168098</v>
      </c>
    </row>
    <row r="20" spans="1:7" ht="12.75">
      <c r="A20" s="63" t="s">
        <v>34</v>
      </c>
      <c r="B20" s="34">
        <v>9.17695024764241</v>
      </c>
      <c r="C20" s="71">
        <v>9.14386233931554</v>
      </c>
      <c r="D20" s="71">
        <v>11.6093999766414</v>
      </c>
      <c r="E20" s="74">
        <v>11.0658757060029</v>
      </c>
      <c r="F20" s="34">
        <v>11.0055757880443</v>
      </c>
      <c r="G20" s="12">
        <f>100*(F20/B20-1)</f>
        <v>19.926288048381547</v>
      </c>
    </row>
    <row r="22" ht="12.75">
      <c r="A22" t="s">
        <v>58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48.00390625" style="0" customWidth="1"/>
  </cols>
  <sheetData>
    <row r="1" ht="30.75" customHeight="1"/>
    <row r="2" ht="30.75" customHeight="1">
      <c r="A2" s="13" t="s">
        <v>52</v>
      </c>
    </row>
    <row r="3" ht="12.75">
      <c r="A3" t="s">
        <v>56</v>
      </c>
    </row>
    <row r="4" spans="1:7" ht="25.5">
      <c r="A4" s="18" t="s">
        <v>39</v>
      </c>
      <c r="B4" s="2">
        <v>1990</v>
      </c>
      <c r="C4" s="2">
        <v>2000</v>
      </c>
      <c r="D4" s="2">
        <v>2010</v>
      </c>
      <c r="E4" s="2">
        <v>2014</v>
      </c>
      <c r="F4" s="2">
        <v>2015</v>
      </c>
      <c r="G4" s="3" t="s">
        <v>60</v>
      </c>
    </row>
    <row r="5" spans="1:7" ht="12.75">
      <c r="A5" s="4" t="s">
        <v>1</v>
      </c>
      <c r="B5" s="14">
        <v>240.947785718549</v>
      </c>
      <c r="C5" s="14">
        <v>230.73206309497</v>
      </c>
      <c r="D5" s="14">
        <v>169.658574376142</v>
      </c>
      <c r="E5" s="14">
        <v>144.372146900394</v>
      </c>
      <c r="F5" s="14">
        <v>139.312777381331</v>
      </c>
      <c r="G5" s="6">
        <f>100*(F5-B5)/B5</f>
        <v>-42.18134150273446</v>
      </c>
    </row>
    <row r="6" spans="1:7" ht="12.75">
      <c r="A6" s="73" t="s">
        <v>36</v>
      </c>
      <c r="B6" s="15">
        <v>191.630065937374</v>
      </c>
      <c r="C6" s="8">
        <v>188.327415699748</v>
      </c>
      <c r="D6" s="7">
        <v>130.747632372249</v>
      </c>
      <c r="E6" s="8">
        <v>105.499419418521</v>
      </c>
      <c r="F6" s="7">
        <v>100.54682997783</v>
      </c>
      <c r="G6" s="9">
        <f>100*(F6-B6)/B6</f>
        <v>-47.53076481709849</v>
      </c>
    </row>
    <row r="7" spans="1:7" ht="12.75">
      <c r="A7" s="75" t="s">
        <v>37</v>
      </c>
      <c r="B7" s="15">
        <v>42.2367770612675</v>
      </c>
      <c r="C7" s="8">
        <v>35.3121797730491</v>
      </c>
      <c r="D7" s="7">
        <v>28.5314835867277</v>
      </c>
      <c r="E7" s="8">
        <v>27.330753849815</v>
      </c>
      <c r="F7" s="7">
        <v>27.2454951494453</v>
      </c>
      <c r="G7" s="9">
        <f>100*(F7-B7)/B7</f>
        <v>-35.493432394418406</v>
      </c>
    </row>
    <row r="8" spans="1:7" ht="12.75">
      <c r="A8" s="76" t="s">
        <v>38</v>
      </c>
      <c r="B8" s="16">
        <v>7.080942719907483</v>
      </c>
      <c r="C8" s="11">
        <v>7.092467622172883</v>
      </c>
      <c r="D8" s="10">
        <v>10.379458417165313</v>
      </c>
      <c r="E8" s="11">
        <v>11.541973632058</v>
      </c>
      <c r="F8" s="10">
        <v>11.520452254055687</v>
      </c>
      <c r="G8" s="12">
        <f>100*(F8-B8)/B8</f>
        <v>62.69658871363118</v>
      </c>
    </row>
    <row r="10" ht="12.75">
      <c r="A10" t="s">
        <v>59</v>
      </c>
    </row>
    <row r="12" spans="1:4" ht="15.75">
      <c r="A12" s="94" t="s">
        <v>53</v>
      </c>
      <c r="B12" s="99"/>
      <c r="C12" s="99"/>
      <c r="D12" s="99"/>
    </row>
    <row r="13" ht="12.75">
      <c r="A13" t="s">
        <v>56</v>
      </c>
    </row>
    <row r="14" spans="1:7" ht="25.5">
      <c r="A14" s="18" t="s">
        <v>39</v>
      </c>
      <c r="B14" s="2">
        <v>1990</v>
      </c>
      <c r="C14" s="2">
        <v>2000</v>
      </c>
      <c r="D14" s="2">
        <v>2010</v>
      </c>
      <c r="E14" s="2">
        <v>2014</v>
      </c>
      <c r="F14" s="2">
        <v>2015</v>
      </c>
      <c r="G14" s="3" t="s">
        <v>60</v>
      </c>
    </row>
    <row r="15" spans="1:7" ht="12.75">
      <c r="A15" s="4" t="s">
        <v>1</v>
      </c>
      <c r="B15" s="64">
        <v>16.855378241602</v>
      </c>
      <c r="C15" s="64">
        <v>21.808562445789</v>
      </c>
      <c r="D15" s="64">
        <v>20.3958310061941</v>
      </c>
      <c r="E15" s="64">
        <v>18.4588125263616</v>
      </c>
      <c r="F15" s="64">
        <v>17.3758621677921</v>
      </c>
      <c r="G15" s="6">
        <f>100*(F15/B15-1)</f>
        <v>3.0879397586311974</v>
      </c>
    </row>
    <row r="16" spans="1:7" ht="12.75">
      <c r="A16" s="73" t="s">
        <v>36</v>
      </c>
      <c r="B16" s="68">
        <v>12.144167356583</v>
      </c>
      <c r="C16" s="69">
        <v>16.882581447378</v>
      </c>
      <c r="D16" s="69">
        <v>15.6114410513847</v>
      </c>
      <c r="E16" s="70">
        <v>13.3906048992565</v>
      </c>
      <c r="F16" s="33">
        <v>12.5533337757734</v>
      </c>
      <c r="G16" s="9">
        <f>100*(F16/B16-1)</f>
        <v>3.369242264012451</v>
      </c>
    </row>
    <row r="17" spans="1:7" ht="12.75">
      <c r="A17" s="75" t="s">
        <v>37</v>
      </c>
      <c r="B17" s="33">
        <v>2.25613477492086</v>
      </c>
      <c r="C17" s="69">
        <v>2.84682672558826</v>
      </c>
      <c r="D17" s="69">
        <v>2.6636049293686</v>
      </c>
      <c r="E17" s="70">
        <v>2.64129806271816</v>
      </c>
      <c r="F17" s="33">
        <v>2.64861441591327</v>
      </c>
      <c r="G17" s="9">
        <f>100*(F17/B17-1)</f>
        <v>17.396107952202343</v>
      </c>
    </row>
    <row r="18" spans="1:7" ht="12.75">
      <c r="A18" s="76" t="s">
        <v>38</v>
      </c>
      <c r="B18" s="34">
        <v>2.45507611009814</v>
      </c>
      <c r="C18" s="71">
        <v>2.079154272822739</v>
      </c>
      <c r="D18" s="71">
        <v>2.1207850254408003</v>
      </c>
      <c r="E18" s="74">
        <v>2.4269095643869414</v>
      </c>
      <c r="F18" s="34">
        <v>2.1739139761054305</v>
      </c>
      <c r="G18" s="12">
        <f>100*(F18/B18-1)</f>
        <v>-11.452277704802816</v>
      </c>
    </row>
    <row r="20" ht="12.75">
      <c r="A20" t="s">
        <v>58</v>
      </c>
    </row>
  </sheetData>
  <sheetProtection/>
  <mergeCells count="1">
    <mergeCell ref="A12:D1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Emissions de GES par secteur</dc:title>
  <dc:subject>Datalab</dc:subject>
  <dc:creator>SDES</dc:creator>
  <cp:keywords/>
  <dc:description/>
  <cp:lastModifiedBy>CLEACH Sandrine</cp:lastModifiedBy>
  <dcterms:created xsi:type="dcterms:W3CDTF">2016-10-06T15:59:39Z</dcterms:created>
  <dcterms:modified xsi:type="dcterms:W3CDTF">2017-11-06T10:02:22Z</dcterms:modified>
  <cp:category/>
  <cp:version/>
  <cp:contentType/>
  <cp:contentStatus/>
</cp:coreProperties>
</file>