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35" windowHeight="5655" activeTab="3"/>
  </bookViews>
  <sheets>
    <sheet name="Parc" sheetId="1" r:id="rId1"/>
    <sheet name="Conso par statut d'occupation" sheetId="2" r:id="rId2"/>
    <sheet name="Conso par usage" sheetId="3" r:id="rId3"/>
    <sheet name="Conso 1982-2018" sheetId="4" r:id="rId4"/>
  </sheets>
  <definedNames/>
  <calcPr fullCalcOnLoad="1"/>
</workbook>
</file>

<file path=xl/sharedStrings.xml><?xml version="1.0" encoding="utf-8"?>
<sst xmlns="http://schemas.openxmlformats.org/spreadsheetml/2006/main" count="421" uniqueCount="57">
  <si>
    <t>Parc en milliers de logements</t>
  </si>
  <si>
    <t>Appartement</t>
  </si>
  <si>
    <t>Autres énergies</t>
  </si>
  <si>
    <t>Bois</t>
  </si>
  <si>
    <t>Electricité</t>
  </si>
  <si>
    <t>dont pompe à chaleur</t>
  </si>
  <si>
    <t>Gaz naturel</t>
  </si>
  <si>
    <t>Maison</t>
  </si>
  <si>
    <t>Locataire</t>
  </si>
  <si>
    <t>Propriétaire</t>
  </si>
  <si>
    <t>Tous statuts</t>
  </si>
  <si>
    <t>Tous logements</t>
  </si>
  <si>
    <t>Toutes énergies</t>
  </si>
  <si>
    <t>Type de logement</t>
  </si>
  <si>
    <t>Energie principale de chauffage</t>
  </si>
  <si>
    <t>Surface totale en millions de m²</t>
  </si>
  <si>
    <t>Energie</t>
  </si>
  <si>
    <t>Chauffage</t>
  </si>
  <si>
    <t>Eau chaude sanitaire</t>
  </si>
  <si>
    <t>Cuisson</t>
  </si>
  <si>
    <t>Climatisation</t>
  </si>
  <si>
    <t>Electricité spécifique</t>
  </si>
  <si>
    <t>Usage</t>
  </si>
  <si>
    <t xml:space="preserve">CONSOMMATION ENERGETIQUE DU SECTEUR RESIDENTIEL  </t>
  </si>
  <si>
    <t>A CLIMAT REEL EN TWH PCS (GAZ) ET EN TWH PCI (AUTRES ENERGIES ET TOTAUX)</t>
  </si>
  <si>
    <t>CHAUFFAGE</t>
  </si>
  <si>
    <t xml:space="preserve">Electricité </t>
  </si>
  <si>
    <t>Charbon, autres</t>
  </si>
  <si>
    <t>Total*</t>
  </si>
  <si>
    <t>EAU CHAUDE SANITAIRE (ECS)</t>
  </si>
  <si>
    <t>CUISSON</t>
  </si>
  <si>
    <t>SPECIFIQUE</t>
  </si>
  <si>
    <t>TOUS USAGES</t>
  </si>
  <si>
    <t>Note : les données peuvent présenter des écarts avec celles diffusées dans le cadre du bilan de l'énergie (au-delà de la correction des variations climatiques réalisée dans le bilan), en raison de méthodologies différentes</t>
  </si>
  <si>
    <t>Champ : France métropolitaine - ensemble des logements ordinaires</t>
  </si>
  <si>
    <t>Source : CEREN</t>
  </si>
  <si>
    <t>CLIMATISATION</t>
  </si>
  <si>
    <t>n.d.</t>
  </si>
  <si>
    <t>** : avant 2010, l'usage "climatisation" n'est pas connu et l'électricité consommée pour cet usage est incluse dans l'usage "spécifique"</t>
  </si>
  <si>
    <t>Electricité**</t>
  </si>
  <si>
    <t>Chauffage urbain</t>
  </si>
  <si>
    <t>Fioul domestique</t>
  </si>
  <si>
    <t>Gaz de pétrole liquéfié</t>
  </si>
  <si>
    <t>Source : Ceren</t>
  </si>
  <si>
    <t>Champ : France métropolitaine - ensemble des résidences principales</t>
  </si>
  <si>
    <t>Consommation d'énergie par statut d'occupation</t>
  </si>
  <si>
    <t>Ensemble</t>
  </si>
  <si>
    <t>Consommation d'énergie par usage</t>
  </si>
  <si>
    <t>A climat réel - en TWh PCS (Gaz) et TWh PCI (autres énergies et totaux)</t>
  </si>
  <si>
    <t>A climat réel - en TWh PCS (Gaz) et TWh PCI (autres énergies)</t>
  </si>
  <si>
    <t>Pompe à chaleur</t>
  </si>
  <si>
    <t xml:space="preserve">Note : La ligne "Dont pompe à chaleur" désigne l'électricité consommée par les pompes à chaleur. La ligne "pompe à chaleur" correspond, quant à elle, à la consommation de chaleur produite par les pompes à chaleur, de laquelle est déduite leur consommation d'électricité pour éviter un double compte.  Par convention, le CEREN a calculé cette consommation nette comme étant le double de la consommation d'électricité, retenant un coefficient de performance de 3. Cette information n'est disponible qu'à partir de 2016 </t>
  </si>
  <si>
    <t>Ensemble des résidences principales</t>
  </si>
  <si>
    <r>
      <t xml:space="preserve">Ensemble des résidences principales </t>
    </r>
    <r>
      <rPr>
        <b/>
        <u val="single"/>
        <sz val="11"/>
        <rFont val="Calibri"/>
        <family val="2"/>
      </rPr>
      <t>neuves</t>
    </r>
  </si>
  <si>
    <t>Note : La ligne "Dont pompe à chaleur" désigne l'électricité consommée par les pompes à chaleur. La ligne "pompe à chaleur" correspond, quant à elle, à la consommation de chaleur produite par les pompes à chaleur, de laquelle est déduite leur consommation d'électricité pour éviter un double compte.  Par convention, le CEREN a calculé cette consommation nette comme étant le double de la consommation d'électricité, retenant un coefficient de performance de 3.
* : les totaux sont en TWh PCI, ainsi ils ne correspondent pas exactement à la somme des lignes qui les précèdent car le gaz naturel est exprimé en TWh PCS</t>
  </si>
  <si>
    <t>Toutes énergies*</t>
  </si>
  <si>
    <t>* : les totaux sont en TWh PCI, ainsi ils ne correspondent pas exactement à la somme des lignes qui les précèdent car le gaz naturel est exprimé en TWh PCS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</si>
</sst>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  <numFmt numFmtId="165" formatCode="#,##0.0"/>
    <numFmt numFmtId="166" formatCode="0.0"/>
    <numFmt numFmtId="167" formatCode="#,##0.000"/>
    <numFmt numFmtId="168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12">
    <xf numFmtId="0" fontId="0" fillId="0" borderId="0" xfId="0" applyFont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0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left" indent="1"/>
    </xf>
    <xf numFmtId="164" fontId="0" fillId="0" borderId="13" xfId="0" applyNumberFormat="1" applyFont="1" applyBorder="1" applyAlignment="1">
      <alignment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64" fontId="0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4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164" fontId="3" fillId="0" borderId="13" xfId="0" applyNumberFormat="1" applyFont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3" fillId="0" borderId="17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/>
    </xf>
    <xf numFmtId="0" fontId="3" fillId="0" borderId="18" xfId="0" applyNumberFormat="1" applyFont="1" applyFill="1" applyBorder="1" applyAlignment="1">
      <alignment/>
    </xf>
    <xf numFmtId="166" fontId="3" fillId="0" borderId="18" xfId="0" applyNumberFormat="1" applyFont="1" applyFill="1" applyBorder="1" applyAlignment="1">
      <alignment/>
    </xf>
    <xf numFmtId="0" fontId="4" fillId="0" borderId="18" xfId="0" applyNumberFormat="1" applyFont="1" applyFill="1" applyBorder="1" applyAlignment="1">
      <alignment/>
    </xf>
    <xf numFmtId="166" fontId="4" fillId="0" borderId="18" xfId="0" applyNumberFormat="1" applyFont="1" applyFill="1" applyBorder="1" applyAlignment="1">
      <alignment/>
    </xf>
    <xf numFmtId="166" fontId="3" fillId="0" borderId="0" xfId="0" applyNumberFormat="1" applyFont="1" applyFill="1" applyAlignment="1">
      <alignment/>
    </xf>
    <xf numFmtId="166" fontId="4" fillId="0" borderId="18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5" fillId="0" borderId="18" xfId="0" applyNumberFormat="1" applyFont="1" applyFill="1" applyBorder="1" applyAlignment="1">
      <alignment horizontal="left" indent="1"/>
    </xf>
    <xf numFmtId="3" fontId="0" fillId="0" borderId="12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13" xfId="0" applyNumberFormat="1" applyFont="1" applyBorder="1" applyAlignment="1">
      <alignment horizontal="center" vertical="center"/>
    </xf>
    <xf numFmtId="165" fontId="0" fillId="0" borderId="15" xfId="0" applyNumberFormat="1" applyFont="1" applyBorder="1" applyAlignment="1">
      <alignment/>
    </xf>
    <xf numFmtId="165" fontId="0" fillId="0" borderId="16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6" fontId="5" fillId="0" borderId="18" xfId="0" applyNumberFormat="1" applyFont="1" applyFill="1" applyBorder="1" applyAlignment="1">
      <alignment horizontal="right"/>
    </xf>
    <xf numFmtId="167" fontId="0" fillId="0" borderId="0" xfId="0" applyNumberFormat="1" applyFont="1" applyBorder="1" applyAlignment="1">
      <alignment/>
    </xf>
    <xf numFmtId="167" fontId="0" fillId="0" borderId="14" xfId="0" applyNumberFormat="1" applyFont="1" applyBorder="1" applyAlignment="1">
      <alignment/>
    </xf>
    <xf numFmtId="167" fontId="39" fillId="0" borderId="0" xfId="0" applyNumberFormat="1" applyFont="1" applyBorder="1" applyAlignment="1">
      <alignment/>
    </xf>
    <xf numFmtId="167" fontId="39" fillId="0" borderId="14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0" fillId="0" borderId="13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167" fontId="5" fillId="0" borderId="14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0" fontId="3" fillId="0" borderId="14" xfId="0" applyFont="1" applyBorder="1" applyAlignment="1">
      <alignment horizontal="left"/>
    </xf>
    <xf numFmtId="167" fontId="3" fillId="0" borderId="14" xfId="0" applyNumberFormat="1" applyFont="1" applyBorder="1" applyAlignment="1">
      <alignment/>
    </xf>
    <xf numFmtId="0" fontId="3" fillId="0" borderId="18" xfId="0" applyNumberFormat="1" applyFont="1" applyFill="1" applyBorder="1" applyAlignment="1">
      <alignment horizontal="left"/>
    </xf>
    <xf numFmtId="166" fontId="5" fillId="0" borderId="18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8" fontId="3" fillId="0" borderId="0" xfId="50" applyNumberFormat="1" applyFont="1" applyFill="1" applyAlignment="1">
      <alignment/>
    </xf>
    <xf numFmtId="0" fontId="3" fillId="0" borderId="19" xfId="0" applyNumberFormat="1" applyFont="1" applyFill="1" applyBorder="1" applyAlignment="1">
      <alignment/>
    </xf>
    <xf numFmtId="0" fontId="3" fillId="0" borderId="20" xfId="0" applyNumberFormat="1" applyFont="1" applyFill="1" applyBorder="1" applyAlignment="1">
      <alignment/>
    </xf>
    <xf numFmtId="9" fontId="3" fillId="0" borderId="0" xfId="50" applyFont="1" applyFill="1" applyAlignment="1">
      <alignment/>
    </xf>
    <xf numFmtId="164" fontId="0" fillId="0" borderId="18" xfId="0" applyNumberFormat="1" applyFont="1" applyFill="1" applyBorder="1" applyAlignment="1">
      <alignment/>
    </xf>
    <xf numFmtId="166" fontId="3" fillId="0" borderId="18" xfId="0" applyNumberFormat="1" applyFont="1" applyFill="1" applyBorder="1" applyAlignment="1">
      <alignment horizontal="right"/>
    </xf>
    <xf numFmtId="164" fontId="0" fillId="0" borderId="15" xfId="0" applyNumberFormat="1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165" fontId="0" fillId="0" borderId="14" xfId="0" applyNumberFormat="1" applyFont="1" applyBorder="1" applyAlignment="1">
      <alignment/>
    </xf>
    <xf numFmtId="165" fontId="5" fillId="0" borderId="16" xfId="0" applyNumberFormat="1" applyFont="1" applyBorder="1" applyAlignment="1">
      <alignment/>
    </xf>
    <xf numFmtId="165" fontId="5" fillId="0" borderId="14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3" fillId="0" borderId="21" xfId="0" applyNumberFormat="1" applyFont="1" applyFill="1" applyBorder="1" applyAlignment="1">
      <alignment horizontal="right"/>
    </xf>
    <xf numFmtId="0" fontId="3" fillId="0" borderId="21" xfId="0" applyNumberFormat="1" applyFont="1" applyFill="1" applyBorder="1" applyAlignment="1">
      <alignment/>
    </xf>
    <xf numFmtId="1" fontId="0" fillId="0" borderId="0" xfId="0" applyNumberFormat="1" applyFont="1" applyAlignment="1">
      <alignment horizontal="center" vertical="center"/>
    </xf>
    <xf numFmtId="1" fontId="0" fillId="33" borderId="22" xfId="0" applyNumberFormat="1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5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71" sqref="A71"/>
    </sheetView>
  </sheetViews>
  <sheetFormatPr defaultColWidth="11.421875" defaultRowHeight="15"/>
  <cols>
    <col min="1" max="1" width="2.8515625" style="4" customWidth="1"/>
    <col min="2" max="2" width="19.57421875" style="4" customWidth="1"/>
    <col min="3" max="3" width="22.28125" style="4" bestFit="1" customWidth="1"/>
    <col min="4" max="9" width="16.421875" style="4" customWidth="1"/>
    <col min="10" max="10" width="26.140625" style="4" customWidth="1"/>
    <col min="11" max="16384" width="11.421875" style="4" customWidth="1"/>
  </cols>
  <sheetData>
    <row r="1" spans="6:11" ht="15">
      <c r="F1" s="5"/>
      <c r="G1" s="5"/>
      <c r="H1" s="5"/>
      <c r="I1" s="5"/>
      <c r="K1" s="5"/>
    </row>
    <row r="2" spans="2:11" ht="15">
      <c r="B2" s="37" t="s">
        <v>52</v>
      </c>
      <c r="F2" s="5"/>
      <c r="G2" s="5"/>
      <c r="H2" s="5"/>
      <c r="I2" s="5"/>
      <c r="K2" s="5"/>
    </row>
    <row r="3" spans="2:11" ht="15">
      <c r="B3" s="7"/>
      <c r="C3" s="7"/>
      <c r="D3" s="7"/>
      <c r="E3" s="7"/>
      <c r="F3" s="8"/>
      <c r="G3" s="8"/>
      <c r="H3" s="8"/>
      <c r="I3" s="8"/>
      <c r="K3" s="5"/>
    </row>
    <row r="4" spans="3:9" ht="15">
      <c r="C4" s="20"/>
      <c r="D4" s="100">
        <v>2018</v>
      </c>
      <c r="E4" s="101"/>
      <c r="F4" s="100">
        <v>2017</v>
      </c>
      <c r="G4" s="101"/>
      <c r="H4" s="99">
        <v>2016</v>
      </c>
      <c r="I4" s="99"/>
    </row>
    <row r="5" spans="2:15" ht="30" customHeight="1">
      <c r="B5" s="18" t="s">
        <v>13</v>
      </c>
      <c r="C5" s="21" t="s">
        <v>14</v>
      </c>
      <c r="D5" s="25" t="s">
        <v>0</v>
      </c>
      <c r="E5" s="26" t="s">
        <v>15</v>
      </c>
      <c r="F5" s="25" t="s">
        <v>0</v>
      </c>
      <c r="G5" s="26" t="s">
        <v>15</v>
      </c>
      <c r="H5" s="19" t="s">
        <v>0</v>
      </c>
      <c r="I5" s="19" t="s">
        <v>15</v>
      </c>
      <c r="L5" s="5"/>
      <c r="M5" s="5"/>
      <c r="O5" s="17"/>
    </row>
    <row r="6" spans="2:16" ht="15">
      <c r="B6" s="9" t="s">
        <v>1</v>
      </c>
      <c r="C6" s="22" t="s">
        <v>2</v>
      </c>
      <c r="D6" s="27">
        <v>19.15520136082778</v>
      </c>
      <c r="E6" s="28">
        <v>1.1716282451621924</v>
      </c>
      <c r="F6" s="27">
        <v>19.255201360827776</v>
      </c>
      <c r="G6" s="28">
        <v>1.1765883359332965</v>
      </c>
      <c r="H6" s="10">
        <v>19.274315730896266</v>
      </c>
      <c r="I6" s="10">
        <v>1.1756800003964785</v>
      </c>
      <c r="L6" s="14"/>
      <c r="M6" s="14"/>
      <c r="O6" s="14"/>
      <c r="P6" s="14"/>
    </row>
    <row r="7" spans="2:16" ht="15">
      <c r="B7" s="9" t="s">
        <v>1</v>
      </c>
      <c r="C7" s="22" t="s">
        <v>3</v>
      </c>
      <c r="D7" s="27">
        <v>51.224999999999994</v>
      </c>
      <c r="E7" s="28">
        <v>3.128799526392725</v>
      </c>
      <c r="F7" s="27">
        <v>51.625</v>
      </c>
      <c r="G7" s="28">
        <v>3.150760193068928</v>
      </c>
      <c r="H7" s="10">
        <v>51.525</v>
      </c>
      <c r="I7" s="10">
        <v>3.1445770232556653</v>
      </c>
      <c r="L7" s="14"/>
      <c r="M7" s="14"/>
      <c r="O7" s="14"/>
      <c r="P7" s="14"/>
    </row>
    <row r="8" spans="2:16" ht="15">
      <c r="B8" s="9" t="s">
        <v>1</v>
      </c>
      <c r="C8" s="22" t="s">
        <v>40</v>
      </c>
      <c r="D8" s="27">
        <v>1234.4519783329524</v>
      </c>
      <c r="E8" s="28">
        <v>78.35461972073767</v>
      </c>
      <c r="F8" s="27">
        <v>1212.6407462636232</v>
      </c>
      <c r="G8" s="28">
        <v>76.96848689325496</v>
      </c>
      <c r="H8" s="10">
        <v>1181.2000000000003</v>
      </c>
      <c r="I8" s="10">
        <v>74.98064343051081</v>
      </c>
      <c r="L8" s="14"/>
      <c r="M8" s="14"/>
      <c r="O8" s="14"/>
      <c r="P8" s="14"/>
    </row>
    <row r="9" spans="2:16" ht="15">
      <c r="B9" s="9" t="s">
        <v>1</v>
      </c>
      <c r="C9" s="22" t="s">
        <v>4</v>
      </c>
      <c r="D9" s="27">
        <v>4131.4954462632495</v>
      </c>
      <c r="E9" s="28">
        <v>226.19225279553157</v>
      </c>
      <c r="F9" s="27">
        <v>4100.565494914663</v>
      </c>
      <c r="G9" s="28">
        <v>224.16303640023006</v>
      </c>
      <c r="H9" s="10">
        <v>4054.6</v>
      </c>
      <c r="I9" s="10">
        <v>221.389027688149</v>
      </c>
      <c r="L9" s="14"/>
      <c r="M9" s="14"/>
      <c r="O9" s="14"/>
      <c r="P9" s="14"/>
    </row>
    <row r="10" spans="2:16" ht="15">
      <c r="B10" s="9" t="s">
        <v>1</v>
      </c>
      <c r="C10" s="23" t="s">
        <v>5</v>
      </c>
      <c r="D10" s="29">
        <v>56.68685981308411</v>
      </c>
      <c r="E10" s="30">
        <v>3.9259796530068396</v>
      </c>
      <c r="F10" s="29">
        <v>51.605218068535834</v>
      </c>
      <c r="G10" s="30">
        <v>3.575155509759276</v>
      </c>
      <c r="H10" s="16">
        <v>46.25</v>
      </c>
      <c r="I10" s="16">
        <v>3.2054443248231292</v>
      </c>
      <c r="L10" s="14"/>
      <c r="M10" s="14"/>
      <c r="O10" s="14"/>
      <c r="P10" s="14"/>
    </row>
    <row r="11" spans="2:16" ht="15">
      <c r="B11" s="9" t="s">
        <v>1</v>
      </c>
      <c r="C11" s="22" t="s">
        <v>41</v>
      </c>
      <c r="D11" s="27">
        <v>585.1936285433105</v>
      </c>
      <c r="E11" s="28">
        <v>37.771662872307125</v>
      </c>
      <c r="F11" s="27">
        <v>598.9936285433105</v>
      </c>
      <c r="G11" s="28">
        <v>38.71922006973804</v>
      </c>
      <c r="H11" s="10">
        <v>608.3999999999999</v>
      </c>
      <c r="I11" s="10">
        <v>39.37164552954734</v>
      </c>
      <c r="L11" s="14"/>
      <c r="M11" s="14"/>
      <c r="O11" s="14"/>
      <c r="P11" s="14"/>
    </row>
    <row r="12" spans="2:16" ht="15">
      <c r="B12" s="9" t="s">
        <v>1</v>
      </c>
      <c r="C12" s="22" t="s">
        <v>6</v>
      </c>
      <c r="D12" s="27">
        <v>6620.02738229837</v>
      </c>
      <c r="E12" s="28">
        <v>453.1966772239162</v>
      </c>
      <c r="F12" s="27">
        <v>6552.136498902002</v>
      </c>
      <c r="G12" s="28">
        <v>447.6242168494507</v>
      </c>
      <c r="H12" s="10">
        <v>6462.3</v>
      </c>
      <c r="I12" s="10">
        <v>440.7138173599276</v>
      </c>
      <c r="L12" s="14"/>
      <c r="M12" s="14"/>
      <c r="O12" s="14"/>
      <c r="P12" s="14"/>
    </row>
    <row r="13" spans="2:16" ht="15">
      <c r="B13" s="8" t="s">
        <v>1</v>
      </c>
      <c r="C13" s="24" t="s">
        <v>42</v>
      </c>
      <c r="D13" s="31">
        <v>10.9</v>
      </c>
      <c r="E13" s="32">
        <v>0.7844712939330357</v>
      </c>
      <c r="F13" s="31">
        <v>11.7</v>
      </c>
      <c r="G13" s="32">
        <v>0.8334080456793561</v>
      </c>
      <c r="H13" s="11">
        <v>12.700000000000001</v>
      </c>
      <c r="I13" s="11">
        <v>0.8961564327775704</v>
      </c>
      <c r="L13" s="14"/>
      <c r="M13" s="14"/>
      <c r="O13" s="14"/>
      <c r="P13" s="14"/>
    </row>
    <row r="14" spans="2:16" ht="15">
      <c r="B14" s="9" t="s">
        <v>7</v>
      </c>
      <c r="C14" s="22" t="s">
        <v>2</v>
      </c>
      <c r="D14" s="27">
        <v>168.6563867008062</v>
      </c>
      <c r="E14" s="28">
        <v>19.358754651580576</v>
      </c>
      <c r="F14" s="27">
        <v>162.92760410016243</v>
      </c>
      <c r="G14" s="28">
        <v>18.462839981449477</v>
      </c>
      <c r="H14" s="10">
        <v>156.54682027746145</v>
      </c>
      <c r="I14" s="10">
        <v>17.44834135365746</v>
      </c>
      <c r="L14" s="14"/>
      <c r="M14" s="14"/>
      <c r="O14" s="14"/>
      <c r="P14" s="14"/>
    </row>
    <row r="15" spans="2:16" ht="15">
      <c r="B15" s="9" t="s">
        <v>7</v>
      </c>
      <c r="C15" s="22" t="s">
        <v>3</v>
      </c>
      <c r="D15" s="27">
        <v>1197.6672391211835</v>
      </c>
      <c r="E15" s="28">
        <v>137.60707012522982</v>
      </c>
      <c r="F15" s="27">
        <v>1190.4831055544732</v>
      </c>
      <c r="G15" s="28">
        <v>136.6603479969518</v>
      </c>
      <c r="H15" s="10">
        <v>1181.95</v>
      </c>
      <c r="I15" s="10">
        <v>135.69685811931197</v>
      </c>
      <c r="L15" s="14"/>
      <c r="M15" s="14"/>
      <c r="O15" s="14"/>
      <c r="P15" s="14"/>
    </row>
    <row r="16" spans="2:16" ht="15">
      <c r="B16" s="9" t="s">
        <v>7</v>
      </c>
      <c r="C16" s="22" t="s">
        <v>4</v>
      </c>
      <c r="D16" s="27">
        <v>6483.898709124274</v>
      </c>
      <c r="E16" s="28">
        <v>705.1555057202538</v>
      </c>
      <c r="F16" s="27">
        <v>6401.209137639946</v>
      </c>
      <c r="G16" s="28">
        <v>695.5521070295208</v>
      </c>
      <c r="H16" s="10">
        <v>6317.400000000001</v>
      </c>
      <c r="I16" s="10">
        <v>685.9047130321637</v>
      </c>
      <c r="L16" s="14"/>
      <c r="M16" s="14"/>
      <c r="O16" s="14"/>
      <c r="P16" s="14"/>
    </row>
    <row r="17" spans="2:16" ht="15">
      <c r="B17" s="9" t="s">
        <v>7</v>
      </c>
      <c r="C17" s="23" t="s">
        <v>5</v>
      </c>
      <c r="D17" s="29">
        <v>1321.8551401869158</v>
      </c>
      <c r="E17" s="30">
        <v>179.57790605607474</v>
      </c>
      <c r="F17" s="29">
        <v>1198.1572819314642</v>
      </c>
      <c r="G17" s="30">
        <v>162.74416541277256</v>
      </c>
      <c r="H17" s="16">
        <v>1067.8</v>
      </c>
      <c r="I17" s="16">
        <v>145.00416</v>
      </c>
      <c r="L17" s="14"/>
      <c r="M17" s="14"/>
      <c r="O17" s="14"/>
      <c r="P17" s="14"/>
    </row>
    <row r="18" spans="2:16" ht="15">
      <c r="B18" s="9" t="s">
        <v>7</v>
      </c>
      <c r="C18" s="22" t="s">
        <v>41</v>
      </c>
      <c r="D18" s="27">
        <v>2867.7</v>
      </c>
      <c r="E18" s="28">
        <v>352.0617395787278</v>
      </c>
      <c r="F18" s="27">
        <v>2898.3999999999996</v>
      </c>
      <c r="G18" s="28">
        <v>355.81290813740463</v>
      </c>
      <c r="H18" s="10">
        <v>2924.7999999999993</v>
      </c>
      <c r="I18" s="10">
        <v>359.03158438621836</v>
      </c>
      <c r="L18" s="14"/>
      <c r="M18" s="14"/>
      <c r="O18" s="14"/>
      <c r="P18" s="14"/>
    </row>
    <row r="19" spans="2:16" ht="15">
      <c r="B19" s="9" t="s">
        <v>7</v>
      </c>
      <c r="C19" s="22" t="s">
        <v>6</v>
      </c>
      <c r="D19" s="27">
        <v>5275.7566332116585</v>
      </c>
      <c r="E19" s="28">
        <v>592.4527920567565</v>
      </c>
      <c r="F19" s="27">
        <v>5229.774616025217</v>
      </c>
      <c r="G19" s="28">
        <v>586.9734995263938</v>
      </c>
      <c r="H19" s="10">
        <v>5192.700000000001</v>
      </c>
      <c r="I19" s="10">
        <v>582.5566036720999</v>
      </c>
      <c r="L19" s="14"/>
      <c r="M19" s="14"/>
      <c r="O19" s="14"/>
      <c r="P19" s="14"/>
    </row>
    <row r="20" spans="2:16" ht="15">
      <c r="B20" s="8" t="s">
        <v>7</v>
      </c>
      <c r="C20" s="24" t="s">
        <v>42</v>
      </c>
      <c r="D20" s="31">
        <v>391.2618131589454</v>
      </c>
      <c r="E20" s="32">
        <v>46.37454106587242</v>
      </c>
      <c r="F20" s="31">
        <v>390.1320704380143</v>
      </c>
      <c r="G20" s="32">
        <v>46.23284525898845</v>
      </c>
      <c r="H20" s="11">
        <v>391.29999999999995</v>
      </c>
      <c r="I20" s="11">
        <v>46.36909286639063</v>
      </c>
      <c r="L20" s="14"/>
      <c r="M20" s="14"/>
      <c r="O20" s="14"/>
      <c r="P20" s="14"/>
    </row>
    <row r="21" spans="2:11" ht="15">
      <c r="B21" s="1" t="s">
        <v>11</v>
      </c>
      <c r="C21" s="43" t="s">
        <v>2</v>
      </c>
      <c r="D21" s="10">
        <f aca="true" t="shared" si="0" ref="D21:I22">D6+D14</f>
        <v>187.81158806163398</v>
      </c>
      <c r="E21" s="61">
        <f t="shared" si="0"/>
        <v>20.53038289674277</v>
      </c>
      <c r="F21" s="10">
        <f t="shared" si="0"/>
        <v>182.1828054609902</v>
      </c>
      <c r="G21" s="61">
        <f t="shared" si="0"/>
        <v>19.639428317382773</v>
      </c>
      <c r="H21" s="10">
        <f t="shared" si="0"/>
        <v>175.8211360083577</v>
      </c>
      <c r="I21" s="12">
        <f t="shared" si="0"/>
        <v>18.62402135405394</v>
      </c>
      <c r="J21" s="13"/>
      <c r="K21" s="5"/>
    </row>
    <row r="22" spans="2:11" ht="15">
      <c r="B22" s="13" t="s">
        <v>11</v>
      </c>
      <c r="C22" s="22" t="s">
        <v>3</v>
      </c>
      <c r="D22" s="10">
        <f t="shared" si="0"/>
        <v>1248.8922391211834</v>
      </c>
      <c r="E22" s="28">
        <f t="shared" si="0"/>
        <v>140.73586965162255</v>
      </c>
      <c r="F22" s="10">
        <f t="shared" si="0"/>
        <v>1242.1081055544732</v>
      </c>
      <c r="G22" s="28">
        <f t="shared" si="0"/>
        <v>139.81110819002072</v>
      </c>
      <c r="H22" s="10">
        <f t="shared" si="0"/>
        <v>1233.4750000000001</v>
      </c>
      <c r="I22" s="10">
        <f t="shared" si="0"/>
        <v>138.84143514256763</v>
      </c>
      <c r="J22" s="13"/>
      <c r="K22" s="5"/>
    </row>
    <row r="23" spans="2:11" ht="15">
      <c r="B23" s="13" t="s">
        <v>11</v>
      </c>
      <c r="C23" s="22" t="s">
        <v>40</v>
      </c>
      <c r="D23" s="10">
        <f aca="true" t="shared" si="1" ref="D23:I23">D8</f>
        <v>1234.4519783329524</v>
      </c>
      <c r="E23" s="28">
        <f t="shared" si="1"/>
        <v>78.35461972073767</v>
      </c>
      <c r="F23" s="10">
        <f t="shared" si="1"/>
        <v>1212.6407462636232</v>
      </c>
      <c r="G23" s="28">
        <f t="shared" si="1"/>
        <v>76.96848689325496</v>
      </c>
      <c r="H23" s="10">
        <f t="shared" si="1"/>
        <v>1181.2000000000003</v>
      </c>
      <c r="I23" s="10">
        <f t="shared" si="1"/>
        <v>74.98064343051081</v>
      </c>
      <c r="J23" s="13"/>
      <c r="K23" s="5"/>
    </row>
    <row r="24" spans="2:11" ht="15">
      <c r="B24" s="13" t="s">
        <v>11</v>
      </c>
      <c r="C24" s="22" t="s">
        <v>4</v>
      </c>
      <c r="D24" s="10">
        <f aca="true" t="shared" si="2" ref="D24:I28">D9+D16</f>
        <v>10615.394155387523</v>
      </c>
      <c r="E24" s="28">
        <f t="shared" si="2"/>
        <v>931.3477585157854</v>
      </c>
      <c r="F24" s="10">
        <f t="shared" si="2"/>
        <v>10501.774632554609</v>
      </c>
      <c r="G24" s="28">
        <f t="shared" si="2"/>
        <v>919.7151434297509</v>
      </c>
      <c r="H24" s="10">
        <f t="shared" si="2"/>
        <v>10372</v>
      </c>
      <c r="I24" s="10">
        <f t="shared" si="2"/>
        <v>907.2937407203127</v>
      </c>
      <c r="J24" s="13"/>
      <c r="K24" s="5"/>
    </row>
    <row r="25" spans="2:12" ht="15">
      <c r="B25" s="13" t="s">
        <v>11</v>
      </c>
      <c r="C25" s="23" t="s">
        <v>5</v>
      </c>
      <c r="D25" s="10">
        <f t="shared" si="2"/>
        <v>1378.542</v>
      </c>
      <c r="E25" s="28">
        <f t="shared" si="2"/>
        <v>183.50388570908157</v>
      </c>
      <c r="F25" s="10">
        <f t="shared" si="2"/>
        <v>1249.7625</v>
      </c>
      <c r="G25" s="28">
        <f t="shared" si="2"/>
        <v>166.31932092253183</v>
      </c>
      <c r="H25" s="10">
        <f t="shared" si="2"/>
        <v>1114.05</v>
      </c>
      <c r="I25" s="10">
        <f t="shared" si="2"/>
        <v>148.20960432482315</v>
      </c>
      <c r="J25" s="13"/>
      <c r="K25" s="5"/>
      <c r="L25" s="5"/>
    </row>
    <row r="26" spans="2:12" ht="15">
      <c r="B26" s="13" t="s">
        <v>11</v>
      </c>
      <c r="C26" s="22" t="s">
        <v>41</v>
      </c>
      <c r="D26" s="10">
        <f t="shared" si="2"/>
        <v>3452.89362854331</v>
      </c>
      <c r="E26" s="28">
        <f t="shared" si="2"/>
        <v>389.8334024510349</v>
      </c>
      <c r="F26" s="10">
        <f t="shared" si="2"/>
        <v>3497.39362854331</v>
      </c>
      <c r="G26" s="28">
        <f t="shared" si="2"/>
        <v>394.5321282071427</v>
      </c>
      <c r="H26" s="10">
        <f t="shared" si="2"/>
        <v>3533.199999999999</v>
      </c>
      <c r="I26" s="10">
        <f t="shared" si="2"/>
        <v>398.4032299157657</v>
      </c>
      <c r="J26" s="13"/>
      <c r="K26" s="5"/>
      <c r="L26" s="5"/>
    </row>
    <row r="27" spans="2:12" ht="15">
      <c r="B27" s="13" t="s">
        <v>11</v>
      </c>
      <c r="C27" s="42" t="s">
        <v>6</v>
      </c>
      <c r="D27" s="10">
        <f t="shared" si="2"/>
        <v>11895.784015510028</v>
      </c>
      <c r="E27" s="28">
        <f t="shared" si="2"/>
        <v>1045.6494692806727</v>
      </c>
      <c r="F27" s="10">
        <f t="shared" si="2"/>
        <v>11781.91111492722</v>
      </c>
      <c r="G27" s="28">
        <f t="shared" si="2"/>
        <v>1034.5977163758444</v>
      </c>
      <c r="H27" s="10">
        <f t="shared" si="2"/>
        <v>11655</v>
      </c>
      <c r="I27" s="10">
        <f t="shared" si="2"/>
        <v>1023.2704210320275</v>
      </c>
      <c r="J27" s="13"/>
      <c r="K27" s="5"/>
      <c r="L27" s="5"/>
    </row>
    <row r="28" spans="2:12" ht="15">
      <c r="B28" s="7" t="s">
        <v>11</v>
      </c>
      <c r="C28" s="24" t="s">
        <v>42</v>
      </c>
      <c r="D28" s="31">
        <f t="shared" si="2"/>
        <v>402.1618131589454</v>
      </c>
      <c r="E28" s="32">
        <f t="shared" si="2"/>
        <v>47.15901235980546</v>
      </c>
      <c r="F28" s="31">
        <f t="shared" si="2"/>
        <v>401.8320704380143</v>
      </c>
      <c r="G28" s="32">
        <f t="shared" si="2"/>
        <v>47.0662533046678</v>
      </c>
      <c r="H28" s="31">
        <f t="shared" si="2"/>
        <v>403.99999999999994</v>
      </c>
      <c r="I28" s="11">
        <f t="shared" si="2"/>
        <v>47.265249299168204</v>
      </c>
      <c r="J28" s="13"/>
      <c r="K28" s="5"/>
      <c r="L28" s="5"/>
    </row>
    <row r="29" spans="2:12" ht="15">
      <c r="B29" s="2" t="s">
        <v>1</v>
      </c>
      <c r="C29" s="44" t="s">
        <v>12</v>
      </c>
      <c r="D29" s="27">
        <f aca="true" t="shared" si="3" ref="D29:I29">D6+D7+D8+D9+D11+D12+D13</f>
        <v>12652.44863679871</v>
      </c>
      <c r="E29" s="28">
        <f t="shared" si="3"/>
        <v>800.6001116779805</v>
      </c>
      <c r="F29" s="27">
        <f t="shared" si="3"/>
        <v>12546.916569984427</v>
      </c>
      <c r="G29" s="28">
        <f t="shared" si="3"/>
        <v>792.6357167873554</v>
      </c>
      <c r="H29" s="10">
        <f t="shared" si="3"/>
        <v>12389.999315730896</v>
      </c>
      <c r="I29" s="10">
        <f t="shared" si="3"/>
        <v>781.6715474645645</v>
      </c>
      <c r="K29" s="5"/>
      <c r="L29" s="5"/>
    </row>
    <row r="30" spans="2:12" ht="15">
      <c r="B30" s="3" t="s">
        <v>7</v>
      </c>
      <c r="C30" s="45" t="s">
        <v>12</v>
      </c>
      <c r="D30" s="31">
        <f aca="true" t="shared" si="4" ref="D30:I30">D14+D15+D16+D18+D19+D20</f>
        <v>16384.940781316865</v>
      </c>
      <c r="E30" s="32">
        <f t="shared" si="4"/>
        <v>1853.0104031984208</v>
      </c>
      <c r="F30" s="31">
        <f t="shared" si="4"/>
        <v>16272.926533757813</v>
      </c>
      <c r="G30" s="32">
        <f t="shared" si="4"/>
        <v>1839.694547930709</v>
      </c>
      <c r="H30" s="31">
        <f t="shared" si="4"/>
        <v>16164.696820277462</v>
      </c>
      <c r="I30" s="11">
        <f t="shared" si="4"/>
        <v>1827.007193429842</v>
      </c>
      <c r="K30" s="5"/>
      <c r="L30" s="5"/>
    </row>
    <row r="31" spans="2:12" ht="15">
      <c r="B31" s="3" t="s">
        <v>11</v>
      </c>
      <c r="C31" s="45" t="s">
        <v>12</v>
      </c>
      <c r="D31" s="31">
        <f aca="true" t="shared" si="5" ref="D31:I31">D29+D30</f>
        <v>29037.389418115577</v>
      </c>
      <c r="E31" s="32">
        <f t="shared" si="5"/>
        <v>2653.6105148764013</v>
      </c>
      <c r="F31" s="31">
        <f t="shared" si="5"/>
        <v>28819.84310374224</v>
      </c>
      <c r="G31" s="32">
        <f t="shared" si="5"/>
        <v>2632.3302647180644</v>
      </c>
      <c r="H31" s="31">
        <f t="shared" si="5"/>
        <v>28554.69613600836</v>
      </c>
      <c r="I31" s="11">
        <f t="shared" si="5"/>
        <v>2608.6787408944065</v>
      </c>
      <c r="K31" s="5"/>
      <c r="L31" s="5"/>
    </row>
    <row r="32" spans="6:12" ht="15">
      <c r="F32" s="5"/>
      <c r="G32" s="5"/>
      <c r="H32" s="5"/>
      <c r="I32" s="5"/>
      <c r="K32" s="5"/>
      <c r="L32" s="5"/>
    </row>
    <row r="33" spans="2:12" ht="15">
      <c r="B33" s="15" t="s">
        <v>53</v>
      </c>
      <c r="F33" s="5"/>
      <c r="G33" s="5"/>
      <c r="H33" s="5"/>
      <c r="I33" s="5"/>
      <c r="K33" s="5"/>
      <c r="L33" s="5"/>
    </row>
    <row r="34" spans="2:12" ht="15">
      <c r="B34" s="7"/>
      <c r="C34" s="7"/>
      <c r="D34" s="7"/>
      <c r="E34" s="7"/>
      <c r="F34" s="8"/>
      <c r="G34" s="8"/>
      <c r="H34" s="5"/>
      <c r="I34" s="5"/>
      <c r="K34" s="5"/>
      <c r="L34" s="5"/>
    </row>
    <row r="35" spans="3:12" ht="15">
      <c r="C35" s="20"/>
      <c r="D35" s="103">
        <v>2018</v>
      </c>
      <c r="E35" s="104"/>
      <c r="F35" s="102">
        <v>2017</v>
      </c>
      <c r="G35" s="102"/>
      <c r="H35" s="5"/>
      <c r="I35" s="5"/>
      <c r="K35" s="5"/>
      <c r="L35" s="5"/>
    </row>
    <row r="36" spans="2:12" ht="30">
      <c r="B36" s="18" t="s">
        <v>13</v>
      </c>
      <c r="C36" s="21" t="s">
        <v>14</v>
      </c>
      <c r="D36" s="90" t="s">
        <v>0</v>
      </c>
      <c r="E36" s="91" t="s">
        <v>15</v>
      </c>
      <c r="F36" s="36" t="s">
        <v>0</v>
      </c>
      <c r="G36" s="36" t="s">
        <v>15</v>
      </c>
      <c r="H36" s="5"/>
      <c r="I36" s="5"/>
      <c r="K36" s="5"/>
      <c r="L36" s="5"/>
    </row>
    <row r="37" spans="2:12" ht="15">
      <c r="B37" s="9" t="s">
        <v>1</v>
      </c>
      <c r="C37" s="22" t="s">
        <v>2</v>
      </c>
      <c r="D37" s="65">
        <v>0</v>
      </c>
      <c r="E37" s="92">
        <v>0</v>
      </c>
      <c r="F37" s="33">
        <v>0</v>
      </c>
      <c r="G37" s="33">
        <v>0</v>
      </c>
      <c r="H37" s="5"/>
      <c r="I37" s="5"/>
      <c r="K37" s="5"/>
      <c r="L37" s="5"/>
    </row>
    <row r="38" spans="2:12" ht="15">
      <c r="B38" s="9" t="s">
        <v>1</v>
      </c>
      <c r="C38" s="22" t="s">
        <v>3</v>
      </c>
      <c r="D38" s="65">
        <v>0</v>
      </c>
      <c r="E38" s="92">
        <v>0</v>
      </c>
      <c r="F38" s="33">
        <v>0</v>
      </c>
      <c r="G38" s="33">
        <v>0</v>
      </c>
      <c r="H38" s="5"/>
      <c r="I38" s="5"/>
      <c r="K38" s="5"/>
      <c r="L38" s="5"/>
    </row>
    <row r="39" spans="2:12" ht="15">
      <c r="B39" s="9" t="s">
        <v>1</v>
      </c>
      <c r="C39" s="22" t="s">
        <v>40</v>
      </c>
      <c r="D39" s="65">
        <v>26.1</v>
      </c>
      <c r="E39" s="92">
        <v>1.6272894094642252</v>
      </c>
      <c r="F39" s="33">
        <v>30.4</v>
      </c>
      <c r="G39" s="33">
        <v>1.9257378871129918</v>
      </c>
      <c r="H39" s="5"/>
      <c r="I39" s="5"/>
      <c r="K39" s="5"/>
      <c r="L39" s="5"/>
    </row>
    <row r="40" spans="2:12" ht="15">
      <c r="B40" s="9" t="s">
        <v>1</v>
      </c>
      <c r="C40" s="22" t="s">
        <v>4</v>
      </c>
      <c r="D40" s="65">
        <v>32.6</v>
      </c>
      <c r="E40" s="92">
        <v>2.156154254820285</v>
      </c>
      <c r="F40" s="33">
        <v>29.1</v>
      </c>
      <c r="G40" s="33">
        <v>1.87688581649321</v>
      </c>
      <c r="H40" s="5"/>
      <c r="I40" s="5"/>
      <c r="K40" s="5"/>
      <c r="L40" s="5"/>
    </row>
    <row r="41" spans="2:11" ht="15">
      <c r="B41" s="9" t="s">
        <v>1</v>
      </c>
      <c r="C41" s="23" t="s">
        <v>5</v>
      </c>
      <c r="D41" s="93">
        <v>8.15</v>
      </c>
      <c r="E41" s="94">
        <v>0.6008391633655253</v>
      </c>
      <c r="F41" s="34">
        <v>1.2</v>
      </c>
      <c r="G41" s="34">
        <v>0.10951453193885213</v>
      </c>
      <c r="H41" s="5"/>
      <c r="I41" s="5"/>
      <c r="K41" s="5"/>
    </row>
    <row r="42" spans="2:11" ht="15">
      <c r="B42" s="9" t="s">
        <v>1</v>
      </c>
      <c r="C42" s="22" t="s">
        <v>41</v>
      </c>
      <c r="D42" s="65">
        <v>0</v>
      </c>
      <c r="E42" s="92">
        <v>0</v>
      </c>
      <c r="F42" s="33">
        <v>0</v>
      </c>
      <c r="G42" s="33">
        <v>0</v>
      </c>
      <c r="H42" s="5"/>
      <c r="I42" s="5"/>
      <c r="K42" s="5"/>
    </row>
    <row r="43" spans="2:7" ht="15">
      <c r="B43" s="9" t="s">
        <v>1</v>
      </c>
      <c r="C43" s="22" t="s">
        <v>6</v>
      </c>
      <c r="D43" s="65">
        <v>109.5</v>
      </c>
      <c r="E43" s="92">
        <v>8.257141469970888</v>
      </c>
      <c r="F43" s="33">
        <v>98.3</v>
      </c>
      <c r="G43" s="33">
        <v>7.4934781643218695</v>
      </c>
    </row>
    <row r="44" spans="2:7" ht="15">
      <c r="B44" s="8" t="s">
        <v>1</v>
      </c>
      <c r="C44" s="24" t="s">
        <v>42</v>
      </c>
      <c r="D44" s="64">
        <v>0</v>
      </c>
      <c r="E44" s="95">
        <v>0</v>
      </c>
      <c r="F44" s="35">
        <v>0</v>
      </c>
      <c r="G44" s="35">
        <v>0</v>
      </c>
    </row>
    <row r="45" spans="2:7" ht="15">
      <c r="B45" s="9" t="s">
        <v>7</v>
      </c>
      <c r="C45" s="22" t="s">
        <v>2</v>
      </c>
      <c r="D45" s="65">
        <v>5.7</v>
      </c>
      <c r="E45" s="92">
        <v>0.8552651967311828</v>
      </c>
      <c r="F45" s="33">
        <v>6.9</v>
      </c>
      <c r="G45" s="33">
        <v>0.9059521398687987</v>
      </c>
    </row>
    <row r="46" spans="2:7" ht="15">
      <c r="B46" s="9" t="s">
        <v>7</v>
      </c>
      <c r="C46" s="22" t="s">
        <v>3</v>
      </c>
      <c r="D46" s="65">
        <v>13.3</v>
      </c>
      <c r="E46" s="92">
        <v>1.5399980635205317</v>
      </c>
      <c r="F46" s="33">
        <v>16</v>
      </c>
      <c r="G46" s="33">
        <v>2.0407369113400686</v>
      </c>
    </row>
    <row r="47" spans="2:7" ht="15">
      <c r="B47" s="9" t="s">
        <v>7</v>
      </c>
      <c r="C47" s="22" t="s">
        <v>4</v>
      </c>
      <c r="D47" s="65">
        <v>85.8</v>
      </c>
      <c r="E47" s="92">
        <v>9.75089415857766</v>
      </c>
      <c r="F47" s="33">
        <v>79.4</v>
      </c>
      <c r="G47" s="33">
        <v>9.275974560056227</v>
      </c>
    </row>
    <row r="48" spans="2:7" ht="15">
      <c r="B48" s="9" t="s">
        <v>7</v>
      </c>
      <c r="C48" s="23" t="s">
        <v>5</v>
      </c>
      <c r="D48" s="93">
        <v>60.059999999999995</v>
      </c>
      <c r="E48" s="94">
        <v>7.348168897654358</v>
      </c>
      <c r="F48" s="34">
        <v>45</v>
      </c>
      <c r="G48" s="34">
        <v>5.823978042013706</v>
      </c>
    </row>
    <row r="49" spans="2:7" ht="15">
      <c r="B49" s="9" t="s">
        <v>7</v>
      </c>
      <c r="C49" s="22" t="s">
        <v>41</v>
      </c>
      <c r="D49" s="65">
        <v>0</v>
      </c>
      <c r="E49" s="92">
        <v>0</v>
      </c>
      <c r="F49" s="33">
        <v>0</v>
      </c>
      <c r="G49" s="33">
        <v>0</v>
      </c>
    </row>
    <row r="50" spans="2:7" ht="15">
      <c r="B50" s="9" t="s">
        <v>7</v>
      </c>
      <c r="C50" s="22" t="s">
        <v>6</v>
      </c>
      <c r="D50" s="65">
        <v>42.6</v>
      </c>
      <c r="E50" s="92">
        <v>4.961812508793741</v>
      </c>
      <c r="F50" s="33">
        <v>36</v>
      </c>
      <c r="G50" s="33">
        <v>4.01770079420076</v>
      </c>
    </row>
    <row r="51" spans="2:7" ht="15">
      <c r="B51" s="8" t="s">
        <v>7</v>
      </c>
      <c r="C51" s="24" t="s">
        <v>42</v>
      </c>
      <c r="D51" s="64">
        <v>0.2</v>
      </c>
      <c r="E51" s="95">
        <v>0.023764707403935777</v>
      </c>
      <c r="F51" s="35">
        <v>0.2</v>
      </c>
      <c r="G51" s="35">
        <v>0.022695695429425396</v>
      </c>
    </row>
    <row r="52" spans="2:9" ht="15">
      <c r="B52" s="1" t="s">
        <v>11</v>
      </c>
      <c r="C52" s="43" t="s">
        <v>2</v>
      </c>
      <c r="D52" s="65">
        <f aca="true" t="shared" si="6" ref="D52:G53">D37+D45</f>
        <v>5.7</v>
      </c>
      <c r="E52" s="96">
        <f t="shared" si="6"/>
        <v>0.8552651967311828</v>
      </c>
      <c r="F52" s="33">
        <f t="shared" si="6"/>
        <v>6.9</v>
      </c>
      <c r="G52" s="66">
        <f t="shared" si="6"/>
        <v>0.9059521398687987</v>
      </c>
      <c r="H52" s="13"/>
      <c r="I52" s="13"/>
    </row>
    <row r="53" spans="2:9" ht="15">
      <c r="B53" s="13" t="s">
        <v>11</v>
      </c>
      <c r="C53" s="22" t="s">
        <v>3</v>
      </c>
      <c r="D53" s="65">
        <f t="shared" si="6"/>
        <v>13.3</v>
      </c>
      <c r="E53" s="92">
        <f t="shared" si="6"/>
        <v>1.5399980635205317</v>
      </c>
      <c r="F53" s="33">
        <f t="shared" si="6"/>
        <v>16</v>
      </c>
      <c r="G53" s="33">
        <f t="shared" si="6"/>
        <v>2.0407369113400686</v>
      </c>
      <c r="H53" s="13"/>
      <c r="I53" s="13"/>
    </row>
    <row r="54" spans="2:9" ht="15">
      <c r="B54" s="13" t="s">
        <v>11</v>
      </c>
      <c r="C54" s="22" t="s">
        <v>40</v>
      </c>
      <c r="D54" s="65">
        <f>D39</f>
        <v>26.1</v>
      </c>
      <c r="E54" s="92">
        <f>E39</f>
        <v>1.6272894094642252</v>
      </c>
      <c r="F54" s="33">
        <f>F39</f>
        <v>30.4</v>
      </c>
      <c r="G54" s="33">
        <f>G39</f>
        <v>1.9257378871129918</v>
      </c>
      <c r="H54" s="13"/>
      <c r="I54" s="13"/>
    </row>
    <row r="55" spans="2:9" ht="15">
      <c r="B55" s="13" t="s">
        <v>11</v>
      </c>
      <c r="C55" s="22" t="s">
        <v>4</v>
      </c>
      <c r="D55" s="65">
        <f aca="true" t="shared" si="7" ref="D55:G59">D40+D47</f>
        <v>118.4</v>
      </c>
      <c r="E55" s="92">
        <f t="shared" si="7"/>
        <v>11.907048413397945</v>
      </c>
      <c r="F55" s="33">
        <f t="shared" si="7"/>
        <v>108.5</v>
      </c>
      <c r="G55" s="33">
        <f t="shared" si="7"/>
        <v>11.152860376549437</v>
      </c>
      <c r="H55" s="13"/>
      <c r="I55" s="13"/>
    </row>
    <row r="56" spans="2:9" ht="15">
      <c r="B56" s="13" t="s">
        <v>11</v>
      </c>
      <c r="C56" s="23" t="s">
        <v>5</v>
      </c>
      <c r="D56" s="65">
        <f t="shared" si="7"/>
        <v>68.21</v>
      </c>
      <c r="E56" s="92">
        <f t="shared" si="7"/>
        <v>7.949008061019883</v>
      </c>
      <c r="F56" s="33">
        <f t="shared" si="7"/>
        <v>46.2</v>
      </c>
      <c r="G56" s="33">
        <f t="shared" si="7"/>
        <v>5.933492573952558</v>
      </c>
      <c r="H56" s="13"/>
      <c r="I56" s="13"/>
    </row>
    <row r="57" spans="2:9" ht="15">
      <c r="B57" s="13" t="s">
        <v>11</v>
      </c>
      <c r="C57" s="22" t="s">
        <v>41</v>
      </c>
      <c r="D57" s="65">
        <f t="shared" si="7"/>
        <v>0</v>
      </c>
      <c r="E57" s="92">
        <f t="shared" si="7"/>
        <v>0</v>
      </c>
      <c r="F57" s="33">
        <f t="shared" si="7"/>
        <v>0</v>
      </c>
      <c r="G57" s="33">
        <f t="shared" si="7"/>
        <v>0</v>
      </c>
      <c r="H57" s="13"/>
      <c r="I57" s="13"/>
    </row>
    <row r="58" spans="2:9" ht="15">
      <c r="B58" s="13" t="s">
        <v>11</v>
      </c>
      <c r="C58" s="22" t="s">
        <v>6</v>
      </c>
      <c r="D58" s="65">
        <f t="shared" si="7"/>
        <v>152.1</v>
      </c>
      <c r="E58" s="92">
        <f t="shared" si="7"/>
        <v>13.218953978764628</v>
      </c>
      <c r="F58" s="33">
        <f t="shared" si="7"/>
        <v>134.3</v>
      </c>
      <c r="G58" s="33">
        <f t="shared" si="7"/>
        <v>11.51117895852263</v>
      </c>
      <c r="H58" s="13"/>
      <c r="I58" s="13"/>
    </row>
    <row r="59" spans="2:9" ht="15">
      <c r="B59" s="7" t="s">
        <v>11</v>
      </c>
      <c r="C59" s="24" t="s">
        <v>42</v>
      </c>
      <c r="D59" s="64">
        <f t="shared" si="7"/>
        <v>0.2</v>
      </c>
      <c r="E59" s="95">
        <f t="shared" si="7"/>
        <v>0.023764707403935777</v>
      </c>
      <c r="F59" s="35">
        <f t="shared" si="7"/>
        <v>0.2</v>
      </c>
      <c r="G59" s="35">
        <f t="shared" si="7"/>
        <v>0.022695695429425396</v>
      </c>
      <c r="H59" s="13"/>
      <c r="I59" s="13"/>
    </row>
    <row r="60" spans="2:9" ht="15">
      <c r="B60" s="2" t="s">
        <v>1</v>
      </c>
      <c r="C60" s="44" t="s">
        <v>12</v>
      </c>
      <c r="D60" s="65">
        <f>D37+D38+D39+D40+D42+D43+D44</f>
        <v>168.2</v>
      </c>
      <c r="E60" s="92">
        <f>E37+E38+E39+E40+E42+E43+E44</f>
        <v>12.040585134255398</v>
      </c>
      <c r="F60" s="33">
        <f>F37+F38+F39+F40+F42+F43+F44</f>
        <v>157.8</v>
      </c>
      <c r="G60" s="33">
        <f>G37+G38+G39+G40+G42+G43+G44</f>
        <v>11.296101867928071</v>
      </c>
      <c r="H60" s="13"/>
      <c r="I60" s="13"/>
    </row>
    <row r="61" spans="2:9" ht="15">
      <c r="B61" s="3" t="s">
        <v>7</v>
      </c>
      <c r="C61" s="45" t="s">
        <v>12</v>
      </c>
      <c r="D61" s="64">
        <f>D45+D46+D47+D49+D50+D51</f>
        <v>147.6</v>
      </c>
      <c r="E61" s="95">
        <f>E45+E46+E47+E49+E50+E51</f>
        <v>17.13173463502705</v>
      </c>
      <c r="F61" s="35">
        <f>F45+F46+F47+F49+F50+F51</f>
        <v>138.5</v>
      </c>
      <c r="G61" s="35">
        <f>G45+G46+G47+G49+G50+G51</f>
        <v>16.26306010089528</v>
      </c>
      <c r="H61" s="13"/>
      <c r="I61" s="13"/>
    </row>
    <row r="62" spans="2:9" ht="15">
      <c r="B62" s="3" t="s">
        <v>11</v>
      </c>
      <c r="C62" s="45" t="s">
        <v>12</v>
      </c>
      <c r="D62" s="64">
        <f>D61+D60</f>
        <v>315.79999999999995</v>
      </c>
      <c r="E62" s="95">
        <f>E61+E60</f>
        <v>29.17231976928245</v>
      </c>
      <c r="F62" s="35">
        <f>F61+F60</f>
        <v>296.3</v>
      </c>
      <c r="G62" s="35">
        <f>G61+G60</f>
        <v>27.559161968823354</v>
      </c>
      <c r="H62" s="13"/>
      <c r="I62" s="13"/>
    </row>
    <row r="63" spans="6:9" ht="15">
      <c r="F63" s="6"/>
      <c r="G63" s="5"/>
      <c r="H63" s="13"/>
      <c r="I63" s="13"/>
    </row>
    <row r="64" spans="2:7" ht="15">
      <c r="B64" s="62" t="s">
        <v>44</v>
      </c>
      <c r="F64" s="5"/>
      <c r="G64" s="5"/>
    </row>
    <row r="65" ht="15">
      <c r="B65" s="62" t="s">
        <v>43</v>
      </c>
    </row>
  </sheetData>
  <sheetProtection/>
  <mergeCells count="5">
    <mergeCell ref="H4:I4"/>
    <mergeCell ref="F4:G4"/>
    <mergeCell ref="F35:G35"/>
    <mergeCell ref="D4:E4"/>
    <mergeCell ref="D35:E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46" sqref="A46"/>
    </sheetView>
  </sheetViews>
  <sheetFormatPr defaultColWidth="11.421875" defaultRowHeight="15"/>
  <cols>
    <col min="1" max="1" width="2.8515625" style="4" customWidth="1"/>
    <col min="2" max="2" width="19.7109375" style="4" customWidth="1"/>
    <col min="3" max="3" width="22.28125" style="4" bestFit="1" customWidth="1"/>
    <col min="4" max="12" width="12.140625" style="4" customWidth="1"/>
    <col min="13" max="16384" width="11.421875" style="4" customWidth="1"/>
  </cols>
  <sheetData>
    <row r="1" spans="7:11" ht="15">
      <c r="G1" s="5"/>
      <c r="H1" s="5"/>
      <c r="I1" s="5"/>
      <c r="J1" s="5"/>
      <c r="K1" s="5"/>
    </row>
    <row r="2" spans="2:11" ht="15">
      <c r="B2" s="15" t="s">
        <v>45</v>
      </c>
      <c r="C2" s="15"/>
      <c r="D2" s="15"/>
      <c r="E2" s="15"/>
      <c r="F2" s="15"/>
      <c r="G2" s="5"/>
      <c r="H2" s="5"/>
      <c r="I2" s="5"/>
      <c r="J2" s="5"/>
      <c r="K2" s="5"/>
    </row>
    <row r="3" spans="2:11" ht="15">
      <c r="B3" s="15" t="s">
        <v>48</v>
      </c>
      <c r="C3" s="15"/>
      <c r="D3" s="15"/>
      <c r="E3" s="15"/>
      <c r="F3" s="15"/>
      <c r="G3" s="5"/>
      <c r="H3" s="5"/>
      <c r="I3" s="5"/>
      <c r="J3" s="5"/>
      <c r="K3" s="5"/>
    </row>
    <row r="4" spans="2:12" ht="15">
      <c r="B4" s="7"/>
      <c r="C4" s="7"/>
      <c r="D4" s="7"/>
      <c r="E4" s="7"/>
      <c r="F4" s="7"/>
      <c r="G4" s="8"/>
      <c r="H4" s="8"/>
      <c r="I4" s="8"/>
      <c r="J4" s="8"/>
      <c r="K4" s="8"/>
      <c r="L4" s="7"/>
    </row>
    <row r="5" spans="3:12" ht="15">
      <c r="C5" s="20"/>
      <c r="D5" s="105">
        <v>2018</v>
      </c>
      <c r="E5" s="105"/>
      <c r="F5" s="101"/>
      <c r="G5" s="105">
        <v>2017</v>
      </c>
      <c r="H5" s="105"/>
      <c r="I5" s="101"/>
      <c r="J5" s="99">
        <v>2016</v>
      </c>
      <c r="K5" s="99"/>
      <c r="L5" s="99"/>
    </row>
    <row r="6" spans="2:12" ht="15">
      <c r="B6" s="40" t="s">
        <v>13</v>
      </c>
      <c r="C6" s="41" t="s">
        <v>16</v>
      </c>
      <c r="D6" s="38" t="s">
        <v>8</v>
      </c>
      <c r="E6" s="38" t="s">
        <v>9</v>
      </c>
      <c r="F6" s="46" t="s">
        <v>10</v>
      </c>
      <c r="G6" s="38" t="s">
        <v>8</v>
      </c>
      <c r="H6" s="38" t="s">
        <v>9</v>
      </c>
      <c r="I6" s="46" t="s">
        <v>10</v>
      </c>
      <c r="J6" s="38" t="s">
        <v>8</v>
      </c>
      <c r="K6" s="38" t="s">
        <v>9</v>
      </c>
      <c r="L6" s="39" t="s">
        <v>10</v>
      </c>
    </row>
    <row r="7" spans="2:12" ht="15">
      <c r="B7" s="9" t="s">
        <v>1</v>
      </c>
      <c r="C7" s="42" t="s">
        <v>2</v>
      </c>
      <c r="D7" s="68">
        <v>0.25801760750306757</v>
      </c>
      <c r="E7" s="68">
        <v>0.02083091577238184</v>
      </c>
      <c r="F7" s="69">
        <v>0.2788485232754494</v>
      </c>
      <c r="G7" s="68">
        <v>0.26349735068551117</v>
      </c>
      <c r="H7" s="68">
        <v>0.0211793979426877</v>
      </c>
      <c r="I7" s="69">
        <v>0.28467674862819886</v>
      </c>
      <c r="J7" s="68">
        <v>0.27006514162149736</v>
      </c>
      <c r="K7" s="68">
        <v>0.021795996613623275</v>
      </c>
      <c r="L7" s="68">
        <v>0.29186113823512067</v>
      </c>
    </row>
    <row r="8" spans="2:12" ht="15">
      <c r="B8" s="9" t="s">
        <v>1</v>
      </c>
      <c r="C8" s="79" t="s">
        <v>3</v>
      </c>
      <c r="D8" s="68">
        <v>1.2056996436188312</v>
      </c>
      <c r="E8" s="68">
        <v>0.6683942520160769</v>
      </c>
      <c r="F8" s="69">
        <v>1.8740938956349082</v>
      </c>
      <c r="G8" s="68">
        <v>1.2562059701572368</v>
      </c>
      <c r="H8" s="68">
        <v>0.6999575911448823</v>
      </c>
      <c r="I8" s="69">
        <v>1.9561635613021189</v>
      </c>
      <c r="J8" s="68">
        <v>1.2865223363848508</v>
      </c>
      <c r="K8" s="68">
        <v>0.7215027995637577</v>
      </c>
      <c r="L8" s="68">
        <v>2.0080251359486088</v>
      </c>
    </row>
    <row r="9" spans="2:12" ht="15">
      <c r="B9" s="9" t="s">
        <v>1</v>
      </c>
      <c r="C9" s="79" t="s">
        <v>50</v>
      </c>
      <c r="D9" s="78">
        <v>0.07169943097628394</v>
      </c>
      <c r="E9" s="78">
        <v>0.21304973775810068</v>
      </c>
      <c r="F9" s="69">
        <v>0.2847491687343846</v>
      </c>
      <c r="G9" s="78">
        <v>0.06767797268065141</v>
      </c>
      <c r="H9" s="78">
        <v>0.2011002616796506</v>
      </c>
      <c r="I9" s="69">
        <v>0.268778234360302</v>
      </c>
      <c r="J9" s="78">
        <v>0.06506546800066723</v>
      </c>
      <c r="K9" s="78">
        <v>0.19333739063055452</v>
      </c>
      <c r="L9" s="68">
        <v>0.25840285863122175</v>
      </c>
    </row>
    <row r="10" spans="2:12" ht="15">
      <c r="B10" s="9" t="s">
        <v>1</v>
      </c>
      <c r="C10" s="22" t="s">
        <v>40</v>
      </c>
      <c r="D10" s="68">
        <v>12.121825375901091</v>
      </c>
      <c r="E10" s="68">
        <v>4.755932435800584</v>
      </c>
      <c r="F10" s="69">
        <v>16.877757811701674</v>
      </c>
      <c r="G10" s="68">
        <v>12.189607510895199</v>
      </c>
      <c r="H10" s="68">
        <v>4.791590629435193</v>
      </c>
      <c r="I10" s="69">
        <v>16.981198140330395</v>
      </c>
      <c r="J10" s="68">
        <v>12.270127946468687</v>
      </c>
      <c r="K10" s="68">
        <v>4.8308602678163135</v>
      </c>
      <c r="L10" s="68">
        <v>17.100988214285</v>
      </c>
    </row>
    <row r="11" spans="2:12" ht="15">
      <c r="B11" s="9" t="s">
        <v>1</v>
      </c>
      <c r="C11" s="22" t="s">
        <v>4</v>
      </c>
      <c r="D11" s="68">
        <v>28.151389188213404</v>
      </c>
      <c r="E11" s="68">
        <v>13.936681158252012</v>
      </c>
      <c r="F11" s="69">
        <v>42.08807034646542</v>
      </c>
      <c r="G11" s="68">
        <v>28.315937960345277</v>
      </c>
      <c r="H11" s="68">
        <v>14.056808403507189</v>
      </c>
      <c r="I11" s="69">
        <v>42.372746363852464</v>
      </c>
      <c r="J11" s="68">
        <v>28.70986055291933</v>
      </c>
      <c r="K11" s="68">
        <v>14.290372675092344</v>
      </c>
      <c r="L11" s="68">
        <v>43.00023322801167</v>
      </c>
    </row>
    <row r="12" spans="2:12" ht="15">
      <c r="B12" s="9" t="s">
        <v>1</v>
      </c>
      <c r="C12" s="23" t="s">
        <v>5</v>
      </c>
      <c r="D12" s="72">
        <v>0.03584971548814197</v>
      </c>
      <c r="E12" s="72">
        <v>0.10652486887905034</v>
      </c>
      <c r="F12" s="71">
        <v>0.1423745843671923</v>
      </c>
      <c r="G12" s="72">
        <v>0.03383898634032571</v>
      </c>
      <c r="H12" s="72">
        <v>0.1005501308398253</v>
      </c>
      <c r="I12" s="71">
        <v>0.134389117180151</v>
      </c>
      <c r="J12" s="72">
        <v>0.032532734000333616</v>
      </c>
      <c r="K12" s="72">
        <v>0.09666869531527726</v>
      </c>
      <c r="L12" s="70">
        <v>0.12920142931561088</v>
      </c>
    </row>
    <row r="13" spans="2:12" ht="15">
      <c r="B13" s="9" t="s">
        <v>1</v>
      </c>
      <c r="C13" s="22" t="s">
        <v>41</v>
      </c>
      <c r="D13" s="68">
        <v>3.333129876656002</v>
      </c>
      <c r="E13" s="68">
        <v>1.9988115992069544</v>
      </c>
      <c r="F13" s="69">
        <v>5.331941475862957</v>
      </c>
      <c r="G13" s="68">
        <v>3.763945070182865</v>
      </c>
      <c r="H13" s="68">
        <v>2.2632920003568326</v>
      </c>
      <c r="I13" s="69">
        <v>6.027237070539697</v>
      </c>
      <c r="J13" s="68">
        <v>4.053598262742991</v>
      </c>
      <c r="K13" s="68">
        <v>2.444847354027816</v>
      </c>
      <c r="L13" s="68">
        <v>6.498445616770807</v>
      </c>
    </row>
    <row r="14" spans="2:12" ht="15">
      <c r="B14" s="9" t="s">
        <v>1</v>
      </c>
      <c r="C14" s="22" t="s">
        <v>6</v>
      </c>
      <c r="D14" s="68">
        <v>42.693684070966036</v>
      </c>
      <c r="E14" s="68">
        <v>22.113773910628336</v>
      </c>
      <c r="F14" s="69">
        <v>64.80745798159437</v>
      </c>
      <c r="G14" s="68">
        <v>44.391713009333905</v>
      </c>
      <c r="H14" s="68">
        <v>23.05786121269379</v>
      </c>
      <c r="I14" s="69">
        <v>67.4495742220277</v>
      </c>
      <c r="J14" s="68">
        <v>45.97035237016291</v>
      </c>
      <c r="K14" s="68">
        <v>23.924594637937844</v>
      </c>
      <c r="L14" s="68">
        <v>69.89494700810074</v>
      </c>
    </row>
    <row r="15" spans="2:12" ht="15">
      <c r="B15" s="8" t="s">
        <v>1</v>
      </c>
      <c r="C15" s="24" t="s">
        <v>42</v>
      </c>
      <c r="D15" s="73">
        <v>0.5687618265464955</v>
      </c>
      <c r="E15" s="73">
        <v>0.26652873699985097</v>
      </c>
      <c r="F15" s="74">
        <v>0.8352905635463465</v>
      </c>
      <c r="G15" s="73">
        <v>0.5884158260258293</v>
      </c>
      <c r="H15" s="73">
        <v>0.2776513130400638</v>
      </c>
      <c r="I15" s="74">
        <v>0.8660671390658932</v>
      </c>
      <c r="J15" s="73">
        <v>0.6026363087877998</v>
      </c>
      <c r="K15" s="73">
        <v>0.2876405131242696</v>
      </c>
      <c r="L15" s="73">
        <v>0.8902768219120694</v>
      </c>
    </row>
    <row r="16" spans="2:12" ht="15">
      <c r="B16" s="9" t="s">
        <v>7</v>
      </c>
      <c r="C16" s="42" t="s">
        <v>2</v>
      </c>
      <c r="D16" s="68">
        <v>0.7994914540519388</v>
      </c>
      <c r="E16" s="68">
        <v>1.6521097025261</v>
      </c>
      <c r="F16" s="69">
        <v>2.4516011565780387</v>
      </c>
      <c r="G16" s="68">
        <v>0.7706756018941104</v>
      </c>
      <c r="H16" s="68">
        <v>1.7067242900782735</v>
      </c>
      <c r="I16" s="69">
        <v>2.477399891972384</v>
      </c>
      <c r="J16" s="68">
        <v>0.7401966814277725</v>
      </c>
      <c r="K16" s="68">
        <v>1.7890359715965396</v>
      </c>
      <c r="L16" s="68">
        <v>2.5292326530243123</v>
      </c>
    </row>
    <row r="17" spans="2:12" ht="15">
      <c r="B17" s="9" t="s">
        <v>7</v>
      </c>
      <c r="C17" s="79" t="s">
        <v>3</v>
      </c>
      <c r="D17" s="68">
        <v>10.76617257442695</v>
      </c>
      <c r="E17" s="68">
        <v>66.99045385204265</v>
      </c>
      <c r="F17" s="69">
        <v>77.7566264264696</v>
      </c>
      <c r="G17" s="68">
        <v>11.376998113531675</v>
      </c>
      <c r="H17" s="68">
        <v>70.89932185775923</v>
      </c>
      <c r="I17" s="69">
        <v>82.27631997129092</v>
      </c>
      <c r="J17" s="68">
        <v>12.005055065522907</v>
      </c>
      <c r="K17" s="68">
        <v>74.88771136465643</v>
      </c>
      <c r="L17" s="68">
        <v>86.89276643017932</v>
      </c>
    </row>
    <row r="18" spans="2:12" ht="15">
      <c r="B18" s="9" t="s">
        <v>7</v>
      </c>
      <c r="C18" s="79" t="s">
        <v>50</v>
      </c>
      <c r="D18" s="78">
        <v>0.3930053868539817</v>
      </c>
      <c r="E18" s="78">
        <v>9.693788134164132</v>
      </c>
      <c r="F18" s="69">
        <v>10.086793521018112</v>
      </c>
      <c r="G18" s="78">
        <v>0.37042537982777685</v>
      </c>
      <c r="H18" s="78">
        <v>9.136834434541454</v>
      </c>
      <c r="I18" s="69">
        <v>9.507259814369231</v>
      </c>
      <c r="J18" s="78">
        <v>0.35144477973733046</v>
      </c>
      <c r="K18" s="78">
        <v>8.668662948626368</v>
      </c>
      <c r="L18" s="68">
        <v>9.0201077283637</v>
      </c>
    </row>
    <row r="19" spans="2:12" ht="15">
      <c r="B19" s="9" t="s">
        <v>7</v>
      </c>
      <c r="C19" s="22" t="s">
        <v>40</v>
      </c>
      <c r="D19" s="78">
        <v>0</v>
      </c>
      <c r="E19" s="78">
        <v>0</v>
      </c>
      <c r="F19" s="69">
        <v>0</v>
      </c>
      <c r="G19" s="78">
        <v>0</v>
      </c>
      <c r="H19" s="78">
        <v>0</v>
      </c>
      <c r="I19" s="69">
        <v>0</v>
      </c>
      <c r="J19" s="78">
        <v>0</v>
      </c>
      <c r="K19" s="78">
        <v>0</v>
      </c>
      <c r="L19" s="68">
        <v>0</v>
      </c>
    </row>
    <row r="20" spans="2:12" ht="15">
      <c r="B20" s="9" t="s">
        <v>7</v>
      </c>
      <c r="C20" s="22" t="s">
        <v>4</v>
      </c>
      <c r="D20" s="68">
        <v>13.158431968626612</v>
      </c>
      <c r="E20" s="68">
        <v>83.14414760314976</v>
      </c>
      <c r="F20" s="69">
        <v>96.30257957177636</v>
      </c>
      <c r="G20" s="68">
        <v>13.205690762034399</v>
      </c>
      <c r="H20" s="68">
        <v>83.720472062145</v>
      </c>
      <c r="I20" s="69">
        <v>96.92616282417941</v>
      </c>
      <c r="J20" s="68">
        <v>13.430031173490141</v>
      </c>
      <c r="K20" s="68">
        <v>85.36909021257446</v>
      </c>
      <c r="L20" s="68">
        <v>98.7991213860646</v>
      </c>
    </row>
    <row r="21" spans="2:12" ht="15">
      <c r="B21" s="9" t="s">
        <v>7</v>
      </c>
      <c r="C21" s="23" t="s">
        <v>5</v>
      </c>
      <c r="D21" s="72">
        <v>0.19650269342699084</v>
      </c>
      <c r="E21" s="72">
        <v>4.846894067082066</v>
      </c>
      <c r="F21" s="71">
        <v>5.043396760509056</v>
      </c>
      <c r="G21" s="72">
        <v>0.18521268991388842</v>
      </c>
      <c r="H21" s="72">
        <v>4.568417217270727</v>
      </c>
      <c r="I21" s="71">
        <v>4.7536299071846155</v>
      </c>
      <c r="J21" s="72">
        <v>0.17572238986866523</v>
      </c>
      <c r="K21" s="72">
        <v>4.334331474313184</v>
      </c>
      <c r="L21" s="70">
        <v>4.51005386418185</v>
      </c>
    </row>
    <row r="22" spans="2:12" ht="15">
      <c r="B22" s="9" t="s">
        <v>7</v>
      </c>
      <c r="C22" s="22" t="s">
        <v>41</v>
      </c>
      <c r="D22" s="68">
        <v>3.2944463189458295</v>
      </c>
      <c r="E22" s="68">
        <v>32.58638456725022</v>
      </c>
      <c r="F22" s="69">
        <v>35.880830886196044</v>
      </c>
      <c r="G22" s="68">
        <v>3.6808755189738833</v>
      </c>
      <c r="H22" s="68">
        <v>36.391706617428</v>
      </c>
      <c r="I22" s="69">
        <v>40.07258213640188</v>
      </c>
      <c r="J22" s="68">
        <v>3.953113825582327</v>
      </c>
      <c r="K22" s="68">
        <v>39.02149687015874</v>
      </c>
      <c r="L22" s="68">
        <v>42.97461069574106</v>
      </c>
    </row>
    <row r="23" spans="2:12" ht="15">
      <c r="B23" s="9" t="s">
        <v>7</v>
      </c>
      <c r="C23" s="22" t="s">
        <v>6</v>
      </c>
      <c r="D23" s="68">
        <v>11.668506642054862</v>
      </c>
      <c r="E23" s="68">
        <v>64.93260964686971</v>
      </c>
      <c r="F23" s="69">
        <v>76.60111628892457</v>
      </c>
      <c r="G23" s="68">
        <v>12.20475678596106</v>
      </c>
      <c r="H23" s="68">
        <v>68.15084352760685</v>
      </c>
      <c r="I23" s="69">
        <v>80.3556003135679</v>
      </c>
      <c r="J23" s="68">
        <v>12.677941205732404</v>
      </c>
      <c r="K23" s="68">
        <v>70.95307161262943</v>
      </c>
      <c r="L23" s="68">
        <v>83.63101281836184</v>
      </c>
    </row>
    <row r="24" spans="2:12" ht="15">
      <c r="B24" s="8" t="s">
        <v>7</v>
      </c>
      <c r="C24" s="24" t="s">
        <v>42</v>
      </c>
      <c r="D24" s="73">
        <v>0.8025671468382594</v>
      </c>
      <c r="E24" s="73">
        <v>6.4466927867245944</v>
      </c>
      <c r="F24" s="74">
        <v>7.249259933562853</v>
      </c>
      <c r="G24" s="73">
        <v>0.8333502491078766</v>
      </c>
      <c r="H24" s="73">
        <v>6.733467424142291</v>
      </c>
      <c r="I24" s="74">
        <v>7.566817673250167</v>
      </c>
      <c r="J24" s="73">
        <v>0.8622456561366526</v>
      </c>
      <c r="K24" s="73">
        <v>7.007913284783002</v>
      </c>
      <c r="L24" s="73">
        <v>7.870158940919654</v>
      </c>
    </row>
    <row r="25" spans="2:12" ht="15">
      <c r="B25" s="1" t="s">
        <v>11</v>
      </c>
      <c r="C25" s="43" t="s">
        <v>2</v>
      </c>
      <c r="D25" s="75">
        <f aca="true" t="shared" si="0" ref="D25:L25">D16+D7</f>
        <v>1.0575090615550065</v>
      </c>
      <c r="E25" s="75">
        <f t="shared" si="0"/>
        <v>1.6729406182984818</v>
      </c>
      <c r="F25" s="69">
        <f t="shared" si="0"/>
        <v>2.7304496798534883</v>
      </c>
      <c r="G25" s="75">
        <f t="shared" si="0"/>
        <v>1.0341729525796217</v>
      </c>
      <c r="H25" s="75">
        <f t="shared" si="0"/>
        <v>1.7279036880209613</v>
      </c>
      <c r="I25" s="69">
        <f t="shared" si="0"/>
        <v>2.7620766406005828</v>
      </c>
      <c r="J25" s="75">
        <f t="shared" si="0"/>
        <v>1.01026182304927</v>
      </c>
      <c r="K25" s="75">
        <f t="shared" si="0"/>
        <v>1.8108319682101628</v>
      </c>
      <c r="L25" s="68">
        <f t="shared" si="0"/>
        <v>2.821093791259433</v>
      </c>
    </row>
    <row r="26" spans="2:12" ht="15">
      <c r="B26" s="13" t="s">
        <v>11</v>
      </c>
      <c r="C26" s="79" t="s">
        <v>3</v>
      </c>
      <c r="D26" s="68">
        <f aca="true" t="shared" si="1" ref="D26:D33">D17+D8</f>
        <v>11.971872218045782</v>
      </c>
      <c r="E26" s="68">
        <f aca="true" t="shared" si="2" ref="E26:L33">E17+E8</f>
        <v>67.65884810405872</v>
      </c>
      <c r="F26" s="69">
        <f t="shared" si="2"/>
        <v>79.63072032210451</v>
      </c>
      <c r="G26" s="68">
        <f t="shared" si="2"/>
        <v>12.633204083688913</v>
      </c>
      <c r="H26" s="68">
        <f t="shared" si="2"/>
        <v>71.59927944890411</v>
      </c>
      <c r="I26" s="69">
        <f t="shared" si="2"/>
        <v>84.23248353259304</v>
      </c>
      <c r="J26" s="68">
        <f t="shared" si="2"/>
        <v>13.291577401907757</v>
      </c>
      <c r="K26" s="68">
        <f t="shared" si="2"/>
        <v>75.60921416422018</v>
      </c>
      <c r="L26" s="68">
        <f t="shared" si="2"/>
        <v>88.90079156612794</v>
      </c>
    </row>
    <row r="27" spans="2:12" ht="15">
      <c r="B27" s="13" t="s">
        <v>11</v>
      </c>
      <c r="C27" s="79" t="s">
        <v>50</v>
      </c>
      <c r="D27" s="68">
        <f t="shared" si="1"/>
        <v>0.4647048178302656</v>
      </c>
      <c r="E27" s="68">
        <f t="shared" si="2"/>
        <v>9.906837871922233</v>
      </c>
      <c r="F27" s="69">
        <f t="shared" si="2"/>
        <v>10.371542689752497</v>
      </c>
      <c r="G27" s="68">
        <f t="shared" si="2"/>
        <v>0.43810335250842825</v>
      </c>
      <c r="H27" s="68">
        <f t="shared" si="2"/>
        <v>9.337934696221105</v>
      </c>
      <c r="I27" s="69">
        <f t="shared" si="2"/>
        <v>9.776038048729532</v>
      </c>
      <c r="J27" s="68">
        <f t="shared" si="2"/>
        <v>0.4165102477379977</v>
      </c>
      <c r="K27" s="68">
        <f t="shared" si="2"/>
        <v>8.862000339256923</v>
      </c>
      <c r="L27" s="68">
        <f t="shared" si="2"/>
        <v>9.278510586994921</v>
      </c>
    </row>
    <row r="28" spans="2:12" ht="15">
      <c r="B28" s="13" t="s">
        <v>11</v>
      </c>
      <c r="C28" s="22" t="s">
        <v>40</v>
      </c>
      <c r="D28" s="68">
        <f t="shared" si="1"/>
        <v>12.121825375901091</v>
      </c>
      <c r="E28" s="68">
        <f t="shared" si="2"/>
        <v>4.755932435800584</v>
      </c>
      <c r="F28" s="69">
        <f t="shared" si="2"/>
        <v>16.877757811701674</v>
      </c>
      <c r="G28" s="68">
        <f t="shared" si="2"/>
        <v>12.189607510895199</v>
      </c>
      <c r="H28" s="68">
        <f t="shared" si="2"/>
        <v>4.791590629435193</v>
      </c>
      <c r="I28" s="69">
        <f t="shared" si="2"/>
        <v>16.981198140330395</v>
      </c>
      <c r="J28" s="68">
        <f t="shared" si="2"/>
        <v>12.270127946468687</v>
      </c>
      <c r="K28" s="68">
        <f t="shared" si="2"/>
        <v>4.8308602678163135</v>
      </c>
      <c r="L28" s="68">
        <f t="shared" si="2"/>
        <v>17.100988214285</v>
      </c>
    </row>
    <row r="29" spans="2:12" ht="15">
      <c r="B29" s="13" t="s">
        <v>11</v>
      </c>
      <c r="C29" s="22" t="s">
        <v>4</v>
      </c>
      <c r="D29" s="68">
        <f t="shared" si="1"/>
        <v>41.309821156840016</v>
      </c>
      <c r="E29" s="68">
        <f t="shared" si="2"/>
        <v>97.08082876140178</v>
      </c>
      <c r="F29" s="69">
        <f t="shared" si="2"/>
        <v>138.3906499182418</v>
      </c>
      <c r="G29" s="68">
        <f t="shared" si="2"/>
        <v>41.521628722379674</v>
      </c>
      <c r="H29" s="68">
        <f t="shared" si="2"/>
        <v>97.7772804656522</v>
      </c>
      <c r="I29" s="69">
        <f t="shared" si="2"/>
        <v>139.29890918803187</v>
      </c>
      <c r="J29" s="68">
        <f t="shared" si="2"/>
        <v>42.13989172640947</v>
      </c>
      <c r="K29" s="68">
        <f t="shared" si="2"/>
        <v>99.6594628876668</v>
      </c>
      <c r="L29" s="68">
        <f t="shared" si="2"/>
        <v>141.79935461407626</v>
      </c>
    </row>
    <row r="30" spans="2:12" ht="15">
      <c r="B30" s="13" t="s">
        <v>11</v>
      </c>
      <c r="C30" s="23" t="s">
        <v>5</v>
      </c>
      <c r="D30" s="70">
        <f t="shared" si="1"/>
        <v>0.2323524089151328</v>
      </c>
      <c r="E30" s="70">
        <f t="shared" si="2"/>
        <v>4.953418935961117</v>
      </c>
      <c r="F30" s="71">
        <f t="shared" si="2"/>
        <v>5.185771344876248</v>
      </c>
      <c r="G30" s="70">
        <f t="shared" si="2"/>
        <v>0.21905167625421412</v>
      </c>
      <c r="H30" s="70">
        <f t="shared" si="2"/>
        <v>4.668967348110552</v>
      </c>
      <c r="I30" s="71">
        <f t="shared" si="2"/>
        <v>4.888019024364766</v>
      </c>
      <c r="J30" s="70">
        <f t="shared" si="2"/>
        <v>0.20825512386899886</v>
      </c>
      <c r="K30" s="70">
        <f t="shared" si="2"/>
        <v>4.4310001696284615</v>
      </c>
      <c r="L30" s="70">
        <f t="shared" si="2"/>
        <v>4.6392552934974605</v>
      </c>
    </row>
    <row r="31" spans="2:12" ht="15">
      <c r="B31" s="13" t="s">
        <v>11</v>
      </c>
      <c r="C31" s="22" t="s">
        <v>41</v>
      </c>
      <c r="D31" s="68">
        <f t="shared" si="1"/>
        <v>6.627576195601831</v>
      </c>
      <c r="E31" s="68">
        <f t="shared" si="2"/>
        <v>34.58519616645717</v>
      </c>
      <c r="F31" s="69">
        <f t="shared" si="2"/>
        <v>41.212772362059</v>
      </c>
      <c r="G31" s="68">
        <f t="shared" si="2"/>
        <v>7.444820589156748</v>
      </c>
      <c r="H31" s="68">
        <f t="shared" si="2"/>
        <v>38.654998617784834</v>
      </c>
      <c r="I31" s="69">
        <f t="shared" si="2"/>
        <v>46.099819206941575</v>
      </c>
      <c r="J31" s="68">
        <f t="shared" si="2"/>
        <v>8.006712088325319</v>
      </c>
      <c r="K31" s="68">
        <f t="shared" si="2"/>
        <v>41.46634422418656</v>
      </c>
      <c r="L31" s="68">
        <f t="shared" si="2"/>
        <v>49.47305631251187</v>
      </c>
    </row>
    <row r="32" spans="2:12" ht="15">
      <c r="B32" s="13" t="s">
        <v>11</v>
      </c>
      <c r="C32" s="22" t="s">
        <v>6</v>
      </c>
      <c r="D32" s="68">
        <f t="shared" si="1"/>
        <v>54.362190713020894</v>
      </c>
      <c r="E32" s="68">
        <f t="shared" si="2"/>
        <v>87.04638355749805</v>
      </c>
      <c r="F32" s="69">
        <f t="shared" si="2"/>
        <v>141.40857427051895</v>
      </c>
      <c r="G32" s="68">
        <f t="shared" si="2"/>
        <v>56.596469795294965</v>
      </c>
      <c r="H32" s="68">
        <f t="shared" si="2"/>
        <v>91.20870474030065</v>
      </c>
      <c r="I32" s="69">
        <f t="shared" si="2"/>
        <v>147.8051745355956</v>
      </c>
      <c r="J32" s="68">
        <f t="shared" si="2"/>
        <v>58.64829357589531</v>
      </c>
      <c r="K32" s="68">
        <f t="shared" si="2"/>
        <v>94.87766625056727</v>
      </c>
      <c r="L32" s="68">
        <f t="shared" si="2"/>
        <v>153.52595982646258</v>
      </c>
    </row>
    <row r="33" spans="2:12" ht="15">
      <c r="B33" s="7" t="s">
        <v>11</v>
      </c>
      <c r="C33" s="24" t="s">
        <v>42</v>
      </c>
      <c r="D33" s="73">
        <f t="shared" si="1"/>
        <v>1.371328973384755</v>
      </c>
      <c r="E33" s="73">
        <f t="shared" si="2"/>
        <v>6.713221523724445</v>
      </c>
      <c r="F33" s="74">
        <f t="shared" si="2"/>
        <v>8.0845504971092</v>
      </c>
      <c r="G33" s="73">
        <f t="shared" si="2"/>
        <v>1.4217660751337058</v>
      </c>
      <c r="H33" s="73">
        <f t="shared" si="2"/>
        <v>7.011118737182355</v>
      </c>
      <c r="I33" s="74">
        <f t="shared" si="2"/>
        <v>8.432884812316061</v>
      </c>
      <c r="J33" s="73">
        <f t="shared" si="2"/>
        <v>1.4648819649244524</v>
      </c>
      <c r="K33" s="73">
        <f t="shared" si="2"/>
        <v>7.295553797907272</v>
      </c>
      <c r="L33" s="73">
        <f t="shared" si="2"/>
        <v>8.760435762831724</v>
      </c>
    </row>
    <row r="34" spans="2:12" ht="15">
      <c r="B34" s="2" t="s">
        <v>1</v>
      </c>
      <c r="C34" s="44" t="s">
        <v>55</v>
      </c>
      <c r="D34" s="68">
        <v>84.13483861328461</v>
      </c>
      <c r="E34" s="68">
        <v>41.762625355371455</v>
      </c>
      <c r="F34" s="69">
        <v>125.89746396865608</v>
      </c>
      <c r="G34" s="68">
        <v>86.3978293693731</v>
      </c>
      <c r="H34" s="68">
        <v>43.06365468853092</v>
      </c>
      <c r="I34" s="69">
        <v>129.46148405790402</v>
      </c>
      <c r="J34" s="76">
        <v>88.63119315007245</v>
      </c>
      <c r="K34" s="76">
        <v>44.32249217101275</v>
      </c>
      <c r="L34" s="68">
        <v>132.95368532108517</v>
      </c>
    </row>
    <row r="35" spans="2:12" ht="15">
      <c r="B35" s="3" t="s">
        <v>7</v>
      </c>
      <c r="C35" s="45" t="s">
        <v>55</v>
      </c>
      <c r="D35" s="73">
        <v>39.71577082759294</v>
      </c>
      <c r="E35" s="73">
        <v>258.9529253280402</v>
      </c>
      <c r="F35" s="74">
        <v>298.66869615563314</v>
      </c>
      <c r="G35" s="73">
        <v>41.22229673273468</v>
      </c>
      <c r="H35" s="73">
        <v>269.9242858609404</v>
      </c>
      <c r="I35" s="74">
        <v>311.1465825936751</v>
      </c>
      <c r="J35" s="73">
        <v>42.7522342670563</v>
      </c>
      <c r="K35" s="73">
        <v>280.60167510376203</v>
      </c>
      <c r="L35" s="73">
        <v>323.3539093708183</v>
      </c>
    </row>
    <row r="36" spans="2:12" ht="15">
      <c r="B36" s="3" t="s">
        <v>11</v>
      </c>
      <c r="C36" s="45" t="s">
        <v>55</v>
      </c>
      <c r="D36" s="73">
        <f>D35+D34</f>
        <v>123.85060944087755</v>
      </c>
      <c r="E36" s="73">
        <f aca="true" t="shared" si="3" ref="E36:L36">E35+E34</f>
        <v>300.7155506834116</v>
      </c>
      <c r="F36" s="74">
        <f t="shared" si="3"/>
        <v>424.56616012428924</v>
      </c>
      <c r="G36" s="73">
        <f t="shared" si="3"/>
        <v>127.62012610210778</v>
      </c>
      <c r="H36" s="73">
        <f t="shared" si="3"/>
        <v>312.9879405494713</v>
      </c>
      <c r="I36" s="74">
        <f t="shared" si="3"/>
        <v>440.60806665157907</v>
      </c>
      <c r="J36" s="73">
        <f t="shared" si="3"/>
        <v>131.38342741712876</v>
      </c>
      <c r="K36" s="73">
        <f t="shared" si="3"/>
        <v>324.9241672747748</v>
      </c>
      <c r="L36" s="73">
        <f t="shared" si="3"/>
        <v>456.3075946919035</v>
      </c>
    </row>
    <row r="37" spans="7:8" ht="15">
      <c r="G37" s="14"/>
      <c r="H37" s="14"/>
    </row>
    <row r="38" spans="2:12" ht="60" customHeight="1">
      <c r="B38" s="106" t="s">
        <v>54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</row>
    <row r="39" spans="2:8" ht="15">
      <c r="B39" s="4" t="s">
        <v>44</v>
      </c>
      <c r="G39" s="14"/>
      <c r="H39" s="14"/>
    </row>
    <row r="40" spans="2:8" ht="15">
      <c r="B40" s="4" t="s">
        <v>43</v>
      </c>
      <c r="G40" s="14"/>
      <c r="H40" s="14"/>
    </row>
    <row r="41" spans="7:8" ht="15">
      <c r="G41" s="14"/>
      <c r="H41" s="14"/>
    </row>
    <row r="42" spans="7:8" ht="15">
      <c r="G42" s="14"/>
      <c r="H42" s="14"/>
    </row>
    <row r="43" spans="7:8" ht="15">
      <c r="G43" s="14"/>
      <c r="H43" s="14"/>
    </row>
    <row r="44" spans="7:8" ht="15">
      <c r="G44" s="14"/>
      <c r="H44" s="14"/>
    </row>
  </sheetData>
  <sheetProtection/>
  <mergeCells count="4">
    <mergeCell ref="G5:I5"/>
    <mergeCell ref="J5:L5"/>
    <mergeCell ref="B38:L38"/>
    <mergeCell ref="D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6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51" sqref="A51"/>
    </sheetView>
  </sheetViews>
  <sheetFormatPr defaultColWidth="11.421875" defaultRowHeight="15"/>
  <cols>
    <col min="1" max="1" width="2.8515625" style="4" customWidth="1"/>
    <col min="2" max="2" width="20.28125" style="4" customWidth="1"/>
    <col min="3" max="3" width="24.57421875" style="4" customWidth="1"/>
    <col min="4" max="12" width="13.7109375" style="4" customWidth="1"/>
    <col min="13" max="13" width="13.8515625" style="4" customWidth="1"/>
    <col min="14" max="16384" width="11.421875" style="4" customWidth="1"/>
  </cols>
  <sheetData>
    <row r="1" spans="7:13" ht="15">
      <c r="G1" s="5"/>
      <c r="H1" s="5"/>
      <c r="I1" s="5"/>
      <c r="J1" s="5"/>
      <c r="K1" s="5"/>
      <c r="L1" s="5"/>
      <c r="M1" s="5"/>
    </row>
    <row r="2" spans="2:13" ht="15">
      <c r="B2" s="15" t="s">
        <v>47</v>
      </c>
      <c r="C2" s="15"/>
      <c r="D2" s="15"/>
      <c r="E2" s="15"/>
      <c r="F2" s="15"/>
      <c r="G2" s="5"/>
      <c r="H2" s="5"/>
      <c r="I2" s="5"/>
      <c r="J2" s="5"/>
      <c r="K2" s="5"/>
      <c r="L2" s="5"/>
      <c r="M2" s="5"/>
    </row>
    <row r="3" spans="2:13" ht="15">
      <c r="B3" s="15" t="s">
        <v>49</v>
      </c>
      <c r="C3" s="15"/>
      <c r="D3" s="15"/>
      <c r="E3" s="15"/>
      <c r="F3" s="15"/>
      <c r="G3" s="5"/>
      <c r="H3" s="5"/>
      <c r="I3" s="5"/>
      <c r="J3" s="5"/>
      <c r="K3" s="5"/>
      <c r="L3" s="5"/>
      <c r="M3" s="5"/>
    </row>
    <row r="4" spans="2:13" ht="15">
      <c r="B4" s="7"/>
      <c r="C4" s="7"/>
      <c r="D4" s="7"/>
      <c r="E4" s="7"/>
      <c r="F4" s="7"/>
      <c r="G4" s="8"/>
      <c r="H4" s="8"/>
      <c r="I4" s="8"/>
      <c r="J4" s="8"/>
      <c r="K4" s="8"/>
      <c r="L4" s="8"/>
      <c r="M4" s="5"/>
    </row>
    <row r="5" spans="2:12" ht="15">
      <c r="B5" s="13"/>
      <c r="C5" s="20"/>
      <c r="D5" s="110">
        <v>2018</v>
      </c>
      <c r="E5" s="110"/>
      <c r="F5" s="104"/>
      <c r="G5" s="110">
        <v>2017</v>
      </c>
      <c r="H5" s="110"/>
      <c r="I5" s="104"/>
      <c r="J5" s="109">
        <v>2016</v>
      </c>
      <c r="K5" s="109"/>
      <c r="L5" s="109"/>
    </row>
    <row r="6" spans="2:12" ht="15">
      <c r="B6" s="40" t="s">
        <v>22</v>
      </c>
      <c r="C6" s="41" t="s">
        <v>16</v>
      </c>
      <c r="D6" s="38" t="s">
        <v>1</v>
      </c>
      <c r="E6" s="38" t="s">
        <v>7</v>
      </c>
      <c r="F6" s="63" t="s">
        <v>46</v>
      </c>
      <c r="G6" s="38" t="s">
        <v>1</v>
      </c>
      <c r="H6" s="38" t="s">
        <v>7</v>
      </c>
      <c r="I6" s="63" t="s">
        <v>46</v>
      </c>
      <c r="J6" s="38" t="s">
        <v>1</v>
      </c>
      <c r="K6" s="38" t="s">
        <v>7</v>
      </c>
      <c r="L6" s="38" t="s">
        <v>46</v>
      </c>
    </row>
    <row r="7" spans="2:12" ht="15">
      <c r="B7" s="107" t="s">
        <v>17</v>
      </c>
      <c r="C7" s="22" t="s">
        <v>2</v>
      </c>
      <c r="D7" s="68">
        <v>0.2585636989773137</v>
      </c>
      <c r="E7" s="68">
        <v>2.32379392625282</v>
      </c>
      <c r="F7" s="69">
        <f>D7+E7</f>
        <v>2.5823576252301335</v>
      </c>
      <c r="G7" s="68">
        <v>0.2645277086019956</v>
      </c>
      <c r="H7" s="68">
        <v>2.3551476181271362</v>
      </c>
      <c r="I7" s="69">
        <f>G7+H7</f>
        <v>2.6196753267291317</v>
      </c>
      <c r="J7" s="68">
        <v>0.2720560438541672</v>
      </c>
      <c r="K7" s="68">
        <v>2.419439739935167</v>
      </c>
      <c r="L7" s="68">
        <v>2.6914957837893345</v>
      </c>
    </row>
    <row r="8" spans="2:12" ht="15">
      <c r="B8" s="107"/>
      <c r="C8" s="79" t="s">
        <v>3</v>
      </c>
      <c r="D8" s="68">
        <v>1.8619093126296167</v>
      </c>
      <c r="E8" s="68">
        <v>77.0316672421355</v>
      </c>
      <c r="F8" s="69">
        <f aca="true" t="shared" si="0" ref="F8:F30">D8+E8</f>
        <v>78.89357655476512</v>
      </c>
      <c r="G8" s="68">
        <v>1.9433376844544437</v>
      </c>
      <c r="H8" s="68">
        <v>81.52418661576137</v>
      </c>
      <c r="I8" s="69">
        <f aca="true" t="shared" si="1" ref="I8:I30">G8+H8</f>
        <v>83.46752430021581</v>
      </c>
      <c r="J8" s="68">
        <v>1.9936772115997734</v>
      </c>
      <c r="K8" s="68">
        <v>86.07666737322072</v>
      </c>
      <c r="L8" s="68">
        <v>88.07034458482049</v>
      </c>
    </row>
    <row r="9" spans="2:12" ht="15">
      <c r="B9" s="107"/>
      <c r="C9" s="79" t="s">
        <v>50</v>
      </c>
      <c r="D9" s="78">
        <v>0.2847491687343846</v>
      </c>
      <c r="E9" s="78">
        <v>10.086793521018112</v>
      </c>
      <c r="F9" s="80">
        <f t="shared" si="0"/>
        <v>10.371542689752497</v>
      </c>
      <c r="G9" s="78">
        <v>0.268778234360302</v>
      </c>
      <c r="H9" s="78">
        <v>9.507259814369231</v>
      </c>
      <c r="I9" s="80">
        <f t="shared" si="1"/>
        <v>9.776038048729532</v>
      </c>
      <c r="J9" s="78">
        <v>0.25840285863122175</v>
      </c>
      <c r="K9" s="78">
        <v>9.0201077283637</v>
      </c>
      <c r="L9" s="78">
        <v>9.278510586994921</v>
      </c>
    </row>
    <row r="10" spans="2:12" ht="15">
      <c r="B10" s="107"/>
      <c r="C10" s="22" t="s">
        <v>40</v>
      </c>
      <c r="D10" s="68">
        <v>12.934917855571657</v>
      </c>
      <c r="E10" s="68">
        <v>0</v>
      </c>
      <c r="F10" s="69">
        <f t="shared" si="0"/>
        <v>12.934917855571657</v>
      </c>
      <c r="G10" s="68">
        <v>13.099616507002914</v>
      </c>
      <c r="H10" s="68">
        <v>0</v>
      </c>
      <c r="I10" s="69">
        <f t="shared" si="1"/>
        <v>13.099616507002914</v>
      </c>
      <c r="J10" s="68">
        <v>13.369195460101238</v>
      </c>
      <c r="K10" s="68">
        <v>0</v>
      </c>
      <c r="L10" s="68">
        <v>13.369195460101238</v>
      </c>
    </row>
    <row r="11" spans="2:12" ht="15">
      <c r="B11" s="107"/>
      <c r="C11" s="22" t="s">
        <v>4</v>
      </c>
      <c r="D11" s="68">
        <v>9.938048410800917</v>
      </c>
      <c r="E11" s="68">
        <v>23.019871838578798</v>
      </c>
      <c r="F11" s="69">
        <f t="shared" si="0"/>
        <v>32.95792024937971</v>
      </c>
      <c r="G11" s="68">
        <v>10.309798220699014</v>
      </c>
      <c r="H11" s="68">
        <v>23.442331995617096</v>
      </c>
      <c r="I11" s="69">
        <f t="shared" si="1"/>
        <v>33.75213021631611</v>
      </c>
      <c r="J11" s="68">
        <v>11.096046124010588</v>
      </c>
      <c r="K11" s="68">
        <v>24.574265604855654</v>
      </c>
      <c r="L11" s="68">
        <v>35.67031172886624</v>
      </c>
    </row>
    <row r="12" spans="2:12" ht="15">
      <c r="B12" s="107"/>
      <c r="C12" s="23" t="s">
        <v>5</v>
      </c>
      <c r="D12" s="72">
        <v>0.1423745843671923</v>
      </c>
      <c r="E12" s="72">
        <v>5.043396760509056</v>
      </c>
      <c r="F12" s="77">
        <f t="shared" si="0"/>
        <v>5.185771344876248</v>
      </c>
      <c r="G12" s="72">
        <v>0.134389117180151</v>
      </c>
      <c r="H12" s="72">
        <v>4.7536299071846155</v>
      </c>
      <c r="I12" s="77">
        <f t="shared" si="1"/>
        <v>4.888019024364766</v>
      </c>
      <c r="J12" s="72">
        <v>0.12920142931561088</v>
      </c>
      <c r="K12" s="72">
        <v>4.51005386418185</v>
      </c>
      <c r="L12" s="72">
        <v>4.6392552934974605</v>
      </c>
    </row>
    <row r="13" spans="2:12" ht="15">
      <c r="B13" s="107"/>
      <c r="C13" s="22" t="s">
        <v>41</v>
      </c>
      <c r="D13" s="68">
        <v>4.540427478998732</v>
      </c>
      <c r="E13" s="68">
        <v>31.424677154513994</v>
      </c>
      <c r="F13" s="69">
        <f t="shared" si="0"/>
        <v>35.96510463351272</v>
      </c>
      <c r="G13" s="68">
        <v>5.1886655447664545</v>
      </c>
      <c r="H13" s="68">
        <v>35.386164016446</v>
      </c>
      <c r="I13" s="69">
        <f t="shared" si="1"/>
        <v>40.574829561212454</v>
      </c>
      <c r="J13" s="68">
        <v>5.638453324793667</v>
      </c>
      <c r="K13" s="68">
        <v>38.21066170831094</v>
      </c>
      <c r="L13" s="68">
        <v>43.84911503310461</v>
      </c>
    </row>
    <row r="14" spans="2:12" ht="15">
      <c r="B14" s="107"/>
      <c r="C14" s="22" t="s">
        <v>6</v>
      </c>
      <c r="D14" s="68">
        <v>52.04081333922694</v>
      </c>
      <c r="E14" s="68">
        <v>64.71427868596773</v>
      </c>
      <c r="F14" s="69">
        <f t="shared" si="0"/>
        <v>116.75509202519467</v>
      </c>
      <c r="G14" s="68">
        <v>54.76513342799016</v>
      </c>
      <c r="H14" s="68">
        <v>68.5087266008354</v>
      </c>
      <c r="I14" s="69">
        <f t="shared" si="1"/>
        <v>123.27386002882557</v>
      </c>
      <c r="J14" s="68">
        <v>57.319922195577625</v>
      </c>
      <c r="K14" s="68">
        <v>71.7994573247802</v>
      </c>
      <c r="L14" s="68">
        <v>129.11937952035782</v>
      </c>
    </row>
    <row r="15" spans="2:12" ht="15">
      <c r="B15" s="107"/>
      <c r="C15" s="24" t="s">
        <v>42</v>
      </c>
      <c r="D15" s="73">
        <v>0.056217346118452305</v>
      </c>
      <c r="E15" s="73">
        <v>2.781319481654937</v>
      </c>
      <c r="F15" s="74">
        <f t="shared" si="0"/>
        <v>2.8375368277733894</v>
      </c>
      <c r="G15" s="73">
        <v>0.06358302579622055</v>
      </c>
      <c r="H15" s="73">
        <v>2.9746293825094594</v>
      </c>
      <c r="I15" s="74">
        <f t="shared" si="1"/>
        <v>3.03821240830568</v>
      </c>
      <c r="J15" s="73">
        <v>0.07312243265875007</v>
      </c>
      <c r="K15" s="73">
        <v>3.1841145717714636</v>
      </c>
      <c r="L15" s="73">
        <v>3.2572370044302135</v>
      </c>
    </row>
    <row r="16" spans="2:12" ht="15">
      <c r="B16" s="108"/>
      <c r="C16" s="24" t="s">
        <v>55</v>
      </c>
      <c r="D16" s="73">
        <v>76.71156527713534</v>
      </c>
      <c r="E16" s="73">
        <v>204.9109739815251</v>
      </c>
      <c r="F16" s="74">
        <f t="shared" si="0"/>
        <v>281.6225392586604</v>
      </c>
      <c r="G16" s="73">
        <v>80.42692701087249</v>
      </c>
      <c r="H16" s="73">
        <v>216.8475733835822</v>
      </c>
      <c r="I16" s="74">
        <f t="shared" si="1"/>
        <v>297.27450039445466</v>
      </c>
      <c r="J16" s="73">
        <f>SUM(J7:J15)-J12-J14+0.9*J14</f>
        <v>84.28888343166926</v>
      </c>
      <c r="K16" s="73">
        <f>SUM(K7:K15)-K12-K14+0.9*K14</f>
        <v>228.10476831875982</v>
      </c>
      <c r="L16" s="73">
        <f>SUM(L7:L15)-L12-L14+0.9*L14</f>
        <v>312.3936517504291</v>
      </c>
    </row>
    <row r="17" spans="2:12" ht="15">
      <c r="B17" s="107" t="s">
        <v>18</v>
      </c>
      <c r="C17" s="22" t="s">
        <v>2</v>
      </c>
      <c r="D17" s="68">
        <v>0.02028482429813573</v>
      </c>
      <c r="E17" s="68">
        <v>0.12780723032521904</v>
      </c>
      <c r="F17" s="69">
        <f t="shared" si="0"/>
        <v>0.14809205462335479</v>
      </c>
      <c r="G17" s="68">
        <v>0.020149040026203307</v>
      </c>
      <c r="H17" s="68">
        <v>0.1222522738452469</v>
      </c>
      <c r="I17" s="69">
        <f t="shared" si="1"/>
        <v>0.1424013138714502</v>
      </c>
      <c r="J17" s="68">
        <v>0.019805094380953504</v>
      </c>
      <c r="K17" s="68">
        <v>0.10979291308914628</v>
      </c>
      <c r="L17" s="68">
        <v>0.12959800747009978</v>
      </c>
    </row>
    <row r="18" spans="2:12" ht="15">
      <c r="B18" s="107"/>
      <c r="C18" s="22" t="s">
        <v>3</v>
      </c>
      <c r="D18" s="68">
        <v>0.012184583005291615</v>
      </c>
      <c r="E18" s="68">
        <v>0.724959184334113</v>
      </c>
      <c r="F18" s="69">
        <f t="shared" si="0"/>
        <v>0.7371437673394046</v>
      </c>
      <c r="G18" s="68">
        <v>0.012825876847675315</v>
      </c>
      <c r="H18" s="68">
        <v>0.7521333555295147</v>
      </c>
      <c r="I18" s="69">
        <f t="shared" si="1"/>
        <v>0.76495923237719</v>
      </c>
      <c r="J18" s="68">
        <v>0.014347924348835675</v>
      </c>
      <c r="K18" s="68">
        <v>0.816099056958636</v>
      </c>
      <c r="L18" s="68">
        <v>0.8304469813074717</v>
      </c>
    </row>
    <row r="19" spans="2:12" ht="15">
      <c r="B19" s="107"/>
      <c r="C19" s="22" t="s">
        <v>40</v>
      </c>
      <c r="D19" s="68">
        <v>3.9428399561300185</v>
      </c>
      <c r="E19" s="68">
        <v>0</v>
      </c>
      <c r="F19" s="69">
        <f t="shared" si="0"/>
        <v>3.9428399561300185</v>
      </c>
      <c r="G19" s="68">
        <v>3.8815816333274795</v>
      </c>
      <c r="H19" s="68">
        <v>0</v>
      </c>
      <c r="I19" s="69">
        <f t="shared" si="1"/>
        <v>3.8815816333274795</v>
      </c>
      <c r="J19" s="68">
        <v>3.731792754183761</v>
      </c>
      <c r="K19" s="68">
        <v>0</v>
      </c>
      <c r="L19" s="68">
        <v>3.731792754183761</v>
      </c>
    </row>
    <row r="20" spans="2:12" ht="15">
      <c r="B20" s="107"/>
      <c r="C20" s="22" t="s">
        <v>4</v>
      </c>
      <c r="D20" s="68">
        <v>5.565220053951705</v>
      </c>
      <c r="E20" s="68">
        <v>16.893992166264447</v>
      </c>
      <c r="F20" s="69">
        <f t="shared" si="0"/>
        <v>22.459212220216152</v>
      </c>
      <c r="G20" s="68">
        <v>5.591573125745036</v>
      </c>
      <c r="H20" s="68">
        <v>17.017615020946764</v>
      </c>
      <c r="I20" s="69">
        <f t="shared" si="1"/>
        <v>22.6091881466918</v>
      </c>
      <c r="J20" s="68">
        <v>5.592671668376117</v>
      </c>
      <c r="K20" s="68">
        <v>17.305893776484904</v>
      </c>
      <c r="L20" s="68">
        <v>22.89856544486102</v>
      </c>
    </row>
    <row r="21" spans="2:12" ht="15">
      <c r="B21" s="107"/>
      <c r="C21" s="22" t="s">
        <v>41</v>
      </c>
      <c r="D21" s="68">
        <v>0.7915139968642243</v>
      </c>
      <c r="E21" s="68">
        <v>4.4561537316820505</v>
      </c>
      <c r="F21" s="69">
        <f t="shared" si="0"/>
        <v>5.247667728546275</v>
      </c>
      <c r="G21" s="68">
        <v>0.838571525773244</v>
      </c>
      <c r="H21" s="68">
        <v>4.686418119955879</v>
      </c>
      <c r="I21" s="69">
        <f t="shared" si="1"/>
        <v>5.524989645729123</v>
      </c>
      <c r="J21" s="68">
        <v>0.8599922919771377</v>
      </c>
      <c r="K21" s="68">
        <v>4.763948987430132</v>
      </c>
      <c r="L21" s="68">
        <v>5.62394127940727</v>
      </c>
    </row>
    <row r="22" spans="2:12" ht="15">
      <c r="B22" s="107"/>
      <c r="C22" s="22" t="s">
        <v>6</v>
      </c>
      <c r="D22" s="68">
        <v>8.19027037716523</v>
      </c>
      <c r="E22" s="68">
        <v>7.784228784453656</v>
      </c>
      <c r="F22" s="69">
        <f t="shared" si="0"/>
        <v>15.974499161618887</v>
      </c>
      <c r="G22" s="68">
        <v>8.103695334198067</v>
      </c>
      <c r="H22" s="68">
        <v>7.73052013958667</v>
      </c>
      <c r="I22" s="69">
        <f t="shared" si="1"/>
        <v>15.834215473784736</v>
      </c>
      <c r="J22" s="68">
        <v>8.00585364433875</v>
      </c>
      <c r="K22" s="68">
        <v>7.691718885814977</v>
      </c>
      <c r="L22" s="68">
        <v>15.697572530153728</v>
      </c>
    </row>
    <row r="23" spans="2:12" ht="15">
      <c r="B23" s="107"/>
      <c r="C23" s="24" t="s">
        <v>42</v>
      </c>
      <c r="D23" s="73">
        <v>0.046702285047979006</v>
      </c>
      <c r="E23" s="73">
        <v>0.6525260097855579</v>
      </c>
      <c r="F23" s="74">
        <f t="shared" si="0"/>
        <v>0.6992282948335369</v>
      </c>
      <c r="G23" s="73">
        <v>0.047020666027583535</v>
      </c>
      <c r="H23" s="73">
        <v>0.6574509084178463</v>
      </c>
      <c r="I23" s="74">
        <f t="shared" si="1"/>
        <v>0.7044715744454297</v>
      </c>
      <c r="J23" s="73">
        <v>0.047079497854323464</v>
      </c>
      <c r="K23" s="73">
        <v>0.66093473380725</v>
      </c>
      <c r="L23" s="73">
        <v>0.7080142316615735</v>
      </c>
    </row>
    <row r="24" spans="2:12" ht="15">
      <c r="B24" s="108"/>
      <c r="C24" s="24" t="s">
        <v>55</v>
      </c>
      <c r="D24" s="73">
        <v>17.749989038746065</v>
      </c>
      <c r="E24" s="73">
        <v>29.861244228399677</v>
      </c>
      <c r="F24" s="74">
        <f t="shared" si="0"/>
        <v>47.61123326714574</v>
      </c>
      <c r="G24" s="73">
        <v>17.685047668525485</v>
      </c>
      <c r="H24" s="73">
        <v>30.193337804323257</v>
      </c>
      <c r="I24" s="74">
        <f t="shared" si="1"/>
        <v>47.87838547284874</v>
      </c>
      <c r="J24" s="73">
        <f>SUM(J17:J23)-J22+0.9*J22</f>
        <v>17.470957511026</v>
      </c>
      <c r="K24" s="73">
        <f>SUM(K17:K23)-K22+0.9*K22</f>
        <v>30.57921646500355</v>
      </c>
      <c r="L24" s="73">
        <f>SUM(L17:L23)-L22+0.9*L22</f>
        <v>48.05017397602955</v>
      </c>
    </row>
    <row r="25" spans="2:12" ht="15">
      <c r="B25" s="107" t="s">
        <v>19</v>
      </c>
      <c r="C25" s="22" t="s">
        <v>4</v>
      </c>
      <c r="D25" s="68">
        <v>3.615619876031334</v>
      </c>
      <c r="E25" s="68">
        <v>7.238061356545193</v>
      </c>
      <c r="F25" s="69">
        <f t="shared" si="0"/>
        <v>10.853681232576527</v>
      </c>
      <c r="G25" s="68">
        <v>3.5904478911300095</v>
      </c>
      <c r="H25" s="68">
        <v>7.177367815239927</v>
      </c>
      <c r="I25" s="69">
        <f t="shared" si="1"/>
        <v>10.767815706369937</v>
      </c>
      <c r="J25" s="68">
        <v>3.5489442852196973</v>
      </c>
      <c r="K25" s="68">
        <v>7.117894680371419</v>
      </c>
      <c r="L25" s="68">
        <v>10.666838965591117</v>
      </c>
    </row>
    <row r="26" spans="2:12" ht="15">
      <c r="B26" s="107"/>
      <c r="C26" s="22" t="s">
        <v>6</v>
      </c>
      <c r="D26" s="68">
        <v>4.576374265202198</v>
      </c>
      <c r="E26" s="68">
        <v>4.102608818503227</v>
      </c>
      <c r="F26" s="69">
        <f t="shared" si="0"/>
        <v>8.678983083705425</v>
      </c>
      <c r="G26" s="68">
        <v>4.58074545983947</v>
      </c>
      <c r="H26" s="68">
        <v>4.116353573145831</v>
      </c>
      <c r="I26" s="69">
        <f t="shared" si="1"/>
        <v>8.697099032985301</v>
      </c>
      <c r="J26" s="68">
        <v>4.569171168184371</v>
      </c>
      <c r="K26" s="68">
        <v>4.139836607766666</v>
      </c>
      <c r="L26" s="68">
        <v>8.709007775951036</v>
      </c>
    </row>
    <row r="27" spans="2:12" ht="15">
      <c r="B27" s="107"/>
      <c r="C27" s="24" t="s">
        <v>42</v>
      </c>
      <c r="D27" s="73">
        <v>0.7323709323799155</v>
      </c>
      <c r="E27" s="73">
        <v>3.81541444212236</v>
      </c>
      <c r="F27" s="74">
        <f t="shared" si="0"/>
        <v>4.547785374502276</v>
      </c>
      <c r="G27" s="73">
        <v>0.7554634472420889</v>
      </c>
      <c r="H27" s="73">
        <v>3.934737382322861</v>
      </c>
      <c r="I27" s="74">
        <f t="shared" si="1"/>
        <v>4.69020082956495</v>
      </c>
      <c r="J27" s="73">
        <v>0.7700748913989958</v>
      </c>
      <c r="K27" s="73">
        <v>4.025109635340941</v>
      </c>
      <c r="L27" s="73">
        <v>4.795184526739938</v>
      </c>
    </row>
    <row r="28" spans="2:12" ht="15">
      <c r="B28" s="108"/>
      <c r="C28" s="24" t="s">
        <v>55</v>
      </c>
      <c r="D28" s="73">
        <v>8.466727647093228</v>
      </c>
      <c r="E28" s="73">
        <v>14.745823735320457</v>
      </c>
      <c r="F28" s="74">
        <f t="shared" si="0"/>
        <v>23.212551382413686</v>
      </c>
      <c r="G28" s="73">
        <v>8.468582252227622</v>
      </c>
      <c r="H28" s="73">
        <v>14.816823413394037</v>
      </c>
      <c r="I28" s="74">
        <f t="shared" si="1"/>
        <v>23.28540566562166</v>
      </c>
      <c r="J28" s="73">
        <f>SUM(J25:J27)-J26+0.9*J26</f>
        <v>8.43127322798463</v>
      </c>
      <c r="K28" s="73">
        <f>SUM(K25:K27)-K26+0.9*K26</f>
        <v>14.86885726270236</v>
      </c>
      <c r="L28" s="73">
        <f>SUM(L25:L27)-L26+0.9*L26</f>
        <v>23.30013049068699</v>
      </c>
    </row>
    <row r="29" spans="2:12" ht="15">
      <c r="B29" s="7" t="s">
        <v>21</v>
      </c>
      <c r="C29" s="24" t="s">
        <v>4</v>
      </c>
      <c r="D29" s="73">
        <v>22.864872367445386</v>
      </c>
      <c r="E29" s="73">
        <v>48.37616384862399</v>
      </c>
      <c r="F29" s="74">
        <f t="shared" si="0"/>
        <v>71.24103621606938</v>
      </c>
      <c r="G29" s="73">
        <v>22.79071851788125</v>
      </c>
      <c r="H29" s="73">
        <v>48.61905660077277</v>
      </c>
      <c r="I29" s="74">
        <f t="shared" si="1"/>
        <v>71.40977511865403</v>
      </c>
      <c r="J29" s="73">
        <v>22.67267115040528</v>
      </c>
      <c r="K29" s="73">
        <v>49.13356732435262</v>
      </c>
      <c r="L29" s="73">
        <v>71.8062384747579</v>
      </c>
    </row>
    <row r="30" spans="2:12" ht="15">
      <c r="B30" s="7" t="s">
        <v>20</v>
      </c>
      <c r="C30" s="24" t="s">
        <v>4</v>
      </c>
      <c r="D30" s="73">
        <v>0.1043096382360708</v>
      </c>
      <c r="E30" s="73">
        <v>0.7744903617639294</v>
      </c>
      <c r="F30" s="74">
        <f t="shared" si="0"/>
        <v>0.8788000000000001</v>
      </c>
      <c r="G30" s="73">
        <v>0.09020860839714816</v>
      </c>
      <c r="H30" s="73">
        <v>0.669791391602852</v>
      </c>
      <c r="I30" s="74">
        <f t="shared" si="1"/>
        <v>0.7600000000000001</v>
      </c>
      <c r="J30" s="73">
        <v>0.08990000000000001</v>
      </c>
      <c r="K30" s="73">
        <v>0.6675</v>
      </c>
      <c r="L30" s="73">
        <v>0.7574</v>
      </c>
    </row>
    <row r="31" spans="8:13" ht="15">
      <c r="H31" s="14"/>
      <c r="I31" s="14"/>
      <c r="J31" s="5"/>
      <c r="M31" s="5"/>
    </row>
    <row r="32" spans="2:13" ht="60" customHeight="1">
      <c r="B32" s="106" t="s">
        <v>54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5"/>
    </row>
    <row r="33" spans="2:13" ht="15">
      <c r="B33" s="4" t="s">
        <v>44</v>
      </c>
      <c r="H33" s="14"/>
      <c r="I33" s="14"/>
      <c r="J33" s="5"/>
      <c r="M33" s="5"/>
    </row>
    <row r="34" spans="2:13" ht="15">
      <c r="B34" s="4" t="s">
        <v>43</v>
      </c>
      <c r="H34" s="14"/>
      <c r="I34" s="14"/>
      <c r="J34" s="5"/>
      <c r="M34" s="5"/>
    </row>
    <row r="35" spans="8:13" ht="15">
      <c r="H35" s="14"/>
      <c r="I35" s="14"/>
      <c r="J35" s="5"/>
      <c r="M35" s="5"/>
    </row>
    <row r="36" spans="8:13" ht="15">
      <c r="H36" s="14"/>
      <c r="I36" s="14"/>
      <c r="J36" s="5"/>
      <c r="M36" s="5"/>
    </row>
    <row r="37" spans="8:13" ht="15">
      <c r="H37" s="14"/>
      <c r="I37" s="14"/>
      <c r="J37" s="5"/>
      <c r="M37" s="5"/>
    </row>
    <row r="38" spans="8:13" ht="15">
      <c r="H38" s="14"/>
      <c r="I38" s="14"/>
      <c r="J38" s="5"/>
      <c r="M38" s="5"/>
    </row>
    <row r="39" spans="8:13" ht="15">
      <c r="H39" s="14"/>
      <c r="I39" s="14"/>
      <c r="J39" s="5"/>
      <c r="M39" s="5"/>
    </row>
    <row r="40" spans="8:13" ht="15">
      <c r="H40" s="14"/>
      <c r="I40" s="14"/>
      <c r="J40" s="5"/>
      <c r="M40" s="5"/>
    </row>
    <row r="41" spans="8:13" ht="15">
      <c r="H41" s="14"/>
      <c r="I41" s="14"/>
      <c r="J41" s="5"/>
      <c r="M41" s="5"/>
    </row>
    <row r="42" spans="8:13" ht="15">
      <c r="H42" s="14"/>
      <c r="I42" s="14"/>
      <c r="J42" s="5"/>
      <c r="M42" s="5"/>
    </row>
    <row r="43" spans="8:13" ht="15">
      <c r="H43" s="14"/>
      <c r="I43" s="14"/>
      <c r="J43" s="5"/>
      <c r="M43" s="5"/>
    </row>
    <row r="44" spans="8:13" ht="15">
      <c r="H44" s="14"/>
      <c r="I44" s="14"/>
      <c r="J44" s="5"/>
      <c r="M44" s="5"/>
    </row>
    <row r="45" spans="8:13" ht="15">
      <c r="H45" s="14"/>
      <c r="I45" s="14"/>
      <c r="J45" s="5"/>
      <c r="M45" s="5"/>
    </row>
    <row r="46" spans="8:13" ht="15">
      <c r="H46" s="14"/>
      <c r="I46" s="14"/>
      <c r="J46" s="5"/>
      <c r="M46" s="5"/>
    </row>
    <row r="47" spans="8:13" ht="15">
      <c r="H47" s="14"/>
      <c r="I47" s="14"/>
      <c r="J47" s="5"/>
      <c r="M47" s="5"/>
    </row>
    <row r="48" spans="8:13" ht="15">
      <c r="H48" s="14"/>
      <c r="I48" s="14"/>
      <c r="J48" s="5"/>
      <c r="M48" s="5"/>
    </row>
    <row r="49" spans="8:13" ht="15">
      <c r="H49" s="14"/>
      <c r="I49" s="14"/>
      <c r="J49" s="5"/>
      <c r="M49" s="5"/>
    </row>
    <row r="50" spans="8:13" ht="15">
      <c r="H50" s="14"/>
      <c r="I50" s="14"/>
      <c r="J50" s="5"/>
      <c r="M50" s="5"/>
    </row>
    <row r="51" spans="8:13" ht="15">
      <c r="H51" s="14"/>
      <c r="I51" s="14"/>
      <c r="J51" s="5"/>
      <c r="M51" s="5"/>
    </row>
    <row r="52" spans="7:13" ht="15">
      <c r="G52" s="5"/>
      <c r="H52" s="5"/>
      <c r="I52" s="5"/>
      <c r="J52" s="5"/>
      <c r="K52" s="5"/>
      <c r="L52" s="5"/>
      <c r="M52" s="5"/>
    </row>
    <row r="53" spans="7:13" ht="15">
      <c r="G53" s="5"/>
      <c r="H53" s="5"/>
      <c r="I53" s="5"/>
      <c r="J53" s="5"/>
      <c r="K53" s="5"/>
      <c r="L53" s="5"/>
      <c r="M53" s="5"/>
    </row>
    <row r="54" spans="7:13" ht="15">
      <c r="G54" s="5"/>
      <c r="H54" s="5"/>
      <c r="I54" s="5"/>
      <c r="J54" s="5"/>
      <c r="K54" s="5"/>
      <c r="L54" s="5"/>
      <c r="M54" s="5"/>
    </row>
    <row r="55" spans="7:13" ht="15">
      <c r="G55" s="5"/>
      <c r="H55" s="5"/>
      <c r="I55" s="5"/>
      <c r="J55" s="5"/>
      <c r="K55" s="5"/>
      <c r="L55" s="5"/>
      <c r="M55" s="5"/>
    </row>
    <row r="56" spans="7:13" ht="15">
      <c r="G56" s="5"/>
      <c r="H56" s="5"/>
      <c r="I56" s="5"/>
      <c r="J56" s="5"/>
      <c r="K56" s="5"/>
      <c r="L56" s="5"/>
      <c r="M56" s="5"/>
    </row>
    <row r="57" spans="7:13" ht="15">
      <c r="G57" s="5"/>
      <c r="H57" s="5"/>
      <c r="I57" s="5"/>
      <c r="J57" s="5"/>
      <c r="K57" s="5"/>
      <c r="L57" s="5"/>
      <c r="M57" s="5"/>
    </row>
    <row r="58" spans="7:13" ht="15">
      <c r="G58" s="5"/>
      <c r="H58" s="5"/>
      <c r="I58" s="5"/>
      <c r="J58" s="5"/>
      <c r="K58" s="5"/>
      <c r="L58" s="5"/>
      <c r="M58" s="5"/>
    </row>
    <row r="59" spans="7:13" ht="15">
      <c r="G59" s="5"/>
      <c r="H59" s="5"/>
      <c r="I59" s="5"/>
      <c r="J59" s="5"/>
      <c r="K59" s="5"/>
      <c r="L59" s="5"/>
      <c r="M59" s="5"/>
    </row>
    <row r="60" spans="7:13" ht="15">
      <c r="G60" s="5"/>
      <c r="H60" s="5"/>
      <c r="I60" s="5"/>
      <c r="J60" s="5"/>
      <c r="K60" s="5"/>
      <c r="L60" s="5"/>
      <c r="M60" s="5"/>
    </row>
    <row r="61" spans="7:13" ht="15">
      <c r="G61" s="5"/>
      <c r="H61" s="5"/>
      <c r="I61" s="5"/>
      <c r="J61" s="5"/>
      <c r="K61" s="5"/>
      <c r="L61" s="5"/>
      <c r="M61" s="5"/>
    </row>
    <row r="62" spans="7:13" ht="15">
      <c r="G62" s="5"/>
      <c r="H62" s="5"/>
      <c r="I62" s="5"/>
      <c r="J62" s="5"/>
      <c r="K62" s="5"/>
      <c r="L62" s="5"/>
      <c r="M62" s="5"/>
    </row>
    <row r="63" spans="7:13" ht="15">
      <c r="G63" s="5"/>
      <c r="H63" s="5"/>
      <c r="I63" s="5"/>
      <c r="J63" s="5"/>
      <c r="K63" s="5"/>
      <c r="L63" s="5"/>
      <c r="M63" s="5"/>
    </row>
    <row r="64" spans="7:13" ht="15">
      <c r="G64" s="5"/>
      <c r="H64" s="5"/>
      <c r="I64" s="5"/>
      <c r="J64" s="5"/>
      <c r="K64" s="5"/>
      <c r="L64" s="5"/>
      <c r="M64" s="5"/>
    </row>
  </sheetData>
  <sheetProtection/>
  <mergeCells count="7">
    <mergeCell ref="B32:L32"/>
    <mergeCell ref="B25:B28"/>
    <mergeCell ref="B17:B24"/>
    <mergeCell ref="B7:B16"/>
    <mergeCell ref="J5:L5"/>
    <mergeCell ref="G5:I5"/>
    <mergeCell ref="D5:F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AN57"/>
  <sheetViews>
    <sheetView showGridLines="0" tabSelected="1" zoomScalePageLayoutView="0" workbookViewId="0" topLeftCell="A1">
      <pane xSplit="2" topLeftCell="C1" activePane="topRight" state="frozen"/>
      <selection pane="topLeft" activeCell="A1" sqref="A1"/>
      <selection pane="topRight" activeCell="A66" sqref="A66"/>
    </sheetView>
  </sheetViews>
  <sheetFormatPr defaultColWidth="8.57421875" defaultRowHeight="15"/>
  <cols>
    <col min="1" max="1" width="2.8515625" style="47" customWidth="1"/>
    <col min="2" max="2" width="22.00390625" style="47" customWidth="1"/>
    <col min="3" max="37" width="5.57421875" style="47" bestFit="1" customWidth="1"/>
    <col min="38" max="38" width="5.7109375" style="47" bestFit="1" customWidth="1"/>
    <col min="39" max="39" width="5.57421875" style="47" bestFit="1" customWidth="1"/>
    <col min="40" max="40" width="9.57421875" style="83" bestFit="1" customWidth="1"/>
    <col min="41" max="16384" width="8.57421875" style="83" customWidth="1"/>
  </cols>
  <sheetData>
    <row r="2" spans="2:40" ht="15">
      <c r="B2" s="49" t="s">
        <v>23</v>
      </c>
      <c r="AN2" s="84"/>
    </row>
    <row r="3" ht="15">
      <c r="B3" s="47" t="s">
        <v>24</v>
      </c>
    </row>
    <row r="4" ht="15.75" thickBot="1"/>
    <row r="5" spans="3:39" ht="15.75" thickBot="1">
      <c r="C5" s="85">
        <v>1982</v>
      </c>
      <c r="D5" s="86">
        <v>1983</v>
      </c>
      <c r="E5" s="86">
        <v>1984</v>
      </c>
      <c r="F5" s="86">
        <v>1985</v>
      </c>
      <c r="G5" s="86">
        <v>1986</v>
      </c>
      <c r="H5" s="86">
        <v>1987</v>
      </c>
      <c r="I5" s="86">
        <v>1988</v>
      </c>
      <c r="J5" s="86">
        <v>1989</v>
      </c>
      <c r="K5" s="86">
        <v>1990</v>
      </c>
      <c r="L5" s="86">
        <v>1991</v>
      </c>
      <c r="M5" s="86">
        <v>1992</v>
      </c>
      <c r="N5" s="86">
        <v>1993</v>
      </c>
      <c r="O5" s="86">
        <v>1994</v>
      </c>
      <c r="P5" s="86">
        <v>1995</v>
      </c>
      <c r="Q5" s="86">
        <v>1996</v>
      </c>
      <c r="R5" s="86">
        <v>1997</v>
      </c>
      <c r="S5" s="86">
        <v>1998</v>
      </c>
      <c r="T5" s="86">
        <v>1999</v>
      </c>
      <c r="U5" s="86">
        <v>2000</v>
      </c>
      <c r="V5" s="86">
        <v>2001</v>
      </c>
      <c r="W5" s="86">
        <v>2002</v>
      </c>
      <c r="X5" s="86">
        <v>2003</v>
      </c>
      <c r="Y5" s="86">
        <v>2004</v>
      </c>
      <c r="Z5" s="86">
        <v>2005</v>
      </c>
      <c r="AA5" s="86">
        <v>2006</v>
      </c>
      <c r="AB5" s="86">
        <v>2007</v>
      </c>
      <c r="AC5" s="86">
        <v>2008</v>
      </c>
      <c r="AD5" s="86">
        <v>2009</v>
      </c>
      <c r="AE5" s="86">
        <v>2010</v>
      </c>
      <c r="AF5" s="86">
        <v>2011</v>
      </c>
      <c r="AG5" s="86">
        <v>2012</v>
      </c>
      <c r="AH5" s="86">
        <v>2013</v>
      </c>
      <c r="AI5" s="86">
        <v>2014</v>
      </c>
      <c r="AJ5" s="86">
        <v>2015</v>
      </c>
      <c r="AK5" s="48">
        <v>2016</v>
      </c>
      <c r="AL5" s="97">
        <v>2017</v>
      </c>
      <c r="AM5" s="98">
        <v>2018</v>
      </c>
    </row>
    <row r="6" ht="15">
      <c r="B6" s="49" t="s">
        <v>25</v>
      </c>
    </row>
    <row r="7" spans="2:40" ht="15">
      <c r="B7" s="50" t="s">
        <v>26</v>
      </c>
      <c r="C7" s="51">
        <v>22.376768049699013</v>
      </c>
      <c r="D7" s="51">
        <v>27.832237031451648</v>
      </c>
      <c r="E7" s="51">
        <v>28.753734258792182</v>
      </c>
      <c r="F7" s="51">
        <v>32.95101381565591</v>
      </c>
      <c r="G7" s="51">
        <v>34.00965406144254</v>
      </c>
      <c r="H7" s="51">
        <v>36.3284165637141</v>
      </c>
      <c r="I7" s="51">
        <v>33.602756641593416</v>
      </c>
      <c r="J7" s="51">
        <v>33.72608088134999</v>
      </c>
      <c r="K7" s="51">
        <v>34.369966496392536</v>
      </c>
      <c r="L7" s="51">
        <v>40.95939369921925</v>
      </c>
      <c r="M7" s="51">
        <v>40.07790872006045</v>
      </c>
      <c r="N7" s="51">
        <v>39.693456611362585</v>
      </c>
      <c r="O7" s="51">
        <v>35.576283761581024</v>
      </c>
      <c r="P7" s="51">
        <v>38.19024839930803</v>
      </c>
      <c r="Q7" s="51">
        <v>42.37731381743693</v>
      </c>
      <c r="R7" s="51">
        <v>37.111987070998154</v>
      </c>
      <c r="S7" s="51">
        <v>39.779992035631615</v>
      </c>
      <c r="T7" s="51">
        <v>37.27871543215007</v>
      </c>
      <c r="U7" s="51">
        <v>36.74941909045406</v>
      </c>
      <c r="V7" s="51">
        <v>38.63777862577465</v>
      </c>
      <c r="W7" s="51">
        <v>35.60155547961992</v>
      </c>
      <c r="X7" s="51">
        <v>39.040158148183366</v>
      </c>
      <c r="Y7" s="51">
        <v>40.08331232760277</v>
      </c>
      <c r="Z7" s="51">
        <v>40.890347784324305</v>
      </c>
      <c r="AA7" s="51">
        <v>40.85659226143851</v>
      </c>
      <c r="AB7" s="51">
        <v>39.76434302432732</v>
      </c>
      <c r="AC7" s="51">
        <v>42.77477129572334</v>
      </c>
      <c r="AD7" s="51">
        <v>42.74433224633104</v>
      </c>
      <c r="AE7" s="51">
        <v>46.47653350301813</v>
      </c>
      <c r="AF7" s="51">
        <v>34.2953153361599</v>
      </c>
      <c r="AG7" s="51">
        <v>37.998701138824984</v>
      </c>
      <c r="AH7" s="51">
        <v>39.295100600113784</v>
      </c>
      <c r="AI7" s="51">
        <v>29.408065159412477</v>
      </c>
      <c r="AJ7" s="51">
        <v>33.007321345465726</v>
      </c>
      <c r="AK7" s="51">
        <v>36.56798111061261</v>
      </c>
      <c r="AL7" s="51">
        <v>34.6313391773342</v>
      </c>
      <c r="AM7" s="51">
        <v>33.8208228395478</v>
      </c>
      <c r="AN7" s="87"/>
    </row>
    <row r="8" spans="2:40" ht="15">
      <c r="B8" s="60" t="s">
        <v>5</v>
      </c>
      <c r="C8" s="67" t="s">
        <v>37</v>
      </c>
      <c r="D8" s="67" t="s">
        <v>37</v>
      </c>
      <c r="E8" s="67" t="s">
        <v>37</v>
      </c>
      <c r="F8" s="67" t="s">
        <v>37</v>
      </c>
      <c r="G8" s="67" t="s">
        <v>37</v>
      </c>
      <c r="H8" s="67" t="s">
        <v>37</v>
      </c>
      <c r="I8" s="67" t="s">
        <v>37</v>
      </c>
      <c r="J8" s="67" t="s">
        <v>37</v>
      </c>
      <c r="K8" s="67" t="s">
        <v>37</v>
      </c>
      <c r="L8" s="67" t="s">
        <v>37</v>
      </c>
      <c r="M8" s="67" t="s">
        <v>37</v>
      </c>
      <c r="N8" s="67" t="s">
        <v>37</v>
      </c>
      <c r="O8" s="67" t="s">
        <v>37</v>
      </c>
      <c r="P8" s="67" t="s">
        <v>37</v>
      </c>
      <c r="Q8" s="67" t="s">
        <v>37</v>
      </c>
      <c r="R8" s="67" t="s">
        <v>37</v>
      </c>
      <c r="S8" s="67" t="s">
        <v>37</v>
      </c>
      <c r="T8" s="67" t="s">
        <v>37</v>
      </c>
      <c r="U8" s="67" t="s">
        <v>37</v>
      </c>
      <c r="V8" s="67" t="s">
        <v>37</v>
      </c>
      <c r="W8" s="67" t="s">
        <v>37</v>
      </c>
      <c r="X8" s="67" t="s">
        <v>37</v>
      </c>
      <c r="Y8" s="67" t="s">
        <v>37</v>
      </c>
      <c r="Z8" s="67" t="s">
        <v>37</v>
      </c>
      <c r="AA8" s="67" t="s">
        <v>37</v>
      </c>
      <c r="AB8" s="67" t="s">
        <v>37</v>
      </c>
      <c r="AC8" s="67" t="s">
        <v>37</v>
      </c>
      <c r="AD8" s="67" t="s">
        <v>37</v>
      </c>
      <c r="AE8" s="67" t="s">
        <v>37</v>
      </c>
      <c r="AF8" s="67" t="s">
        <v>37</v>
      </c>
      <c r="AG8" s="67" t="s">
        <v>37</v>
      </c>
      <c r="AH8" s="67" t="s">
        <v>37</v>
      </c>
      <c r="AI8" s="67" t="s">
        <v>37</v>
      </c>
      <c r="AJ8" s="67" t="s">
        <v>37</v>
      </c>
      <c r="AK8" s="82">
        <v>4.6392552934974605</v>
      </c>
      <c r="AL8" s="82">
        <v>4.888019024364766</v>
      </c>
      <c r="AM8" s="82">
        <v>5.185771344876249</v>
      </c>
      <c r="AN8" s="87"/>
    </row>
    <row r="9" spans="2:40" ht="15">
      <c r="B9" s="88" t="s">
        <v>6</v>
      </c>
      <c r="C9" s="51">
        <v>73.89560648153963</v>
      </c>
      <c r="D9" s="51">
        <v>79.91201715936377</v>
      </c>
      <c r="E9" s="51">
        <v>83.51389018723533</v>
      </c>
      <c r="F9" s="51">
        <v>93.4135218646166</v>
      </c>
      <c r="G9" s="51">
        <v>94.35770169189232</v>
      </c>
      <c r="H9" s="51">
        <v>98.7298526339042</v>
      </c>
      <c r="I9" s="51">
        <v>90.16221843814697</v>
      </c>
      <c r="J9" s="51">
        <v>91.905606590135</v>
      </c>
      <c r="K9" s="51">
        <v>95.46815046165524</v>
      </c>
      <c r="L9" s="51">
        <v>115.736257656301</v>
      </c>
      <c r="M9" s="51">
        <v>112.3544338926608</v>
      </c>
      <c r="N9" s="51">
        <v>118.75063664983288</v>
      </c>
      <c r="O9" s="51">
        <v>109.854356393323</v>
      </c>
      <c r="P9" s="51">
        <v>116.76800541297655</v>
      </c>
      <c r="Q9" s="51">
        <v>133.62863741483477</v>
      </c>
      <c r="R9" s="51">
        <v>119.33461965352956</v>
      </c>
      <c r="S9" s="51">
        <v>131.07503168735704</v>
      </c>
      <c r="T9" s="51">
        <v>132.24384322242605</v>
      </c>
      <c r="U9" s="51">
        <v>129.5006758871997</v>
      </c>
      <c r="V9" s="51">
        <v>141.4468562804806</v>
      </c>
      <c r="W9" s="51">
        <v>136.90227198075664</v>
      </c>
      <c r="X9" s="51">
        <v>150.87665092499813</v>
      </c>
      <c r="Y9" s="51">
        <v>157.114311397762</v>
      </c>
      <c r="Z9" s="51">
        <v>156.72793162673608</v>
      </c>
      <c r="AA9" s="51">
        <v>148.11477745587416</v>
      </c>
      <c r="AB9" s="51">
        <v>138.6189457246392</v>
      </c>
      <c r="AC9" s="51">
        <v>147.83120267011392</v>
      </c>
      <c r="AD9" s="51">
        <v>144.68036762238958</v>
      </c>
      <c r="AE9" s="51">
        <v>166.15243158461004</v>
      </c>
      <c r="AF9" s="51">
        <v>118.62187386544835</v>
      </c>
      <c r="AG9" s="51">
        <v>140.35140427324356</v>
      </c>
      <c r="AH9" s="51">
        <v>149.33122750596914</v>
      </c>
      <c r="AI9" s="51">
        <v>110.49809372611556</v>
      </c>
      <c r="AJ9" s="51">
        <v>121.83289496522886</v>
      </c>
      <c r="AK9" s="51">
        <v>132.03677048447878</v>
      </c>
      <c r="AL9" s="51">
        <v>126.2135821014386</v>
      </c>
      <c r="AM9" s="51">
        <v>119.63059069130261</v>
      </c>
      <c r="AN9" s="87"/>
    </row>
    <row r="10" spans="2:40" ht="15">
      <c r="B10" s="88" t="s">
        <v>41</v>
      </c>
      <c r="C10" s="51">
        <v>135.3618431064476</v>
      </c>
      <c r="D10" s="51">
        <v>129.91883994165178</v>
      </c>
      <c r="E10" s="51">
        <v>124.24586413608459</v>
      </c>
      <c r="F10" s="51">
        <v>126.33375528383853</v>
      </c>
      <c r="G10" s="51">
        <v>118.35821914884326</v>
      </c>
      <c r="H10" s="51">
        <v>117.04276145102929</v>
      </c>
      <c r="I10" s="51">
        <v>101.69064517016966</v>
      </c>
      <c r="J10" s="51">
        <v>97.68378832284795</v>
      </c>
      <c r="K10" s="51">
        <v>91.8121460745333</v>
      </c>
      <c r="L10" s="51">
        <v>102.95172304140978</v>
      </c>
      <c r="M10" s="51">
        <v>92.44952447700352</v>
      </c>
      <c r="N10" s="51">
        <v>91.08135629322538</v>
      </c>
      <c r="O10" s="51">
        <v>82.03417327080568</v>
      </c>
      <c r="P10" s="51">
        <v>86.57639708761495</v>
      </c>
      <c r="Q10" s="51">
        <v>94.30058596256764</v>
      </c>
      <c r="R10" s="51">
        <v>84.10363777081496</v>
      </c>
      <c r="S10" s="51">
        <v>90.29163332786378</v>
      </c>
      <c r="T10" s="51">
        <v>89.77330122867596</v>
      </c>
      <c r="U10" s="51">
        <v>88.83904953387159</v>
      </c>
      <c r="V10" s="51">
        <v>94.45040016922661</v>
      </c>
      <c r="W10" s="51">
        <v>84.35252591904322</v>
      </c>
      <c r="X10" s="51">
        <v>89.02697624287616</v>
      </c>
      <c r="Y10" s="51">
        <v>91.30393341423692</v>
      </c>
      <c r="Z10" s="51">
        <v>89.3281310261427</v>
      </c>
      <c r="AA10" s="51">
        <v>82.84263775077021</v>
      </c>
      <c r="AB10" s="51">
        <v>75.23696634480261</v>
      </c>
      <c r="AC10" s="51">
        <v>71.84390148738014</v>
      </c>
      <c r="AD10" s="51">
        <v>69.67268892361488</v>
      </c>
      <c r="AE10" s="51">
        <v>74.51004573299412</v>
      </c>
      <c r="AF10" s="51">
        <v>55.71137052637252</v>
      </c>
      <c r="AG10" s="51">
        <v>60.53842888383998</v>
      </c>
      <c r="AH10" s="51">
        <v>59.78801752065983</v>
      </c>
      <c r="AI10" s="51">
        <v>44.036541271023296</v>
      </c>
      <c r="AJ10" s="51">
        <v>45.78708941309191</v>
      </c>
      <c r="AK10" s="51">
        <v>45.98323909592127</v>
      </c>
      <c r="AL10" s="51">
        <v>42.640967320476356</v>
      </c>
      <c r="AM10" s="51">
        <v>37.84401498151496</v>
      </c>
      <c r="AN10" s="87"/>
    </row>
    <row r="11" spans="2:40" ht="15">
      <c r="B11" s="88" t="s">
        <v>42</v>
      </c>
      <c r="C11" s="51">
        <v>6.5437172388740175</v>
      </c>
      <c r="D11" s="51">
        <v>6.691276687702588</v>
      </c>
      <c r="E11" s="51">
        <v>6.440951947101935</v>
      </c>
      <c r="F11" s="51">
        <v>6.832375440815182</v>
      </c>
      <c r="G11" s="51">
        <v>6.316847434835643</v>
      </c>
      <c r="H11" s="51">
        <v>6.422002282959031</v>
      </c>
      <c r="I11" s="51">
        <v>5.590610003706411</v>
      </c>
      <c r="J11" s="51">
        <v>5.341484695780881</v>
      </c>
      <c r="K11" s="51">
        <v>5.139357234938621</v>
      </c>
      <c r="L11" s="51">
        <v>6.620368410298155</v>
      </c>
      <c r="M11" s="51">
        <v>6.438910579490675</v>
      </c>
      <c r="N11" s="51">
        <v>6.717491044460391</v>
      </c>
      <c r="O11" s="51">
        <v>6.310213449757157</v>
      </c>
      <c r="P11" s="51">
        <v>7.105237750994853</v>
      </c>
      <c r="Q11" s="51">
        <v>8.329509675321674</v>
      </c>
      <c r="R11" s="51">
        <v>7.569325526100737</v>
      </c>
      <c r="S11" s="51">
        <v>7.9177744204468565</v>
      </c>
      <c r="T11" s="51">
        <v>7.8700672737466375</v>
      </c>
      <c r="U11" s="51">
        <v>7.891107707959678</v>
      </c>
      <c r="V11" s="51">
        <v>8.298911198928039</v>
      </c>
      <c r="W11" s="51">
        <v>7.341320938556905</v>
      </c>
      <c r="X11" s="51">
        <v>7.709163229374514</v>
      </c>
      <c r="Y11" s="51">
        <v>7.32371268218336</v>
      </c>
      <c r="Z11" s="51">
        <v>6.946154814080772</v>
      </c>
      <c r="AA11" s="51">
        <v>6.048311074457177</v>
      </c>
      <c r="AB11" s="51">
        <v>5.512303751920534</v>
      </c>
      <c r="AC11" s="51">
        <v>5.512278711963224</v>
      </c>
      <c r="AD11" s="51">
        <v>5.206435258194004</v>
      </c>
      <c r="AE11" s="51">
        <v>5.541582963250219</v>
      </c>
      <c r="AF11" s="51">
        <v>3.749816321597843</v>
      </c>
      <c r="AG11" s="51">
        <v>4.137921782200724</v>
      </c>
      <c r="AH11" s="51">
        <v>4.149630756281478</v>
      </c>
      <c r="AI11" s="51">
        <v>3.0536361967229984</v>
      </c>
      <c r="AJ11" s="51">
        <v>3.284731822941217</v>
      </c>
      <c r="AK11" s="51">
        <v>3.509538183929017</v>
      </c>
      <c r="AL11" s="51">
        <v>3.285143503433813</v>
      </c>
      <c r="AM11" s="51">
        <v>3.0732513353833872</v>
      </c>
      <c r="AN11" s="87"/>
    </row>
    <row r="12" spans="2:40" ht="15">
      <c r="B12" s="88" t="s">
        <v>40</v>
      </c>
      <c r="C12" s="51">
        <v>8.335846297603705</v>
      </c>
      <c r="D12" s="51">
        <v>9.965514424078076</v>
      </c>
      <c r="E12" s="51">
        <v>11.645500394663785</v>
      </c>
      <c r="F12" s="51">
        <v>13.274071382725504</v>
      </c>
      <c r="G12" s="51">
        <v>14.185868791469211</v>
      </c>
      <c r="H12" s="51">
        <v>15.731626381032545</v>
      </c>
      <c r="I12" s="51">
        <v>15.697335935782682</v>
      </c>
      <c r="J12" s="51">
        <v>17.239014603897107</v>
      </c>
      <c r="K12" s="51">
        <v>18.682416330078585</v>
      </c>
      <c r="L12" s="51">
        <v>21.043848660729655</v>
      </c>
      <c r="M12" s="51">
        <v>20.01988270274865</v>
      </c>
      <c r="N12" s="51">
        <v>18.862819284556156</v>
      </c>
      <c r="O12" s="51">
        <v>16.919376331105042</v>
      </c>
      <c r="P12" s="51">
        <v>17.427689191547366</v>
      </c>
      <c r="Q12" s="51">
        <v>19.4226889066328</v>
      </c>
      <c r="R12" s="51">
        <v>17.586805110364885</v>
      </c>
      <c r="S12" s="51">
        <v>18.10726723662325</v>
      </c>
      <c r="T12" s="51">
        <v>17.510267737868787</v>
      </c>
      <c r="U12" s="51">
        <v>16.956761740109037</v>
      </c>
      <c r="V12" s="51">
        <v>17.761319765691532</v>
      </c>
      <c r="W12" s="51">
        <v>15.350511032051603</v>
      </c>
      <c r="X12" s="51">
        <v>16.153510441158154</v>
      </c>
      <c r="Y12" s="51">
        <v>15.54887749873883</v>
      </c>
      <c r="Z12" s="51">
        <v>15.344760553973924</v>
      </c>
      <c r="AA12" s="51">
        <v>14.405320380945746</v>
      </c>
      <c r="AB12" s="51">
        <v>13.370240716030189</v>
      </c>
      <c r="AC12" s="51">
        <v>13.63849309003622</v>
      </c>
      <c r="AD12" s="51">
        <v>13.92063622002442</v>
      </c>
      <c r="AE12" s="51">
        <v>15.525266564079422</v>
      </c>
      <c r="AF12" s="51">
        <v>12.449493634225691</v>
      </c>
      <c r="AG12" s="51">
        <v>14.146167470916602</v>
      </c>
      <c r="AH12" s="51">
        <v>14.642427337611359</v>
      </c>
      <c r="AI12" s="51">
        <v>11.519354836906775</v>
      </c>
      <c r="AJ12" s="51">
        <v>12.719293540226984</v>
      </c>
      <c r="AK12" s="51">
        <v>14.127383546350687</v>
      </c>
      <c r="AL12" s="51">
        <v>13.925392349043463</v>
      </c>
      <c r="AM12" s="51">
        <v>13.706165853655929</v>
      </c>
      <c r="AN12" s="87"/>
    </row>
    <row r="13" spans="2:40" ht="15">
      <c r="B13" s="50" t="s">
        <v>27</v>
      </c>
      <c r="C13" s="51">
        <v>25.36933374194691</v>
      </c>
      <c r="D13" s="51">
        <v>23.128417145899284</v>
      </c>
      <c r="E13" s="51">
        <v>21.397245402749576</v>
      </c>
      <c r="F13" s="51">
        <v>21.62576646568379</v>
      </c>
      <c r="G13" s="51">
        <v>18.93652911699184</v>
      </c>
      <c r="H13" s="51">
        <v>17.576956394294363</v>
      </c>
      <c r="I13" s="51">
        <v>14.375207254117605</v>
      </c>
      <c r="J13" s="51">
        <v>13.264800536709926</v>
      </c>
      <c r="K13" s="51">
        <v>11.77712799535477</v>
      </c>
      <c r="L13" s="51">
        <v>13.391046060771462</v>
      </c>
      <c r="M13" s="51">
        <v>10.525679206354287</v>
      </c>
      <c r="N13" s="51">
        <v>10.137747838814931</v>
      </c>
      <c r="O13" s="51">
        <v>8.877784676563927</v>
      </c>
      <c r="P13" s="51">
        <v>8.703360046942722</v>
      </c>
      <c r="Q13" s="51">
        <v>8.863313892655901</v>
      </c>
      <c r="R13" s="51">
        <v>7.225079734832926</v>
      </c>
      <c r="S13" s="51">
        <v>6.752064010859528</v>
      </c>
      <c r="T13" s="51">
        <v>5.856770649932079</v>
      </c>
      <c r="U13" s="51">
        <v>5.4740930845990174</v>
      </c>
      <c r="V13" s="51">
        <v>4.370365423421702</v>
      </c>
      <c r="W13" s="51">
        <v>3.4138145891339082</v>
      </c>
      <c r="X13" s="51">
        <v>3.4102261078864724</v>
      </c>
      <c r="Y13" s="51">
        <v>3.0983578286994113</v>
      </c>
      <c r="Z13" s="51">
        <v>2.8590402699837414</v>
      </c>
      <c r="AA13" s="51">
        <v>2.5700495441642928</v>
      </c>
      <c r="AB13" s="51">
        <v>2.3184028054215564</v>
      </c>
      <c r="AC13" s="51">
        <v>2.4306502811918813</v>
      </c>
      <c r="AD13" s="51">
        <v>2.457683517025562</v>
      </c>
      <c r="AE13" s="51">
        <v>2.775346559834587</v>
      </c>
      <c r="AF13" s="51">
        <v>2.0805904452840123</v>
      </c>
      <c r="AG13" s="51">
        <v>2.4283458644494176</v>
      </c>
      <c r="AH13" s="51">
        <v>2.621235241181883</v>
      </c>
      <c r="AI13" s="51">
        <v>2.134038203600795</v>
      </c>
      <c r="AJ13" s="51">
        <v>2.410308377103564</v>
      </c>
      <c r="AK13" s="51">
        <v>2.668053248178424</v>
      </c>
      <c r="AL13" s="51">
        <v>2.595886071602421</v>
      </c>
      <c r="AM13" s="51">
        <v>2.61245292247012</v>
      </c>
      <c r="AN13" s="87"/>
    </row>
    <row r="14" spans="2:40" ht="15">
      <c r="B14" s="81" t="s">
        <v>3</v>
      </c>
      <c r="C14" s="89">
        <v>80.07373118267151</v>
      </c>
      <c r="D14" s="89">
        <v>85.20248218026252</v>
      </c>
      <c r="E14" s="89">
        <v>85.29479989300137</v>
      </c>
      <c r="F14" s="89">
        <v>95.26425273949269</v>
      </c>
      <c r="G14" s="89">
        <v>92.09701538874772</v>
      </c>
      <c r="H14" s="89">
        <v>96.87918811708155</v>
      </c>
      <c r="I14" s="89">
        <v>87.72410060744025</v>
      </c>
      <c r="J14" s="89">
        <v>89.3116313219951</v>
      </c>
      <c r="K14" s="89">
        <v>92.45188301132943</v>
      </c>
      <c r="L14" s="89">
        <v>111.46409517542628</v>
      </c>
      <c r="M14" s="89">
        <v>106.35665633952975</v>
      </c>
      <c r="N14" s="89">
        <v>103.34037850288878</v>
      </c>
      <c r="O14" s="89">
        <v>87.7868833586539</v>
      </c>
      <c r="P14" s="89">
        <v>89.25559506988668</v>
      </c>
      <c r="Q14" s="89">
        <v>96.24826214582174</v>
      </c>
      <c r="R14" s="89">
        <v>86.26090716573177</v>
      </c>
      <c r="S14" s="89">
        <v>90.00534527599851</v>
      </c>
      <c r="T14" s="89">
        <v>87.59799314795286</v>
      </c>
      <c r="U14" s="89">
        <v>77.31596631843219</v>
      </c>
      <c r="V14" s="89">
        <v>76.44803602648629</v>
      </c>
      <c r="W14" s="89">
        <v>70.40727199420832</v>
      </c>
      <c r="X14" s="89">
        <v>76.41461381636101</v>
      </c>
      <c r="Y14" s="89">
        <v>77.91569864287165</v>
      </c>
      <c r="Z14" s="89">
        <v>75.83646740313611</v>
      </c>
      <c r="AA14" s="89">
        <v>73.10071281245776</v>
      </c>
      <c r="AB14" s="89">
        <v>69.95853765894348</v>
      </c>
      <c r="AC14" s="89">
        <v>71.16798456112471</v>
      </c>
      <c r="AD14" s="89">
        <v>76.2620716736217</v>
      </c>
      <c r="AE14" s="89">
        <v>87.70131792609774</v>
      </c>
      <c r="AF14" s="89">
        <v>70.29337559611423</v>
      </c>
      <c r="AG14" s="89">
        <v>83.80620857588193</v>
      </c>
      <c r="AH14" s="89">
        <v>91.71388118568473</v>
      </c>
      <c r="AI14" s="89">
        <v>75.06164204711548</v>
      </c>
      <c r="AJ14" s="89">
        <v>84.92915901642851</v>
      </c>
      <c r="AK14" s="51">
        <v>91.83481487718846</v>
      </c>
      <c r="AL14" s="51">
        <v>87.1033783986068</v>
      </c>
      <c r="AM14" s="51">
        <v>82.35551434325309</v>
      </c>
      <c r="AN14" s="84"/>
    </row>
    <row r="15" spans="2:40" ht="15">
      <c r="B15" s="81" t="s">
        <v>50</v>
      </c>
      <c r="C15" s="67" t="s">
        <v>37</v>
      </c>
      <c r="D15" s="67" t="s">
        <v>37</v>
      </c>
      <c r="E15" s="67" t="s">
        <v>37</v>
      </c>
      <c r="F15" s="67" t="s">
        <v>37</v>
      </c>
      <c r="G15" s="67" t="s">
        <v>37</v>
      </c>
      <c r="H15" s="67" t="s">
        <v>37</v>
      </c>
      <c r="I15" s="67" t="s">
        <v>37</v>
      </c>
      <c r="J15" s="67" t="s">
        <v>37</v>
      </c>
      <c r="K15" s="67" t="s">
        <v>37</v>
      </c>
      <c r="L15" s="67" t="s">
        <v>37</v>
      </c>
      <c r="M15" s="67" t="s">
        <v>37</v>
      </c>
      <c r="N15" s="67" t="s">
        <v>37</v>
      </c>
      <c r="O15" s="67" t="s">
        <v>37</v>
      </c>
      <c r="P15" s="67" t="s">
        <v>37</v>
      </c>
      <c r="Q15" s="67" t="s">
        <v>37</v>
      </c>
      <c r="R15" s="67" t="s">
        <v>37</v>
      </c>
      <c r="S15" s="67" t="s">
        <v>37</v>
      </c>
      <c r="T15" s="67" t="s">
        <v>37</v>
      </c>
      <c r="U15" s="67" t="s">
        <v>37</v>
      </c>
      <c r="V15" s="67" t="s">
        <v>37</v>
      </c>
      <c r="W15" s="67" t="s">
        <v>37</v>
      </c>
      <c r="X15" s="67" t="s">
        <v>37</v>
      </c>
      <c r="Y15" s="67" t="s">
        <v>37</v>
      </c>
      <c r="Z15" s="67" t="s">
        <v>37</v>
      </c>
      <c r="AA15" s="67" t="s">
        <v>37</v>
      </c>
      <c r="AB15" s="67" t="s">
        <v>37</v>
      </c>
      <c r="AC15" s="67" t="s">
        <v>37</v>
      </c>
      <c r="AD15" s="67" t="s">
        <v>37</v>
      </c>
      <c r="AE15" s="67" t="s">
        <v>37</v>
      </c>
      <c r="AF15" s="67" t="s">
        <v>37</v>
      </c>
      <c r="AG15" s="67" t="s">
        <v>37</v>
      </c>
      <c r="AH15" s="67" t="s">
        <v>37</v>
      </c>
      <c r="AI15" s="67" t="s">
        <v>37</v>
      </c>
      <c r="AJ15" s="67" t="s">
        <v>37</v>
      </c>
      <c r="AK15" s="51">
        <v>9.278510586994921</v>
      </c>
      <c r="AL15" s="51">
        <v>9.776038048729532</v>
      </c>
      <c r="AM15" s="51">
        <v>10.371542689752498</v>
      </c>
      <c r="AN15" s="87"/>
    </row>
    <row r="16" spans="2:40" ht="15">
      <c r="B16" s="52" t="s">
        <v>28</v>
      </c>
      <c r="C16" s="53">
        <v>344.5672854506284</v>
      </c>
      <c r="D16" s="53">
        <v>354.6595828544733</v>
      </c>
      <c r="E16" s="53">
        <v>352.94059720090524</v>
      </c>
      <c r="F16" s="53">
        <v>380.35340480636654</v>
      </c>
      <c r="G16" s="53">
        <v>368.8260654650333</v>
      </c>
      <c r="H16" s="53">
        <v>378.83781856062467</v>
      </c>
      <c r="I16" s="53">
        <v>339.8266522071423</v>
      </c>
      <c r="J16" s="53">
        <v>339.2818462937024</v>
      </c>
      <c r="K16" s="53">
        <v>340.154232558117</v>
      </c>
      <c r="L16" s="53">
        <v>400.59310693852547</v>
      </c>
      <c r="M16" s="53">
        <v>376.9875525285821</v>
      </c>
      <c r="N16" s="53">
        <v>376.7088225601578</v>
      </c>
      <c r="O16" s="53">
        <v>336.37363560245745</v>
      </c>
      <c r="P16" s="53">
        <v>352.3497324179735</v>
      </c>
      <c r="Q16" s="53">
        <v>389.807448073788</v>
      </c>
      <c r="R16" s="53">
        <v>347.25890006702</v>
      </c>
      <c r="S16" s="53">
        <v>370.8216048260449</v>
      </c>
      <c r="T16" s="53">
        <v>364.9065743705099</v>
      </c>
      <c r="U16" s="53">
        <v>349.7770057739053</v>
      </c>
      <c r="V16" s="53">
        <v>367.2689818619614</v>
      </c>
      <c r="W16" s="53">
        <v>339.67904473529484</v>
      </c>
      <c r="X16" s="53">
        <v>367.543633818338</v>
      </c>
      <c r="Y16" s="53">
        <v>376.67677265231873</v>
      </c>
      <c r="Z16" s="53">
        <v>372.260040315704</v>
      </c>
      <c r="AA16" s="53">
        <v>353.1269235345204</v>
      </c>
      <c r="AB16" s="53">
        <v>330.91784545362094</v>
      </c>
      <c r="AC16" s="53">
        <v>340.4161618305221</v>
      </c>
      <c r="AD16" s="53">
        <v>340.47617869896214</v>
      </c>
      <c r="AE16" s="53">
        <v>382.06728167542326</v>
      </c>
      <c r="AF16" s="53">
        <v>285.3396483386577</v>
      </c>
      <c r="AG16" s="53">
        <v>329.3720375620328</v>
      </c>
      <c r="AH16" s="53">
        <v>346.6083973969053</v>
      </c>
      <c r="AI16" s="53">
        <v>264.66156206828583</v>
      </c>
      <c r="AJ16" s="53">
        <v>291.7875089839639</v>
      </c>
      <c r="AK16" s="53">
        <v>322.80261408520624</v>
      </c>
      <c r="AL16" s="53">
        <v>307.5503687605213</v>
      </c>
      <c r="AM16" s="53">
        <v>291.4512965877501</v>
      </c>
      <c r="AN16" s="87"/>
    </row>
    <row r="17" spans="3:39" ht="15"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</row>
    <row r="18" spans="2:39" ht="15">
      <c r="B18" s="49" t="s">
        <v>29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</row>
    <row r="19" spans="2:39" ht="15">
      <c r="B19" s="50" t="s">
        <v>26</v>
      </c>
      <c r="C19" s="51">
        <v>8.807009140274003</v>
      </c>
      <c r="D19" s="51">
        <v>9.798751807989214</v>
      </c>
      <c r="E19" s="51">
        <v>10.446323771215976</v>
      </c>
      <c r="F19" s="51">
        <v>11.053402041157334</v>
      </c>
      <c r="G19" s="51">
        <v>11.604108136701514</v>
      </c>
      <c r="H19" s="51">
        <v>12.031099157013317</v>
      </c>
      <c r="I19" s="51">
        <v>12.69428418168679</v>
      </c>
      <c r="J19" s="51">
        <v>13.151249785663788</v>
      </c>
      <c r="K19" s="51">
        <v>13.55297804018977</v>
      </c>
      <c r="L19" s="51">
        <v>14.709887693663735</v>
      </c>
      <c r="M19" s="51">
        <v>15.907136223531012</v>
      </c>
      <c r="N19" s="51">
        <v>16.300271172089435</v>
      </c>
      <c r="O19" s="51">
        <v>16.585244366496227</v>
      </c>
      <c r="P19" s="51">
        <v>17.097488894700284</v>
      </c>
      <c r="Q19" s="51">
        <v>17.449468252961818</v>
      </c>
      <c r="R19" s="51">
        <v>17.725380206462344</v>
      </c>
      <c r="S19" s="51">
        <v>17.7645106374734</v>
      </c>
      <c r="T19" s="51">
        <v>18.059157983011033</v>
      </c>
      <c r="U19" s="51">
        <v>18.575709214900154</v>
      </c>
      <c r="V19" s="51">
        <v>19.02763944791444</v>
      </c>
      <c r="W19" s="51">
        <v>19.003936083286078</v>
      </c>
      <c r="X19" s="51">
        <v>19.096741084752573</v>
      </c>
      <c r="Y19" s="51">
        <v>19.030177412819118</v>
      </c>
      <c r="Z19" s="51">
        <v>18.934376444602105</v>
      </c>
      <c r="AA19" s="51">
        <v>18.99588039784947</v>
      </c>
      <c r="AB19" s="51">
        <v>19.303773169515416</v>
      </c>
      <c r="AC19" s="51">
        <v>19.809543807135196</v>
      </c>
      <c r="AD19" s="51">
        <v>20.48338878674133</v>
      </c>
      <c r="AE19" s="51">
        <v>21.46926566171682</v>
      </c>
      <c r="AF19" s="51">
        <v>22.61771230226049</v>
      </c>
      <c r="AG19" s="51">
        <v>23.824621565518072</v>
      </c>
      <c r="AH19" s="51">
        <v>25.065356129789397</v>
      </c>
      <c r="AI19" s="51">
        <v>24.578900735329963</v>
      </c>
      <c r="AJ19" s="51">
        <v>24.174988912119613</v>
      </c>
      <c r="AK19" s="51">
        <v>23.648339875485867</v>
      </c>
      <c r="AL19" s="51">
        <v>23.395863846108483</v>
      </c>
      <c r="AM19" s="51">
        <v>23.248101921294843</v>
      </c>
    </row>
    <row r="20" spans="2:39" ht="15">
      <c r="B20" s="88" t="s">
        <v>6</v>
      </c>
      <c r="C20" s="51">
        <v>10.575253277599426</v>
      </c>
      <c r="D20" s="51">
        <v>10.472134922386834</v>
      </c>
      <c r="E20" s="51">
        <v>10.952676060400929</v>
      </c>
      <c r="F20" s="51">
        <v>11.322609193859067</v>
      </c>
      <c r="G20" s="51">
        <v>11.862229774360008</v>
      </c>
      <c r="H20" s="51">
        <v>11.878607139966437</v>
      </c>
      <c r="I20" s="51">
        <v>12.373209301655193</v>
      </c>
      <c r="J20" s="51">
        <v>12.529182633083586</v>
      </c>
      <c r="K20" s="51">
        <v>12.799742980173146</v>
      </c>
      <c r="L20" s="51">
        <v>12.795946287507086</v>
      </c>
      <c r="M20" s="51">
        <v>13.021512387005888</v>
      </c>
      <c r="N20" s="51">
        <v>13.281419147182023</v>
      </c>
      <c r="O20" s="51">
        <v>13.571012287995844</v>
      </c>
      <c r="P20" s="51">
        <v>13.553424105560502</v>
      </c>
      <c r="Q20" s="51">
        <v>14.094715387092808</v>
      </c>
      <c r="R20" s="51">
        <v>14.35710228124308</v>
      </c>
      <c r="S20" s="51">
        <v>15.20255238220096</v>
      </c>
      <c r="T20" s="51">
        <v>15.579569738183102</v>
      </c>
      <c r="U20" s="51">
        <v>15.55754395679605</v>
      </c>
      <c r="V20" s="51">
        <v>16.36891719542454</v>
      </c>
      <c r="W20" s="51">
        <v>16.899966520146744</v>
      </c>
      <c r="X20" s="51">
        <v>16.909483506058013</v>
      </c>
      <c r="Y20" s="51">
        <v>17.15903702972971</v>
      </c>
      <c r="Z20" s="51">
        <v>17.297149162544898</v>
      </c>
      <c r="AA20" s="51">
        <v>17.45178003157419</v>
      </c>
      <c r="AB20" s="51">
        <v>18.548239560219958</v>
      </c>
      <c r="AC20" s="51">
        <v>18.528627624266765</v>
      </c>
      <c r="AD20" s="51">
        <v>18.060151847125525</v>
      </c>
      <c r="AE20" s="51">
        <v>17.534299535168465</v>
      </c>
      <c r="AF20" s="51">
        <v>17.00334815601903</v>
      </c>
      <c r="AG20" s="51">
        <v>16.44678724136699</v>
      </c>
      <c r="AH20" s="51">
        <v>15.829558430162825</v>
      </c>
      <c r="AI20" s="51">
        <v>15.899594206210228</v>
      </c>
      <c r="AJ20" s="51">
        <v>15.938540975184315</v>
      </c>
      <c r="AK20" s="51">
        <v>15.956959003405794</v>
      </c>
      <c r="AL20" s="51">
        <v>16.116306469675397</v>
      </c>
      <c r="AM20" s="51">
        <v>16.270960307718216</v>
      </c>
    </row>
    <row r="21" spans="2:39" ht="15">
      <c r="B21" s="88" t="s">
        <v>41</v>
      </c>
      <c r="C21" s="51">
        <v>12.351357719606375</v>
      </c>
      <c r="D21" s="51">
        <v>11.633533172033307</v>
      </c>
      <c r="E21" s="51">
        <v>11.730609277916079</v>
      </c>
      <c r="F21" s="51">
        <v>11.08896028609377</v>
      </c>
      <c r="G21" s="51">
        <v>10.91058349255923</v>
      </c>
      <c r="H21" s="51">
        <v>10.277146332496038</v>
      </c>
      <c r="I21" s="51">
        <v>10.127085376204239</v>
      </c>
      <c r="J21" s="51">
        <v>9.654038398146348</v>
      </c>
      <c r="K21" s="51">
        <v>9.821558076291705</v>
      </c>
      <c r="L21" s="51">
        <v>9.697997835314885</v>
      </c>
      <c r="M21" s="51">
        <v>9.32009008158138</v>
      </c>
      <c r="N21" s="51">
        <v>9.438139957338464</v>
      </c>
      <c r="O21" s="51">
        <v>9.782035168833605</v>
      </c>
      <c r="P21" s="51">
        <v>9.999381294486597</v>
      </c>
      <c r="Q21" s="51">
        <v>10.02480808189957</v>
      </c>
      <c r="R21" s="51">
        <v>10.570659116754397</v>
      </c>
      <c r="S21" s="51">
        <v>11.396989039582385</v>
      </c>
      <c r="T21" s="51">
        <v>11.567661375276863</v>
      </c>
      <c r="U21" s="51">
        <v>11.247071365886042</v>
      </c>
      <c r="V21" s="51">
        <v>11.17221631191095</v>
      </c>
      <c r="W21" s="51">
        <v>10.782402585387374</v>
      </c>
      <c r="X21" s="51">
        <v>10.776591435466026</v>
      </c>
      <c r="Y21" s="51">
        <v>10.008600223231944</v>
      </c>
      <c r="Z21" s="51">
        <v>8.404080162515207</v>
      </c>
      <c r="AA21" s="51">
        <v>7.397747355623876</v>
      </c>
      <c r="AB21" s="51">
        <v>7.265752503018146</v>
      </c>
      <c r="AC21" s="51">
        <v>6.882867548788804</v>
      </c>
      <c r="AD21" s="51">
        <v>6.643443376685963</v>
      </c>
      <c r="AE21" s="51">
        <v>6.477092892190122</v>
      </c>
      <c r="AF21" s="51">
        <v>6.0471657443736255</v>
      </c>
      <c r="AG21" s="51">
        <v>5.594079421982555</v>
      </c>
      <c r="AH21" s="51">
        <v>4.917535731484517</v>
      </c>
      <c r="AI21" s="51">
        <v>4.775829095987225</v>
      </c>
      <c r="AJ21" s="51">
        <v>4.482405492304008</v>
      </c>
      <c r="AK21" s="51">
        <v>5.8789995505642505</v>
      </c>
      <c r="AL21" s="51">
        <v>5.78571359996427</v>
      </c>
      <c r="AM21" s="51">
        <v>5.499091409767326</v>
      </c>
    </row>
    <row r="22" spans="2:39" ht="15">
      <c r="B22" s="88" t="s">
        <v>42</v>
      </c>
      <c r="C22" s="51">
        <v>3.1692014423549257</v>
      </c>
      <c r="D22" s="51">
        <v>3.1653629060043147</v>
      </c>
      <c r="E22" s="51">
        <v>3.152367785720977</v>
      </c>
      <c r="F22" s="51">
        <v>3.188518111161886</v>
      </c>
      <c r="G22" s="51">
        <v>3.2429325235391007</v>
      </c>
      <c r="H22" s="51">
        <v>3.253783103351868</v>
      </c>
      <c r="I22" s="51">
        <v>3.272575693061605</v>
      </c>
      <c r="J22" s="51">
        <v>3.249047651100432</v>
      </c>
      <c r="K22" s="51">
        <v>3.196246594026938</v>
      </c>
      <c r="L22" s="51">
        <v>2.9199813175898175</v>
      </c>
      <c r="M22" s="51">
        <v>2.508378107087963</v>
      </c>
      <c r="N22" s="51">
        <v>2.3275437674512043</v>
      </c>
      <c r="O22" s="51">
        <v>2.20813230424184</v>
      </c>
      <c r="P22" s="51">
        <v>2.100936480024898</v>
      </c>
      <c r="Q22" s="51">
        <v>2.0099229052719267</v>
      </c>
      <c r="R22" s="51">
        <v>1.9630331131297276</v>
      </c>
      <c r="S22" s="51">
        <v>2.0187116153886158</v>
      </c>
      <c r="T22" s="51">
        <v>2.1418259618318847</v>
      </c>
      <c r="U22" s="51">
        <v>2.029023119058348</v>
      </c>
      <c r="V22" s="51">
        <v>1.8053250190091703</v>
      </c>
      <c r="W22" s="51">
        <v>1.912397118625992</v>
      </c>
      <c r="X22" s="51">
        <v>1.7556117458104523</v>
      </c>
      <c r="Y22" s="51">
        <v>1.6023998602512404</v>
      </c>
      <c r="Z22" s="51">
        <v>1.4958677741845967</v>
      </c>
      <c r="AA22" s="51">
        <v>1.2847705119550168</v>
      </c>
      <c r="AB22" s="51">
        <v>1.145771700990166</v>
      </c>
      <c r="AC22" s="51">
        <v>1.0661442761515192</v>
      </c>
      <c r="AD22" s="51">
        <v>0.9976016280187839</v>
      </c>
      <c r="AE22" s="51">
        <v>0.9847467614621155</v>
      </c>
      <c r="AF22" s="51">
        <v>0.9410581262078288</v>
      </c>
      <c r="AG22" s="51">
        <v>0.8707038221455646</v>
      </c>
      <c r="AH22" s="51">
        <v>0.8139971247836948</v>
      </c>
      <c r="AI22" s="51">
        <v>0.8027574787800449</v>
      </c>
      <c r="AJ22" s="51">
        <v>0.7840630970394824</v>
      </c>
      <c r="AK22" s="51">
        <v>0.7787009114953158</v>
      </c>
      <c r="AL22" s="51">
        <v>0.7768988354964932</v>
      </c>
      <c r="AM22" s="51">
        <v>0.7742378520929046</v>
      </c>
    </row>
    <row r="23" spans="2:39" ht="15">
      <c r="B23" s="88" t="s">
        <v>40</v>
      </c>
      <c r="C23" s="51">
        <v>1.548036946847654</v>
      </c>
      <c r="D23" s="51">
        <v>1.6098059746611684</v>
      </c>
      <c r="E23" s="51">
        <v>1.7688664858173855</v>
      </c>
      <c r="F23" s="51">
        <v>2.0291298925562002</v>
      </c>
      <c r="G23" s="51">
        <v>2.2992560257012937</v>
      </c>
      <c r="H23" s="51">
        <v>2.6560561516597407</v>
      </c>
      <c r="I23" s="51">
        <v>2.9636441144027295</v>
      </c>
      <c r="J23" s="51">
        <v>3.2445918021452655</v>
      </c>
      <c r="K23" s="51">
        <v>3.4784276507701426</v>
      </c>
      <c r="L23" s="51">
        <v>3.510892228814964</v>
      </c>
      <c r="M23" s="51">
        <v>3.5353768293772236</v>
      </c>
      <c r="N23" s="51">
        <v>3.564473042070314</v>
      </c>
      <c r="O23" s="51">
        <v>3.571500651465748</v>
      </c>
      <c r="P23" s="51">
        <v>3.608908074765577</v>
      </c>
      <c r="Q23" s="51">
        <v>3.649406641988199</v>
      </c>
      <c r="R23" s="51">
        <v>3.689337036346111</v>
      </c>
      <c r="S23" s="51">
        <v>3.7149203063660914</v>
      </c>
      <c r="T23" s="51">
        <v>3.7307429412937734</v>
      </c>
      <c r="U23" s="51">
        <v>3.5497201340297533</v>
      </c>
      <c r="V23" s="51">
        <v>3.3303394042732846</v>
      </c>
      <c r="W23" s="51">
        <v>3.2112083312749604</v>
      </c>
      <c r="X23" s="51">
        <v>3.1992031622468673</v>
      </c>
      <c r="Y23" s="51">
        <v>3.275355105523987</v>
      </c>
      <c r="Z23" s="51">
        <v>3.3441716074301526</v>
      </c>
      <c r="AA23" s="51">
        <v>3.422363512378997</v>
      </c>
      <c r="AB23" s="51">
        <v>3.4756524822873445</v>
      </c>
      <c r="AC23" s="51">
        <v>3.467031367864056</v>
      </c>
      <c r="AD23" s="51">
        <v>3.435225517513967</v>
      </c>
      <c r="AE23" s="51">
        <v>3.4259989370993664</v>
      </c>
      <c r="AF23" s="51">
        <v>3.4464514388787806</v>
      </c>
      <c r="AG23" s="51">
        <v>3.4994642884466245</v>
      </c>
      <c r="AH23" s="51">
        <v>3.5516393788364913</v>
      </c>
      <c r="AI23" s="51">
        <v>3.597247896566755</v>
      </c>
      <c r="AJ23" s="51">
        <v>3.6559260396754296</v>
      </c>
      <c r="AK23" s="51">
        <v>3.736137951261559</v>
      </c>
      <c r="AL23" s="51">
        <v>3.82879913483353</v>
      </c>
      <c r="AM23" s="51">
        <v>3.9472272575292893</v>
      </c>
    </row>
    <row r="24" spans="2:39" ht="15">
      <c r="B24" s="50" t="s">
        <v>27</v>
      </c>
      <c r="C24" s="51">
        <v>0.2633482522940369</v>
      </c>
      <c r="D24" s="51">
        <v>0.24749009735797234</v>
      </c>
      <c r="E24" s="51">
        <v>0.22890137726591875</v>
      </c>
      <c r="F24" s="51">
        <v>0.20979860969250685</v>
      </c>
      <c r="G24" s="51">
        <v>0.1914513024116049</v>
      </c>
      <c r="H24" s="51">
        <v>0.18795984610716854</v>
      </c>
      <c r="I24" s="51">
        <v>0.17604341934413137</v>
      </c>
      <c r="J24" s="51">
        <v>0.17352372400685034</v>
      </c>
      <c r="K24" s="51">
        <v>0.175086689124186</v>
      </c>
      <c r="L24" s="51">
        <v>0.16255133060934046</v>
      </c>
      <c r="M24" s="51">
        <v>0.15061303969882323</v>
      </c>
      <c r="N24" s="51">
        <v>0.1381209677924975</v>
      </c>
      <c r="O24" s="51">
        <v>0.1279612073883709</v>
      </c>
      <c r="P24" s="51">
        <v>0.11944611250388526</v>
      </c>
      <c r="Q24" s="51">
        <v>0.11485086999326555</v>
      </c>
      <c r="R24" s="51">
        <v>0.1122663577191183</v>
      </c>
      <c r="S24" s="51">
        <v>0.1006431745649028</v>
      </c>
      <c r="T24" s="51">
        <v>0.09295624474426223</v>
      </c>
      <c r="U24" s="51">
        <v>0.0837022153776803</v>
      </c>
      <c r="V24" s="51">
        <v>0.07574025751272595</v>
      </c>
      <c r="W24" s="51">
        <v>0.06682365095282483</v>
      </c>
      <c r="X24" s="51">
        <v>0.07331067852094186</v>
      </c>
      <c r="Y24" s="51">
        <v>0.07466876103972275</v>
      </c>
      <c r="Z24" s="51">
        <v>0.07739494254314883</v>
      </c>
      <c r="AA24" s="51">
        <v>0.08084244972395638</v>
      </c>
      <c r="AB24" s="51">
        <v>0.12113895810576647</v>
      </c>
      <c r="AC24" s="51">
        <v>0.12860046124478197</v>
      </c>
      <c r="AD24" s="51">
        <v>0.138311685280319</v>
      </c>
      <c r="AE24" s="51">
        <v>0.1463238753366678</v>
      </c>
      <c r="AF24" s="51">
        <v>0.1465358402920396</v>
      </c>
      <c r="AG24" s="51">
        <v>0.15697527459888638</v>
      </c>
      <c r="AH24" s="51">
        <v>0.1658185800633909</v>
      </c>
      <c r="AI24" s="51">
        <v>0.1842812896013215</v>
      </c>
      <c r="AJ24" s="51">
        <v>0.19428377878487257</v>
      </c>
      <c r="AK24" s="51">
        <v>0.23591217898803984</v>
      </c>
      <c r="AL24" s="51">
        <v>0.24734903467490899</v>
      </c>
      <c r="AM24" s="51">
        <v>0.1979532146899894</v>
      </c>
    </row>
    <row r="25" spans="2:39" ht="15">
      <c r="B25" s="50" t="s">
        <v>3</v>
      </c>
      <c r="C25" s="51">
        <v>0.6758066495418732</v>
      </c>
      <c r="D25" s="51">
        <v>0.8497814854081768</v>
      </c>
      <c r="E25" s="51">
        <v>1.048767674065817</v>
      </c>
      <c r="F25" s="51">
        <v>1.0951074098085918</v>
      </c>
      <c r="G25" s="51">
        <v>1.1228206427235554</v>
      </c>
      <c r="H25" s="51">
        <v>1.1473248578035888</v>
      </c>
      <c r="I25" s="51">
        <v>1.1681319051409473</v>
      </c>
      <c r="J25" s="51">
        <v>1.2052381204445348</v>
      </c>
      <c r="K25" s="51">
        <v>1.2437570811386025</v>
      </c>
      <c r="L25" s="51">
        <v>1.1434586282435337</v>
      </c>
      <c r="M25" s="51">
        <v>1.1190859793084447</v>
      </c>
      <c r="N25" s="51">
        <v>1.1876357896671446</v>
      </c>
      <c r="O25" s="51">
        <v>1.232463633362458</v>
      </c>
      <c r="P25" s="51">
        <v>1.280387259422781</v>
      </c>
      <c r="Q25" s="51">
        <v>1.3492174618962538</v>
      </c>
      <c r="R25" s="51">
        <v>1.2332548305520779</v>
      </c>
      <c r="S25" s="51">
        <v>1.1480531353918675</v>
      </c>
      <c r="T25" s="51">
        <v>1.0851352743764906</v>
      </c>
      <c r="U25" s="51">
        <v>1.0341681631282649</v>
      </c>
      <c r="V25" s="51">
        <v>1.0475440655434627</v>
      </c>
      <c r="W25" s="51">
        <v>0.8336451583933027</v>
      </c>
      <c r="X25" s="51">
        <v>0.8042047711057511</v>
      </c>
      <c r="Y25" s="51">
        <v>0.767838229076043</v>
      </c>
      <c r="Z25" s="51">
        <v>0.7380217018627675</v>
      </c>
      <c r="AA25" s="51">
        <v>0.717672596116353</v>
      </c>
      <c r="AB25" s="51">
        <v>0.7234630478798699</v>
      </c>
      <c r="AC25" s="51">
        <v>0.6651009711869537</v>
      </c>
      <c r="AD25" s="51">
        <v>0.6260093252710313</v>
      </c>
      <c r="AE25" s="51">
        <v>0.5925496363102561</v>
      </c>
      <c r="AF25" s="51">
        <v>0.5610365966116468</v>
      </c>
      <c r="AG25" s="51">
        <v>0.5234821429409536</v>
      </c>
      <c r="AH25" s="51">
        <v>0.4884787698213333</v>
      </c>
      <c r="AI25" s="51">
        <v>0.4769992314424945</v>
      </c>
      <c r="AJ25" s="51">
        <v>0.47404411889847897</v>
      </c>
      <c r="AK25" s="51">
        <v>0.4496038101935991</v>
      </c>
      <c r="AL25" s="51">
        <v>0.43561500458617547</v>
      </c>
      <c r="AM25" s="51">
        <v>0.41574360580192915</v>
      </c>
    </row>
    <row r="26" spans="2:39" ht="15">
      <c r="B26" s="52" t="s">
        <v>28</v>
      </c>
      <c r="C26" s="53">
        <v>36.332488100758354</v>
      </c>
      <c r="D26" s="53">
        <v>36.72964687360231</v>
      </c>
      <c r="E26" s="53">
        <v>38.233244826362984</v>
      </c>
      <c r="F26" s="53">
        <v>38.85526462494344</v>
      </c>
      <c r="G26" s="53">
        <v>40.047158920560314</v>
      </c>
      <c r="H26" s="53">
        <v>40.244115874401515</v>
      </c>
      <c r="I26" s="53">
        <v>41.53765306133012</v>
      </c>
      <c r="J26" s="53">
        <v>41.95395385128245</v>
      </c>
      <c r="K26" s="53">
        <v>42.98782281369718</v>
      </c>
      <c r="L26" s="53">
        <v>43.661120692992654</v>
      </c>
      <c r="M26" s="53">
        <v>44.260041408890146</v>
      </c>
      <c r="N26" s="53">
        <v>44.90946192887288</v>
      </c>
      <c r="O26" s="53">
        <v>45.72124839098451</v>
      </c>
      <c r="P26" s="53">
        <v>46.40462981090848</v>
      </c>
      <c r="Q26" s="53">
        <v>47.282918062394565</v>
      </c>
      <c r="R26" s="53">
        <v>48.21532271408254</v>
      </c>
      <c r="S26" s="53">
        <v>49.826125052748125</v>
      </c>
      <c r="T26" s="53">
        <v>50.6990925448991</v>
      </c>
      <c r="U26" s="53">
        <v>50.52118377349669</v>
      </c>
      <c r="V26" s="53">
        <v>51.19082998204611</v>
      </c>
      <c r="W26" s="53">
        <v>51.0203827960526</v>
      </c>
      <c r="X26" s="53">
        <v>50.92419803335482</v>
      </c>
      <c r="Y26" s="53">
        <v>50.20217291869879</v>
      </c>
      <c r="Z26" s="53">
        <v>48.56134687942839</v>
      </c>
      <c r="AA26" s="53">
        <v>47.60587885206444</v>
      </c>
      <c r="AB26" s="53">
        <v>48.72896746599467</v>
      </c>
      <c r="AC26" s="53">
        <v>48.69505329421139</v>
      </c>
      <c r="AD26" s="53">
        <v>48.57811698192438</v>
      </c>
      <c r="AE26" s="53">
        <v>48.87684734576696</v>
      </c>
      <c r="AF26" s="53">
        <v>49.06297338904153</v>
      </c>
      <c r="AG26" s="53">
        <v>49.271435032862954</v>
      </c>
      <c r="AH26" s="53">
        <v>49.24942830192537</v>
      </c>
      <c r="AI26" s="53">
        <v>48.72565051329701</v>
      </c>
      <c r="AJ26" s="53">
        <v>48.11039831648777</v>
      </c>
      <c r="AK26" s="53">
        <v>49.08895738105385</v>
      </c>
      <c r="AL26" s="53">
        <v>48.97491527837172</v>
      </c>
      <c r="AM26" s="53">
        <v>48.72621953812268</v>
      </c>
    </row>
    <row r="27" spans="3:39" ht="15"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</row>
    <row r="28" spans="2:39" ht="15">
      <c r="B28" s="49" t="s">
        <v>30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</row>
    <row r="29" spans="2:39" ht="15">
      <c r="B29" s="50" t="s">
        <v>26</v>
      </c>
      <c r="C29" s="51">
        <v>3.8535098503185723</v>
      </c>
      <c r="D29" s="51">
        <v>4.118257641258202</v>
      </c>
      <c r="E29" s="51">
        <v>4.267551058891906</v>
      </c>
      <c r="F29" s="51">
        <v>4.629696898635057</v>
      </c>
      <c r="G29" s="51">
        <v>4.969805135894576</v>
      </c>
      <c r="H29" s="51">
        <v>5.316922210568007</v>
      </c>
      <c r="I29" s="51">
        <v>5.629471135551363</v>
      </c>
      <c r="J29" s="51">
        <v>5.949057785601525</v>
      </c>
      <c r="K29" s="51">
        <v>6.29982413666111</v>
      </c>
      <c r="L29" s="51">
        <v>6.653936346492805</v>
      </c>
      <c r="M29" s="51">
        <v>7.134834700000803</v>
      </c>
      <c r="N29" s="51">
        <v>7.6817843095064875</v>
      </c>
      <c r="O29" s="51">
        <v>7.970646110032929</v>
      </c>
      <c r="P29" s="51">
        <v>8.578362842342765</v>
      </c>
      <c r="Q29" s="51">
        <v>8.961877522761585</v>
      </c>
      <c r="R29" s="51">
        <v>9.171752962156308</v>
      </c>
      <c r="S29" s="51">
        <v>9.696187579098487</v>
      </c>
      <c r="T29" s="51">
        <v>9.98461538922538</v>
      </c>
      <c r="U29" s="51">
        <v>9.763004100943107</v>
      </c>
      <c r="V29" s="51">
        <v>9.374061514744234</v>
      </c>
      <c r="W29" s="51">
        <v>9.526414799134244</v>
      </c>
      <c r="X29" s="51">
        <v>9.848246407766629</v>
      </c>
      <c r="Y29" s="51">
        <v>10.004034290285942</v>
      </c>
      <c r="Z29" s="51">
        <v>10.053303340218497</v>
      </c>
      <c r="AA29" s="51">
        <v>10.09922591732158</v>
      </c>
      <c r="AB29" s="51">
        <v>10.444940486540235</v>
      </c>
      <c r="AC29" s="51">
        <v>10.784271071559306</v>
      </c>
      <c r="AD29" s="51">
        <v>11.218992421860744</v>
      </c>
      <c r="AE29" s="51">
        <v>11.386426153825854</v>
      </c>
      <c r="AF29" s="51">
        <v>11.498264861640354</v>
      </c>
      <c r="AG29" s="51">
        <v>11.56488847323726</v>
      </c>
      <c r="AH29" s="51">
        <v>11.421513094144556</v>
      </c>
      <c r="AI29" s="51">
        <v>11.135067012275234</v>
      </c>
      <c r="AJ29" s="51">
        <v>11.095549877930981</v>
      </c>
      <c r="AK29" s="51">
        <v>11.02793291666449</v>
      </c>
      <c r="AL29" s="51">
        <v>11.146611807799083</v>
      </c>
      <c r="AM29" s="51">
        <v>11.23948623740164</v>
      </c>
    </row>
    <row r="30" spans="2:39" ht="15">
      <c r="B30" s="88" t="s">
        <v>6</v>
      </c>
      <c r="C30" s="51">
        <v>10.028816680100277</v>
      </c>
      <c r="D30" s="51">
        <v>10.056886494672726</v>
      </c>
      <c r="E30" s="51">
        <v>10.019012903010172</v>
      </c>
      <c r="F30" s="51">
        <v>9.97721968635639</v>
      </c>
      <c r="G30" s="51">
        <v>9.90366545126302</v>
      </c>
      <c r="H30" s="51">
        <v>9.816259220773723</v>
      </c>
      <c r="I30" s="51">
        <v>9.732432234852977</v>
      </c>
      <c r="J30" s="51">
        <v>9.654379350987305</v>
      </c>
      <c r="K30" s="51">
        <v>9.557266346826975</v>
      </c>
      <c r="L30" s="51">
        <v>9.566599939188535</v>
      </c>
      <c r="M30" s="51">
        <v>9.623524264764056</v>
      </c>
      <c r="N30" s="51">
        <v>9.652398242961278</v>
      </c>
      <c r="O30" s="51">
        <v>9.648570362479537</v>
      </c>
      <c r="P30" s="51">
        <v>9.657100050382587</v>
      </c>
      <c r="Q30" s="51">
        <v>9.679145008707847</v>
      </c>
      <c r="R30" s="51">
        <v>9.76706756312121</v>
      </c>
      <c r="S30" s="51">
        <v>9.890051005780535</v>
      </c>
      <c r="T30" s="51">
        <v>10.029299512196292</v>
      </c>
      <c r="U30" s="51">
        <v>10.430892838176854</v>
      </c>
      <c r="V30" s="51">
        <v>10.85652957164268</v>
      </c>
      <c r="W30" s="51">
        <v>11.098868083022824</v>
      </c>
      <c r="X30" s="51">
        <v>11.43020495575384</v>
      </c>
      <c r="Y30" s="51">
        <v>11.718815639073222</v>
      </c>
      <c r="Z30" s="51">
        <v>11.857988534937855</v>
      </c>
      <c r="AA30" s="51">
        <v>12.063725044061327</v>
      </c>
      <c r="AB30" s="51">
        <v>12.102826356201922</v>
      </c>
      <c r="AC30" s="51">
        <v>11.634593924717931</v>
      </c>
      <c r="AD30" s="51">
        <v>11.129960741000822</v>
      </c>
      <c r="AE30" s="51">
        <v>10.663279571766118</v>
      </c>
      <c r="AF30" s="51">
        <v>10.197662639384552</v>
      </c>
      <c r="AG30" s="51">
        <v>9.72218319262496</v>
      </c>
      <c r="AH30" s="51">
        <v>9.060694390437574</v>
      </c>
      <c r="AI30" s="51">
        <v>8.991543090495464</v>
      </c>
      <c r="AJ30" s="51">
        <v>8.949715706899548</v>
      </c>
      <c r="AK30" s="51">
        <v>8.90720680569657</v>
      </c>
      <c r="AL30" s="51">
        <v>8.909269556670257</v>
      </c>
      <c r="AM30" s="51">
        <v>8.898230748562353</v>
      </c>
    </row>
    <row r="31" spans="2:39" ht="15">
      <c r="B31" s="88" t="s">
        <v>42</v>
      </c>
      <c r="C31" s="51">
        <v>10.847977585529193</v>
      </c>
      <c r="D31" s="51">
        <v>9.936242792066414</v>
      </c>
      <c r="E31" s="51">
        <v>9.32898995632781</v>
      </c>
      <c r="F31" s="51">
        <v>9.574139664383157</v>
      </c>
      <c r="G31" s="51">
        <v>9.603188981824047</v>
      </c>
      <c r="H31" s="51">
        <v>9.47652486186187</v>
      </c>
      <c r="I31" s="51">
        <v>9.479521572586629</v>
      </c>
      <c r="J31" s="51">
        <v>9.491074323496271</v>
      </c>
      <c r="K31" s="51">
        <v>9.64048906855959</v>
      </c>
      <c r="L31" s="51">
        <v>9.95419847485408</v>
      </c>
      <c r="M31" s="51">
        <v>10.04619404657613</v>
      </c>
      <c r="N31" s="51">
        <v>10.152953448559797</v>
      </c>
      <c r="O31" s="51">
        <v>9.857382630764311</v>
      </c>
      <c r="P31" s="51">
        <v>9.569537095799037</v>
      </c>
      <c r="Q31" s="51">
        <v>9.545799459052807</v>
      </c>
      <c r="R31" s="51">
        <v>9.456639209544328</v>
      </c>
      <c r="S31" s="51">
        <v>9.46649069676685</v>
      </c>
      <c r="T31" s="51">
        <v>9.56195191572941</v>
      </c>
      <c r="U31" s="51">
        <v>9.589785456948979</v>
      </c>
      <c r="V31" s="51">
        <v>9.423164128527965</v>
      </c>
      <c r="W31" s="51">
        <v>9.11681094740589</v>
      </c>
      <c r="X31" s="51">
        <v>8.54969604961941</v>
      </c>
      <c r="Y31" s="51">
        <v>8.25673900027808</v>
      </c>
      <c r="Z31" s="51">
        <v>7.87029085430779</v>
      </c>
      <c r="AA31" s="51">
        <v>7.157864099278366</v>
      </c>
      <c r="AB31" s="51">
        <v>6.789069623984228</v>
      </c>
      <c r="AC31" s="51">
        <v>6.37623409901836</v>
      </c>
      <c r="AD31" s="51">
        <v>6.206182477939665</v>
      </c>
      <c r="AE31" s="51">
        <v>6.117803323677257</v>
      </c>
      <c r="AF31" s="51">
        <v>5.901645726983167</v>
      </c>
      <c r="AG31" s="51">
        <v>5.751694222585364</v>
      </c>
      <c r="AH31" s="51">
        <v>5.610472915699739</v>
      </c>
      <c r="AI31" s="51">
        <v>5.289856542191362</v>
      </c>
      <c r="AJ31" s="51">
        <v>5.269727202964843</v>
      </c>
      <c r="AK31" s="51">
        <v>5.061809211674973</v>
      </c>
      <c r="AL31" s="51">
        <v>4.957756825639945</v>
      </c>
      <c r="AM31" s="51">
        <v>4.806472160748296</v>
      </c>
    </row>
    <row r="32" spans="2:39" ht="15">
      <c r="B32" s="52" t="s">
        <v>28</v>
      </c>
      <c r="C32" s="53">
        <v>23.727422447938014</v>
      </c>
      <c r="D32" s="53">
        <v>23.10569827853007</v>
      </c>
      <c r="E32" s="53">
        <v>22.61365262792887</v>
      </c>
      <c r="F32" s="53">
        <v>23.183334280738965</v>
      </c>
      <c r="G32" s="53">
        <v>23.486293023855342</v>
      </c>
      <c r="H32" s="53">
        <v>23.62808037112623</v>
      </c>
      <c r="I32" s="53">
        <v>23.86818171950567</v>
      </c>
      <c r="J32" s="53">
        <v>24.12907352498637</v>
      </c>
      <c r="K32" s="53">
        <v>24.541852917364977</v>
      </c>
      <c r="L32" s="53">
        <v>25.218074766616567</v>
      </c>
      <c r="M32" s="53">
        <v>25.84220058486458</v>
      </c>
      <c r="N32" s="53">
        <v>26.52189617673144</v>
      </c>
      <c r="O32" s="53">
        <v>26.511742067028827</v>
      </c>
      <c r="P32" s="53">
        <v>26.839289983486125</v>
      </c>
      <c r="Q32" s="53">
        <v>27.218907489651457</v>
      </c>
      <c r="R32" s="53">
        <v>27.418752978509723</v>
      </c>
      <c r="S32" s="53">
        <v>28.06372418106782</v>
      </c>
      <c r="T32" s="53">
        <v>28.572936865931453</v>
      </c>
      <c r="U32" s="53">
        <v>28.740593112251254</v>
      </c>
      <c r="V32" s="53">
        <v>28.56810225775061</v>
      </c>
      <c r="W32" s="53">
        <v>28.632207021260676</v>
      </c>
      <c r="X32" s="53">
        <v>28.685126917564496</v>
      </c>
      <c r="Y32" s="53">
        <v>28.807707365729925</v>
      </c>
      <c r="Z32" s="53">
        <v>28.595783875970355</v>
      </c>
      <c r="AA32" s="53">
        <v>28.11444255625514</v>
      </c>
      <c r="AB32" s="53">
        <v>28.126553831106193</v>
      </c>
      <c r="AC32" s="53">
        <v>27.631639702823804</v>
      </c>
      <c r="AD32" s="53">
        <v>27.44213956670115</v>
      </c>
      <c r="AE32" s="53">
        <v>27.101181092092617</v>
      </c>
      <c r="AF32" s="53">
        <v>26.577806964069616</v>
      </c>
      <c r="AG32" s="53">
        <v>26.06654756918509</v>
      </c>
      <c r="AH32" s="53">
        <v>25.18661096123811</v>
      </c>
      <c r="AI32" s="53">
        <v>24.517312335912514</v>
      </c>
      <c r="AJ32" s="53">
        <v>24.420021217105422</v>
      </c>
      <c r="AK32" s="53">
        <v>24.106228253466373</v>
      </c>
      <c r="AL32" s="53">
        <v>24.122711234442257</v>
      </c>
      <c r="AM32" s="53">
        <v>24.054366071856055</v>
      </c>
    </row>
    <row r="33" spans="3:39" ht="15"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</row>
    <row r="34" spans="2:39" ht="15">
      <c r="B34" s="49" t="s">
        <v>31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</row>
    <row r="35" spans="2:39" ht="15">
      <c r="B35" s="50" t="s">
        <v>4</v>
      </c>
      <c r="C35" s="51">
        <v>31.985644757425202</v>
      </c>
      <c r="D35" s="51">
        <v>33.67599281782357</v>
      </c>
      <c r="E35" s="51">
        <v>34.69480347700462</v>
      </c>
      <c r="F35" s="51">
        <v>35.71054301239738</v>
      </c>
      <c r="G35" s="51">
        <v>36.95063175848886</v>
      </c>
      <c r="H35" s="51">
        <v>38.328201992795314</v>
      </c>
      <c r="I35" s="51">
        <v>39.30472601568668</v>
      </c>
      <c r="J35" s="51">
        <v>40.36186392970824</v>
      </c>
      <c r="K35" s="51">
        <v>41.53660581997225</v>
      </c>
      <c r="L35" s="51">
        <v>43.13607467772516</v>
      </c>
      <c r="M35" s="51">
        <v>44.40274935323194</v>
      </c>
      <c r="N35" s="51">
        <v>45.789304340787886</v>
      </c>
      <c r="O35" s="51">
        <v>46.88069137346524</v>
      </c>
      <c r="P35" s="51">
        <v>48.24289762817539</v>
      </c>
      <c r="Q35" s="51">
        <v>50.14664197378663</v>
      </c>
      <c r="R35" s="51">
        <v>51.821126072489875</v>
      </c>
      <c r="S35" s="51">
        <v>54.18384532399367</v>
      </c>
      <c r="T35" s="51">
        <v>56.49809110778461</v>
      </c>
      <c r="U35" s="51">
        <v>58.688374875402914</v>
      </c>
      <c r="V35" s="51">
        <v>61.50662783097567</v>
      </c>
      <c r="W35" s="51">
        <v>63.51770246014953</v>
      </c>
      <c r="X35" s="51">
        <v>66.01731039987612</v>
      </c>
      <c r="Y35" s="51">
        <v>67.70415744159776</v>
      </c>
      <c r="Z35" s="51">
        <v>69.82652587292344</v>
      </c>
      <c r="AA35" s="51">
        <v>71.890195212331</v>
      </c>
      <c r="AB35" s="51">
        <v>73.69831116909921</v>
      </c>
      <c r="AC35" s="51">
        <v>75.74651818849208</v>
      </c>
      <c r="AD35" s="51">
        <v>75.8908702786188</v>
      </c>
      <c r="AE35" s="51">
        <v>76.43263158655067</v>
      </c>
      <c r="AF35" s="51">
        <v>76.47155119947782</v>
      </c>
      <c r="AG35" s="51">
        <v>77.70337467839315</v>
      </c>
      <c r="AH35" s="51">
        <v>77.87438529710205</v>
      </c>
      <c r="AI35" s="51">
        <v>75.54570493287103</v>
      </c>
      <c r="AJ35" s="51">
        <v>74.32041701803195</v>
      </c>
      <c r="AK35" s="51">
        <v>74.22794126399143</v>
      </c>
      <c r="AL35" s="51">
        <v>73.91554290945662</v>
      </c>
      <c r="AM35" s="51">
        <v>73.76003248651371</v>
      </c>
    </row>
    <row r="36" spans="2:39" ht="15"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</row>
    <row r="37" spans="2:39" ht="15">
      <c r="B37" s="49" t="s">
        <v>36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</row>
    <row r="38" spans="2:39" ht="15">
      <c r="B38" s="50" t="s">
        <v>39</v>
      </c>
      <c r="C38" s="89" t="s">
        <v>37</v>
      </c>
      <c r="D38" s="89" t="s">
        <v>37</v>
      </c>
      <c r="E38" s="89" t="s">
        <v>37</v>
      </c>
      <c r="F38" s="89" t="s">
        <v>37</v>
      </c>
      <c r="G38" s="89" t="s">
        <v>37</v>
      </c>
      <c r="H38" s="89" t="s">
        <v>37</v>
      </c>
      <c r="I38" s="89" t="s">
        <v>37</v>
      </c>
      <c r="J38" s="89" t="s">
        <v>37</v>
      </c>
      <c r="K38" s="89" t="s">
        <v>37</v>
      </c>
      <c r="L38" s="89" t="s">
        <v>37</v>
      </c>
      <c r="M38" s="89" t="s">
        <v>37</v>
      </c>
      <c r="N38" s="89" t="s">
        <v>37</v>
      </c>
      <c r="O38" s="89" t="s">
        <v>37</v>
      </c>
      <c r="P38" s="89" t="s">
        <v>37</v>
      </c>
      <c r="Q38" s="89" t="s">
        <v>37</v>
      </c>
      <c r="R38" s="89" t="s">
        <v>37</v>
      </c>
      <c r="S38" s="89" t="s">
        <v>37</v>
      </c>
      <c r="T38" s="89" t="s">
        <v>37</v>
      </c>
      <c r="U38" s="89" t="s">
        <v>37</v>
      </c>
      <c r="V38" s="89" t="s">
        <v>37</v>
      </c>
      <c r="W38" s="89" t="s">
        <v>37</v>
      </c>
      <c r="X38" s="89" t="s">
        <v>37</v>
      </c>
      <c r="Y38" s="89" t="s">
        <v>37</v>
      </c>
      <c r="Z38" s="89" t="s">
        <v>37</v>
      </c>
      <c r="AA38" s="89" t="s">
        <v>37</v>
      </c>
      <c r="AB38" s="89" t="s">
        <v>37</v>
      </c>
      <c r="AC38" s="89" t="s">
        <v>37</v>
      </c>
      <c r="AD38" s="89" t="s">
        <v>37</v>
      </c>
      <c r="AE38" s="51">
        <v>0.44</v>
      </c>
      <c r="AF38" s="51">
        <v>0.48</v>
      </c>
      <c r="AG38" s="51">
        <v>0.51</v>
      </c>
      <c r="AH38" s="51">
        <v>0.55</v>
      </c>
      <c r="AI38" s="51">
        <v>0.59</v>
      </c>
      <c r="AJ38" s="51">
        <v>0.63</v>
      </c>
      <c r="AK38" s="51">
        <v>0.8456999999999999</v>
      </c>
      <c r="AL38" s="51">
        <v>0.848603115922894</v>
      </c>
      <c r="AM38" s="51">
        <v>0.9812531819382097</v>
      </c>
    </row>
    <row r="39" spans="3:39" ht="15"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</row>
    <row r="40" spans="2:39" ht="15">
      <c r="B40" s="49" t="s">
        <v>32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</row>
    <row r="41" spans="2:39" ht="15">
      <c r="B41" s="50" t="s">
        <v>26</v>
      </c>
      <c r="C41" s="51">
        <v>67.0229317977168</v>
      </c>
      <c r="D41" s="51">
        <v>75.42523929852263</v>
      </c>
      <c r="E41" s="51">
        <v>78.16241256590467</v>
      </c>
      <c r="F41" s="51">
        <v>84.34465576784568</v>
      </c>
      <c r="G41" s="51">
        <v>87.53419909252749</v>
      </c>
      <c r="H41" s="51">
        <v>92.00463992409074</v>
      </c>
      <c r="I41" s="51">
        <v>91.23123797451825</v>
      </c>
      <c r="J41" s="51">
        <v>93.18825238232355</v>
      </c>
      <c r="K41" s="51">
        <v>95.75937449321566</v>
      </c>
      <c r="L41" s="51">
        <v>105.45929241710095</v>
      </c>
      <c r="M41" s="51">
        <v>107.52262899682421</v>
      </c>
      <c r="N41" s="51">
        <v>109.46481643374639</v>
      </c>
      <c r="O41" s="51">
        <v>107.01286561157542</v>
      </c>
      <c r="P41" s="51">
        <v>112.10899776452646</v>
      </c>
      <c r="Q41" s="51">
        <v>118.93530156694696</v>
      </c>
      <c r="R41" s="51">
        <v>115.83024631210668</v>
      </c>
      <c r="S41" s="51">
        <v>121.42453557619717</v>
      </c>
      <c r="T41" s="51">
        <v>121.8205799121711</v>
      </c>
      <c r="U41" s="51">
        <v>123.77650728170023</v>
      </c>
      <c r="V41" s="51">
        <v>128.546107419409</v>
      </c>
      <c r="W41" s="51">
        <v>127.64960882218978</v>
      </c>
      <c r="X41" s="51">
        <v>134.0024560405787</v>
      </c>
      <c r="Y41" s="51">
        <v>136.82168147230558</v>
      </c>
      <c r="Z41" s="51">
        <v>139.70455344206835</v>
      </c>
      <c r="AA41" s="51">
        <v>141.84189378894055</v>
      </c>
      <c r="AB41" s="51">
        <v>143.2113678494822</v>
      </c>
      <c r="AC41" s="51">
        <v>149.1151043629099</v>
      </c>
      <c r="AD41" s="51">
        <v>150.33758373355192</v>
      </c>
      <c r="AE41" s="51">
        <v>156.20485690511146</v>
      </c>
      <c r="AF41" s="51">
        <v>145.36284369953856</v>
      </c>
      <c r="AG41" s="51">
        <v>151.60158585597347</v>
      </c>
      <c r="AH41" s="51">
        <v>154.20635512114978</v>
      </c>
      <c r="AI41" s="51">
        <v>141.2577378398887</v>
      </c>
      <c r="AJ41" s="51">
        <v>143.22827715354828</v>
      </c>
      <c r="AK41" s="51">
        <v>146.3178951667544</v>
      </c>
      <c r="AL41" s="51">
        <v>143.93796085662126</v>
      </c>
      <c r="AM41" s="51">
        <v>143.0496966666962</v>
      </c>
    </row>
    <row r="42" spans="2:39" ht="15">
      <c r="B42" s="60" t="s">
        <v>5</v>
      </c>
      <c r="C42" s="67" t="str">
        <f aca="true" t="shared" si="0" ref="C42:AK42">C8</f>
        <v>n.d.</v>
      </c>
      <c r="D42" s="67" t="str">
        <f t="shared" si="0"/>
        <v>n.d.</v>
      </c>
      <c r="E42" s="67" t="str">
        <f t="shared" si="0"/>
        <v>n.d.</v>
      </c>
      <c r="F42" s="67" t="str">
        <f t="shared" si="0"/>
        <v>n.d.</v>
      </c>
      <c r="G42" s="67" t="str">
        <f t="shared" si="0"/>
        <v>n.d.</v>
      </c>
      <c r="H42" s="67" t="str">
        <f t="shared" si="0"/>
        <v>n.d.</v>
      </c>
      <c r="I42" s="67" t="str">
        <f t="shared" si="0"/>
        <v>n.d.</v>
      </c>
      <c r="J42" s="67" t="str">
        <f t="shared" si="0"/>
        <v>n.d.</v>
      </c>
      <c r="K42" s="67" t="str">
        <f t="shared" si="0"/>
        <v>n.d.</v>
      </c>
      <c r="L42" s="67" t="str">
        <f t="shared" si="0"/>
        <v>n.d.</v>
      </c>
      <c r="M42" s="67" t="str">
        <f t="shared" si="0"/>
        <v>n.d.</v>
      </c>
      <c r="N42" s="67" t="str">
        <f t="shared" si="0"/>
        <v>n.d.</v>
      </c>
      <c r="O42" s="67" t="str">
        <f t="shared" si="0"/>
        <v>n.d.</v>
      </c>
      <c r="P42" s="67" t="str">
        <f t="shared" si="0"/>
        <v>n.d.</v>
      </c>
      <c r="Q42" s="67" t="str">
        <f t="shared" si="0"/>
        <v>n.d.</v>
      </c>
      <c r="R42" s="67" t="str">
        <f t="shared" si="0"/>
        <v>n.d.</v>
      </c>
      <c r="S42" s="67" t="str">
        <f t="shared" si="0"/>
        <v>n.d.</v>
      </c>
      <c r="T42" s="67" t="str">
        <f t="shared" si="0"/>
        <v>n.d.</v>
      </c>
      <c r="U42" s="67" t="str">
        <f t="shared" si="0"/>
        <v>n.d.</v>
      </c>
      <c r="V42" s="67" t="str">
        <f t="shared" si="0"/>
        <v>n.d.</v>
      </c>
      <c r="W42" s="67" t="str">
        <f t="shared" si="0"/>
        <v>n.d.</v>
      </c>
      <c r="X42" s="67" t="str">
        <f t="shared" si="0"/>
        <v>n.d.</v>
      </c>
      <c r="Y42" s="67" t="str">
        <f t="shared" si="0"/>
        <v>n.d.</v>
      </c>
      <c r="Z42" s="67" t="str">
        <f t="shared" si="0"/>
        <v>n.d.</v>
      </c>
      <c r="AA42" s="67" t="str">
        <f t="shared" si="0"/>
        <v>n.d.</v>
      </c>
      <c r="AB42" s="67" t="str">
        <f t="shared" si="0"/>
        <v>n.d.</v>
      </c>
      <c r="AC42" s="67" t="str">
        <f t="shared" si="0"/>
        <v>n.d.</v>
      </c>
      <c r="AD42" s="67" t="str">
        <f t="shared" si="0"/>
        <v>n.d.</v>
      </c>
      <c r="AE42" s="67" t="str">
        <f t="shared" si="0"/>
        <v>n.d.</v>
      </c>
      <c r="AF42" s="67" t="str">
        <f t="shared" si="0"/>
        <v>n.d.</v>
      </c>
      <c r="AG42" s="67" t="str">
        <f t="shared" si="0"/>
        <v>n.d.</v>
      </c>
      <c r="AH42" s="67" t="str">
        <f t="shared" si="0"/>
        <v>n.d.</v>
      </c>
      <c r="AI42" s="67" t="str">
        <f t="shared" si="0"/>
        <v>n.d.</v>
      </c>
      <c r="AJ42" s="67" t="str">
        <f t="shared" si="0"/>
        <v>n.d.</v>
      </c>
      <c r="AK42" s="67">
        <f t="shared" si="0"/>
        <v>4.6392552934974605</v>
      </c>
      <c r="AL42" s="67">
        <v>4.888019024364766</v>
      </c>
      <c r="AM42" s="67">
        <v>5.185771344876249</v>
      </c>
    </row>
    <row r="43" spans="2:39" ht="15">
      <c r="B43" s="88" t="s">
        <v>6</v>
      </c>
      <c r="C43" s="51">
        <v>94.49967643923932</v>
      </c>
      <c r="D43" s="51">
        <v>100.44103857642332</v>
      </c>
      <c r="E43" s="51">
        <v>104.48557915064643</v>
      </c>
      <c r="F43" s="51">
        <v>114.71335074483206</v>
      </c>
      <c r="G43" s="51">
        <v>116.12359691751536</v>
      </c>
      <c r="H43" s="51">
        <v>120.42471899464435</v>
      </c>
      <c r="I43" s="51">
        <v>112.26785997465514</v>
      </c>
      <c r="J43" s="51">
        <v>114.0891685742059</v>
      </c>
      <c r="K43" s="51">
        <v>117.82515978865536</v>
      </c>
      <c r="L43" s="51">
        <v>138.09880388299663</v>
      </c>
      <c r="M43" s="51">
        <v>134.99947054443075</v>
      </c>
      <c r="N43" s="51">
        <v>141.68445403997617</v>
      </c>
      <c r="O43" s="51">
        <v>133.0739390437984</v>
      </c>
      <c r="P43" s="51">
        <v>139.97852956891964</v>
      </c>
      <c r="Q43" s="51">
        <v>157.40249781063542</v>
      </c>
      <c r="R43" s="51">
        <v>143.45878949789383</v>
      </c>
      <c r="S43" s="51">
        <v>156.16763507533855</v>
      </c>
      <c r="T43" s="51">
        <v>157.85271247280545</v>
      </c>
      <c r="U43" s="51">
        <v>155.48911268217262</v>
      </c>
      <c r="V43" s="51">
        <v>168.6723030475478</v>
      </c>
      <c r="W43" s="51">
        <v>164.9011065839262</v>
      </c>
      <c r="X43" s="51">
        <v>179.21633938680998</v>
      </c>
      <c r="Y43" s="51">
        <v>185.99216406656492</v>
      </c>
      <c r="Z43" s="51">
        <v>185.88306932421887</v>
      </c>
      <c r="AA43" s="51">
        <v>177.63028253150966</v>
      </c>
      <c r="AB43" s="51">
        <v>169.27001164106107</v>
      </c>
      <c r="AC43" s="51">
        <v>177.99442421909865</v>
      </c>
      <c r="AD43" s="51">
        <v>173.87048021051592</v>
      </c>
      <c r="AE43" s="51">
        <v>194.3500106915446</v>
      </c>
      <c r="AF43" s="51">
        <v>145.82288466085194</v>
      </c>
      <c r="AG43" s="51">
        <v>166.5203747072355</v>
      </c>
      <c r="AH43" s="51">
        <v>174.22148032656958</v>
      </c>
      <c r="AI43" s="51">
        <v>135.38923102282126</v>
      </c>
      <c r="AJ43" s="51">
        <v>146.72115164731272</v>
      </c>
      <c r="AK43" s="51">
        <v>156.9009362935811</v>
      </c>
      <c r="AL43" s="51">
        <v>151.23915812778424</v>
      </c>
      <c r="AM43" s="51">
        <v>144.79978174758318</v>
      </c>
    </row>
    <row r="44" spans="2:39" ht="15">
      <c r="B44" s="88" t="s">
        <v>41</v>
      </c>
      <c r="C44" s="51">
        <v>147.71320082605396</v>
      </c>
      <c r="D44" s="51">
        <v>141.5523731136851</v>
      </c>
      <c r="E44" s="51">
        <v>135.97647341400068</v>
      </c>
      <c r="F44" s="51">
        <v>137.4227155699323</v>
      </c>
      <c r="G44" s="51">
        <v>129.2688026414025</v>
      </c>
      <c r="H44" s="51">
        <v>127.31990778352534</v>
      </c>
      <c r="I44" s="51">
        <v>111.8177305463739</v>
      </c>
      <c r="J44" s="51">
        <v>107.33782672099429</v>
      </c>
      <c r="K44" s="51">
        <v>101.63370415082501</v>
      </c>
      <c r="L44" s="51">
        <v>112.64972087672466</v>
      </c>
      <c r="M44" s="51">
        <v>101.7696145585849</v>
      </c>
      <c r="N44" s="51">
        <v>100.51949625056385</v>
      </c>
      <c r="O44" s="51">
        <v>91.81620843963928</v>
      </c>
      <c r="P44" s="51">
        <v>96.57577838210155</v>
      </c>
      <c r="Q44" s="51">
        <v>104.3253940444672</v>
      </c>
      <c r="R44" s="51">
        <v>94.67429688756935</v>
      </c>
      <c r="S44" s="51">
        <v>101.68862236744616</v>
      </c>
      <c r="T44" s="51">
        <v>101.34096260395282</v>
      </c>
      <c r="U44" s="51">
        <v>100.08612089975763</v>
      </c>
      <c r="V44" s="51">
        <v>105.62261648113756</v>
      </c>
      <c r="W44" s="51">
        <v>95.13492850443059</v>
      </c>
      <c r="X44" s="51">
        <v>99.80356767834219</v>
      </c>
      <c r="Y44" s="51">
        <v>101.31253363746887</v>
      </c>
      <c r="Z44" s="51">
        <v>97.73221118865791</v>
      </c>
      <c r="AA44" s="51">
        <v>90.24038510639409</v>
      </c>
      <c r="AB44" s="51">
        <v>82.50271884782076</v>
      </c>
      <c r="AC44" s="51">
        <v>78.72676903616895</v>
      </c>
      <c r="AD44" s="51">
        <v>76.31613230030085</v>
      </c>
      <c r="AE44" s="51">
        <v>80.98713862518423</v>
      </c>
      <c r="AF44" s="51">
        <v>61.75853627074615</v>
      </c>
      <c r="AG44" s="51">
        <v>66.13250830582253</v>
      </c>
      <c r="AH44" s="51">
        <v>64.70555325214434</v>
      </c>
      <c r="AI44" s="51">
        <v>48.81237036701052</v>
      </c>
      <c r="AJ44" s="51">
        <v>50.26949490539592</v>
      </c>
      <c r="AK44" s="51">
        <v>51.86223864648552</v>
      </c>
      <c r="AL44" s="51">
        <v>48.426680920440624</v>
      </c>
      <c r="AM44" s="51">
        <v>43.34310639128228</v>
      </c>
    </row>
    <row r="45" spans="2:39" ht="15">
      <c r="B45" s="88" t="s">
        <v>42</v>
      </c>
      <c r="C45" s="51">
        <v>20.560896266758135</v>
      </c>
      <c r="D45" s="51">
        <v>19.792882385773318</v>
      </c>
      <c r="E45" s="51">
        <v>18.922309689150723</v>
      </c>
      <c r="F45" s="51">
        <v>19.595033216360225</v>
      </c>
      <c r="G45" s="51">
        <v>19.16296894019879</v>
      </c>
      <c r="H45" s="51">
        <v>19.152310248172768</v>
      </c>
      <c r="I45" s="51">
        <v>18.342707269354644</v>
      </c>
      <c r="J45" s="51">
        <v>18.08160667037758</v>
      </c>
      <c r="K45" s="51">
        <v>17.97609289752515</v>
      </c>
      <c r="L45" s="51">
        <v>19.494548202742052</v>
      </c>
      <c r="M45" s="51">
        <v>18.993482733154767</v>
      </c>
      <c r="N45" s="51">
        <v>19.19798826047139</v>
      </c>
      <c r="O45" s="51">
        <v>18.375728384763306</v>
      </c>
      <c r="P45" s="51">
        <v>18.775711326818787</v>
      </c>
      <c r="Q45" s="51">
        <v>19.885232039646407</v>
      </c>
      <c r="R45" s="51">
        <v>18.988997848774794</v>
      </c>
      <c r="S45" s="51">
        <v>19.402976732602323</v>
      </c>
      <c r="T45" s="51">
        <v>19.573845151307932</v>
      </c>
      <c r="U45" s="51">
        <v>19.509916283967005</v>
      </c>
      <c r="V45" s="51">
        <v>19.527400346465175</v>
      </c>
      <c r="W45" s="51">
        <v>18.37052900458879</v>
      </c>
      <c r="X45" s="51">
        <v>18.014471024804376</v>
      </c>
      <c r="Y45" s="51">
        <v>17.18285154271268</v>
      </c>
      <c r="Z45" s="51">
        <v>16.312313442573156</v>
      </c>
      <c r="AA45" s="51">
        <v>14.49094568569056</v>
      </c>
      <c r="AB45" s="51">
        <v>13.447145076894929</v>
      </c>
      <c r="AC45" s="51">
        <v>12.954657087133103</v>
      </c>
      <c r="AD45" s="51">
        <v>12.410219364152454</v>
      </c>
      <c r="AE45" s="51">
        <v>12.644133048389591</v>
      </c>
      <c r="AF45" s="51">
        <v>10.592520174788838</v>
      </c>
      <c r="AG45" s="51">
        <v>10.760319826931653</v>
      </c>
      <c r="AH45" s="51">
        <v>10.574100796764911</v>
      </c>
      <c r="AI45" s="51">
        <v>9.146250217694405</v>
      </c>
      <c r="AJ45" s="51">
        <v>9.338522122945541</v>
      </c>
      <c r="AK45" s="51">
        <v>9.350048307099307</v>
      </c>
      <c r="AL45" s="51">
        <v>9.01979916457025</v>
      </c>
      <c r="AM45" s="51">
        <v>8.653961348224588</v>
      </c>
    </row>
    <row r="46" spans="2:39" ht="15">
      <c r="B46" s="88" t="s">
        <v>40</v>
      </c>
      <c r="C46" s="51">
        <v>9.88388324445136</v>
      </c>
      <c r="D46" s="51">
        <v>11.575320398739244</v>
      </c>
      <c r="E46" s="51">
        <v>13.41436688048117</v>
      </c>
      <c r="F46" s="51">
        <v>15.303201275281705</v>
      </c>
      <c r="G46" s="51">
        <v>16.485124817170504</v>
      </c>
      <c r="H46" s="51">
        <v>18.387682532692285</v>
      </c>
      <c r="I46" s="51">
        <v>18.66098005018541</v>
      </c>
      <c r="J46" s="51">
        <v>20.483606406042373</v>
      </c>
      <c r="K46" s="51">
        <v>22.16084398084873</v>
      </c>
      <c r="L46" s="51">
        <v>24.554740889544618</v>
      </c>
      <c r="M46" s="51">
        <v>23.555259532125874</v>
      </c>
      <c r="N46" s="51">
        <v>22.42729232662647</v>
      </c>
      <c r="O46" s="51">
        <v>20.49087698257079</v>
      </c>
      <c r="P46" s="51">
        <v>21.036597266312942</v>
      </c>
      <c r="Q46" s="51">
        <v>23.072095548621</v>
      </c>
      <c r="R46" s="51">
        <v>21.276142146710995</v>
      </c>
      <c r="S46" s="51">
        <v>21.822187542989344</v>
      </c>
      <c r="T46" s="51">
        <v>21.24101067916256</v>
      </c>
      <c r="U46" s="51">
        <v>20.506481874138792</v>
      </c>
      <c r="V46" s="51">
        <v>21.091659169964817</v>
      </c>
      <c r="W46" s="51">
        <v>18.561719363326564</v>
      </c>
      <c r="X46" s="51">
        <v>19.35271360340502</v>
      </c>
      <c r="Y46" s="51">
        <v>18.824232604262818</v>
      </c>
      <c r="Z46" s="51">
        <v>18.688932161404075</v>
      </c>
      <c r="AA46" s="51">
        <v>17.827683893324743</v>
      </c>
      <c r="AB46" s="51">
        <v>16.845893198317533</v>
      </c>
      <c r="AC46" s="51">
        <v>17.105524457900277</v>
      </c>
      <c r="AD46" s="51">
        <v>17.355861737538387</v>
      </c>
      <c r="AE46" s="51">
        <v>18.95126550117879</v>
      </c>
      <c r="AF46" s="51">
        <v>15.895945073104471</v>
      </c>
      <c r="AG46" s="51">
        <v>17.645631759363226</v>
      </c>
      <c r="AH46" s="51">
        <v>18.19406671644785</v>
      </c>
      <c r="AI46" s="51">
        <v>15.11660273347353</v>
      </c>
      <c r="AJ46" s="51">
        <v>16.375219579902414</v>
      </c>
      <c r="AK46" s="51">
        <v>17.863521497612247</v>
      </c>
      <c r="AL46" s="51">
        <v>17.75419148387699</v>
      </c>
      <c r="AM46" s="51">
        <v>17.653393111185217</v>
      </c>
    </row>
    <row r="47" spans="2:39" ht="15">
      <c r="B47" s="50" t="s">
        <v>27</v>
      </c>
      <c r="C47" s="51">
        <v>25.632681994240947</v>
      </c>
      <c r="D47" s="51">
        <v>23.375907243257256</v>
      </c>
      <c r="E47" s="51">
        <v>21.626146780015496</v>
      </c>
      <c r="F47" s="51">
        <v>21.835565075376294</v>
      </c>
      <c r="G47" s="51">
        <v>19.127980419403443</v>
      </c>
      <c r="H47" s="51">
        <v>17.764916240401533</v>
      </c>
      <c r="I47" s="51">
        <v>14.551250673461736</v>
      </c>
      <c r="J47" s="51">
        <v>13.438324260716776</v>
      </c>
      <c r="K47" s="51">
        <v>11.952214684478955</v>
      </c>
      <c r="L47" s="51">
        <v>13.553597391380801</v>
      </c>
      <c r="M47" s="51">
        <v>10.67629224605311</v>
      </c>
      <c r="N47" s="51">
        <v>10.275868806607429</v>
      </c>
      <c r="O47" s="51">
        <v>9.005745883952297</v>
      </c>
      <c r="P47" s="51">
        <v>8.822806159446607</v>
      </c>
      <c r="Q47" s="51">
        <v>8.978164762649167</v>
      </c>
      <c r="R47" s="51">
        <v>7.337346092552044</v>
      </c>
      <c r="S47" s="51">
        <v>6.852707185424431</v>
      </c>
      <c r="T47" s="51">
        <v>5.949726894676341</v>
      </c>
      <c r="U47" s="51">
        <v>5.557795299976698</v>
      </c>
      <c r="V47" s="51">
        <v>4.446105680934428</v>
      </c>
      <c r="W47" s="51">
        <v>3.480638240086733</v>
      </c>
      <c r="X47" s="51">
        <v>3.4835367864074143</v>
      </c>
      <c r="Y47" s="51">
        <v>3.173026589739134</v>
      </c>
      <c r="Z47" s="51">
        <v>2.93643521252689</v>
      </c>
      <c r="AA47" s="51">
        <v>2.650891993888249</v>
      </c>
      <c r="AB47" s="51">
        <v>2.439541763527323</v>
      </c>
      <c r="AC47" s="51">
        <v>2.5592507424366633</v>
      </c>
      <c r="AD47" s="51">
        <v>2.595995202305881</v>
      </c>
      <c r="AE47" s="51">
        <v>2.921670435171255</v>
      </c>
      <c r="AF47" s="51">
        <v>2.227126285576052</v>
      </c>
      <c r="AG47" s="51">
        <v>2.585321139048304</v>
      </c>
      <c r="AH47" s="51">
        <v>2.787053821245274</v>
      </c>
      <c r="AI47" s="51">
        <v>2.3183194932021167</v>
      </c>
      <c r="AJ47" s="51">
        <v>2.6045921558884366</v>
      </c>
      <c r="AK47" s="51">
        <v>2.903965427166464</v>
      </c>
      <c r="AL47" s="51">
        <v>2.84323510627733</v>
      </c>
      <c r="AM47" s="51">
        <v>2.810406137160109</v>
      </c>
    </row>
    <row r="48" spans="2:39" ht="15">
      <c r="B48" s="81" t="s">
        <v>3</v>
      </c>
      <c r="C48" s="89">
        <v>80.74953783221338</v>
      </c>
      <c r="D48" s="89">
        <v>86.0522636656707</v>
      </c>
      <c r="E48" s="89">
        <v>86.34356756706718</v>
      </c>
      <c r="F48" s="89">
        <v>96.35936014930128</v>
      </c>
      <c r="G48" s="89">
        <v>93.21983603147127</v>
      </c>
      <c r="H48" s="89">
        <v>98.02651297488514</v>
      </c>
      <c r="I48" s="89">
        <v>88.8922325125812</v>
      </c>
      <c r="J48" s="89">
        <v>90.51686944243963</v>
      </c>
      <c r="K48" s="89">
        <v>93.69564009246803</v>
      </c>
      <c r="L48" s="89">
        <v>112.60755380366982</v>
      </c>
      <c r="M48" s="89">
        <v>107.4757423188382</v>
      </c>
      <c r="N48" s="89">
        <v>104.52801429255592</v>
      </c>
      <c r="O48" s="89">
        <v>89.01934699201635</v>
      </c>
      <c r="P48" s="89">
        <v>90.53598232930946</v>
      </c>
      <c r="Q48" s="89">
        <v>97.597479607718</v>
      </c>
      <c r="R48" s="89">
        <v>87.49416199628385</v>
      </c>
      <c r="S48" s="89">
        <v>91.15339841139037</v>
      </c>
      <c r="T48" s="89">
        <v>88.68312842232936</v>
      </c>
      <c r="U48" s="89">
        <v>78.35013448156046</v>
      </c>
      <c r="V48" s="89">
        <v>77.49558009202975</v>
      </c>
      <c r="W48" s="89">
        <v>71.24091715260161</v>
      </c>
      <c r="X48" s="89">
        <v>77.21881858746676</v>
      </c>
      <c r="Y48" s="89">
        <v>78.6835368719477</v>
      </c>
      <c r="Z48" s="89">
        <v>76.57448910499888</v>
      </c>
      <c r="AA48" s="89">
        <v>73.81838540857412</v>
      </c>
      <c r="AB48" s="89">
        <v>70.68200070682336</v>
      </c>
      <c r="AC48" s="89">
        <v>71.83308553231167</v>
      </c>
      <c r="AD48" s="89">
        <v>76.88808099889273</v>
      </c>
      <c r="AE48" s="89">
        <v>88.293867562408</v>
      </c>
      <c r="AF48" s="89">
        <v>70.85441219272587</v>
      </c>
      <c r="AG48" s="89">
        <v>84.32969071882287</v>
      </c>
      <c r="AH48" s="89">
        <v>92.20235995550605</v>
      </c>
      <c r="AI48" s="89">
        <v>75.53864127855798</v>
      </c>
      <c r="AJ48" s="89">
        <v>85.40320313532699</v>
      </c>
      <c r="AK48" s="51">
        <v>92.28441868738207</v>
      </c>
      <c r="AL48" s="51">
        <v>87.53899340319296</v>
      </c>
      <c r="AM48" s="51">
        <v>82.77125794905501</v>
      </c>
    </row>
    <row r="49" spans="2:39" ht="15">
      <c r="B49" s="81" t="s">
        <v>50</v>
      </c>
      <c r="C49" s="67" t="s">
        <v>37</v>
      </c>
      <c r="D49" s="67" t="s">
        <v>37</v>
      </c>
      <c r="E49" s="67" t="s">
        <v>37</v>
      </c>
      <c r="F49" s="67" t="s">
        <v>37</v>
      </c>
      <c r="G49" s="67" t="s">
        <v>37</v>
      </c>
      <c r="H49" s="67" t="s">
        <v>37</v>
      </c>
      <c r="I49" s="67" t="s">
        <v>37</v>
      </c>
      <c r="J49" s="67" t="s">
        <v>37</v>
      </c>
      <c r="K49" s="67" t="s">
        <v>37</v>
      </c>
      <c r="L49" s="67" t="s">
        <v>37</v>
      </c>
      <c r="M49" s="67" t="s">
        <v>37</v>
      </c>
      <c r="N49" s="67" t="s">
        <v>37</v>
      </c>
      <c r="O49" s="67" t="s">
        <v>37</v>
      </c>
      <c r="P49" s="67" t="s">
        <v>37</v>
      </c>
      <c r="Q49" s="67" t="s">
        <v>37</v>
      </c>
      <c r="R49" s="67" t="s">
        <v>37</v>
      </c>
      <c r="S49" s="67" t="s">
        <v>37</v>
      </c>
      <c r="T49" s="67" t="s">
        <v>37</v>
      </c>
      <c r="U49" s="67" t="s">
        <v>37</v>
      </c>
      <c r="V49" s="67" t="s">
        <v>37</v>
      </c>
      <c r="W49" s="67" t="s">
        <v>37</v>
      </c>
      <c r="X49" s="67" t="s">
        <v>37</v>
      </c>
      <c r="Y49" s="67" t="s">
        <v>37</v>
      </c>
      <c r="Z49" s="67" t="s">
        <v>37</v>
      </c>
      <c r="AA49" s="67" t="s">
        <v>37</v>
      </c>
      <c r="AB49" s="67" t="s">
        <v>37</v>
      </c>
      <c r="AC49" s="67" t="s">
        <v>37</v>
      </c>
      <c r="AD49" s="67" t="s">
        <v>37</v>
      </c>
      <c r="AE49" s="67" t="s">
        <v>37</v>
      </c>
      <c r="AF49" s="67" t="s">
        <v>37</v>
      </c>
      <c r="AG49" s="67" t="s">
        <v>37</v>
      </c>
      <c r="AH49" s="67" t="s">
        <v>37</v>
      </c>
      <c r="AI49" s="67" t="s">
        <v>37</v>
      </c>
      <c r="AJ49" s="67" t="s">
        <v>37</v>
      </c>
      <c r="AK49" s="51">
        <v>9.278510586994921</v>
      </c>
      <c r="AL49" s="51">
        <v>9.776038048729532</v>
      </c>
      <c r="AM49" s="51">
        <v>10.371542689752498</v>
      </c>
    </row>
    <row r="50" spans="2:39" ht="15">
      <c r="B50" s="52" t="s">
        <v>28</v>
      </c>
      <c r="C50" s="55">
        <v>436.61284075675</v>
      </c>
      <c r="D50" s="55">
        <v>448.17092082442923</v>
      </c>
      <c r="E50" s="55">
        <v>448.4822981322017</v>
      </c>
      <c r="F50" s="55">
        <v>478.1025467244463</v>
      </c>
      <c r="G50" s="55">
        <v>469.3101491679378</v>
      </c>
      <c r="H50" s="55">
        <v>481.0382167989477</v>
      </c>
      <c r="I50" s="55">
        <v>444.5372130036647</v>
      </c>
      <c r="J50" s="55">
        <v>445.7267375996796</v>
      </c>
      <c r="K50" s="55">
        <v>449.2205141091513</v>
      </c>
      <c r="L50" s="55">
        <v>512.6083770758598</v>
      </c>
      <c r="M50" s="55">
        <v>491.4925438755688</v>
      </c>
      <c r="N50" s="55">
        <v>493.92948500655007</v>
      </c>
      <c r="O50" s="55">
        <v>455.487317433936</v>
      </c>
      <c r="P50" s="55">
        <v>473.8365498405435</v>
      </c>
      <c r="Q50" s="55">
        <v>514.4559155996205</v>
      </c>
      <c r="R50" s="55">
        <v>474.7141018321021</v>
      </c>
      <c r="S50" s="55">
        <v>502.89529938385454</v>
      </c>
      <c r="T50" s="55">
        <v>500.676694889125</v>
      </c>
      <c r="U50" s="55">
        <v>487.7271575350562</v>
      </c>
      <c r="V50" s="55">
        <v>508.53454193273376</v>
      </c>
      <c r="W50" s="55">
        <v>482.8493370127576</v>
      </c>
      <c r="X50" s="55">
        <v>513.1702691691335</v>
      </c>
      <c r="Y50" s="55">
        <v>523.3908103783451</v>
      </c>
      <c r="Z50" s="55">
        <v>519.2436969440263</v>
      </c>
      <c r="AA50" s="55">
        <v>500.737440155171</v>
      </c>
      <c r="AB50" s="55">
        <v>481.471677919821</v>
      </c>
      <c r="AC50" s="55">
        <v>492.48937301604934</v>
      </c>
      <c r="AD50" s="55">
        <v>492.38730552620655</v>
      </c>
      <c r="AE50" s="55">
        <v>534.9179416998335</v>
      </c>
      <c r="AF50" s="55">
        <v>437.9319798912467</v>
      </c>
      <c r="AG50" s="55">
        <v>482.92339484247395</v>
      </c>
      <c r="AH50" s="55">
        <v>499.46882195717086</v>
      </c>
      <c r="AI50" s="55">
        <v>414.0402298503664</v>
      </c>
      <c r="AJ50" s="55">
        <v>439.26834553558905</v>
      </c>
      <c r="AK50" s="55">
        <v>471.071440983718</v>
      </c>
      <c r="AL50" s="55">
        <v>455.4121412987148</v>
      </c>
      <c r="AM50" s="55">
        <v>438.9731678661807</v>
      </c>
    </row>
    <row r="51" spans="2:39" ht="15">
      <c r="B51" s="56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</row>
    <row r="52" ht="15">
      <c r="B52" s="47" t="s">
        <v>56</v>
      </c>
    </row>
    <row r="53" ht="15">
      <c r="B53" s="47" t="s">
        <v>38</v>
      </c>
    </row>
    <row r="54" spans="2:18" ht="30" customHeight="1">
      <c r="B54" s="111" t="s">
        <v>33</v>
      </c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</row>
    <row r="55" spans="2:18" ht="60" customHeight="1">
      <c r="B55" s="111" t="s">
        <v>51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</row>
    <row r="56" ht="15">
      <c r="B56" s="47" t="s">
        <v>34</v>
      </c>
    </row>
    <row r="57" ht="15">
      <c r="B57" s="47" t="s">
        <v>35</v>
      </c>
    </row>
  </sheetData>
  <sheetProtection/>
  <mergeCells count="2">
    <mergeCell ref="B55:R55"/>
    <mergeCell ref="B54:R5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Consommation énergétique du secteur résidentiel</dc:title>
  <dc:subject>Secteur résidentiel</dc:subject>
  <dc:creator>SDES</dc:creator>
  <cp:keywords>consommation d'énergie, parc, secteur résidentiel, ménage, logement, énergie</cp:keywords>
  <dc:description/>
  <cp:lastModifiedBy>RUFFIN Vladimir</cp:lastModifiedBy>
  <dcterms:created xsi:type="dcterms:W3CDTF">2019-02-14T15:04:30Z</dcterms:created>
  <dcterms:modified xsi:type="dcterms:W3CDTF">2019-12-20T10:24:08Z</dcterms:modified>
  <cp:category/>
  <cp:version/>
  <cp:contentType/>
  <cp:contentStatus/>
</cp:coreProperties>
</file>