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astien.thiriat\Downloads\Tr Actualisation de la page Consommation d'énergie par usage du résidentiel\"/>
    </mc:Choice>
  </mc:AlternateContent>
  <bookViews>
    <workbookView xWindow="0" yWindow="0" windowWidth="20490" windowHeight="7620"/>
  </bookViews>
  <sheets>
    <sheet name="Parc" sheetId="5" r:id="rId1"/>
    <sheet name="Conso par statut d'occupation" sheetId="6" r:id="rId2"/>
    <sheet name="Conso par usage" sheetId="7" r:id="rId3"/>
    <sheet name="Conso 1982-2019" sheetId="8" r:id="rId4"/>
  </sheets>
  <calcPr calcId="162913"/>
</workbook>
</file>

<file path=xl/calcChain.xml><?xml version="1.0" encoding="utf-8"?>
<calcChain xmlns="http://schemas.openxmlformats.org/spreadsheetml/2006/main">
  <c r="F17" i="7" l="1"/>
  <c r="I17" i="7"/>
  <c r="AJ41" i="8" l="1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L29" i="7"/>
  <c r="I29" i="7"/>
  <c r="F29" i="7"/>
  <c r="L28" i="7"/>
  <c r="I28" i="7"/>
  <c r="F28" i="7"/>
  <c r="O27" i="7"/>
  <c r="N27" i="7"/>
  <c r="M27" i="7"/>
  <c r="L27" i="7"/>
  <c r="I27" i="7"/>
  <c r="F27" i="7"/>
  <c r="L26" i="7"/>
  <c r="I26" i="7"/>
  <c r="F26" i="7"/>
  <c r="L25" i="7"/>
  <c r="I25" i="7"/>
  <c r="F25" i="7"/>
  <c r="L24" i="7"/>
  <c r="I24" i="7"/>
  <c r="F24" i="7"/>
  <c r="O23" i="7"/>
  <c r="N23" i="7"/>
  <c r="M23" i="7"/>
  <c r="L23" i="7"/>
  <c r="I23" i="7"/>
  <c r="F23" i="7"/>
  <c r="L22" i="7"/>
  <c r="I22" i="7"/>
  <c r="F22" i="7"/>
  <c r="L21" i="7"/>
  <c r="I21" i="7"/>
  <c r="F21" i="7"/>
  <c r="L20" i="7"/>
  <c r="I20" i="7"/>
  <c r="F20" i="7"/>
  <c r="L19" i="7"/>
  <c r="I19" i="7"/>
  <c r="F19" i="7"/>
  <c r="L18" i="7"/>
  <c r="I18" i="7"/>
  <c r="F18" i="7"/>
  <c r="L17" i="7"/>
  <c r="L16" i="7"/>
  <c r="I16" i="7"/>
  <c r="F16" i="7"/>
  <c r="O15" i="7"/>
  <c r="N15" i="7"/>
  <c r="M15" i="7"/>
  <c r="L15" i="7"/>
  <c r="I15" i="7"/>
  <c r="F15" i="7"/>
  <c r="L14" i="7"/>
  <c r="I14" i="7"/>
  <c r="F14" i="7"/>
  <c r="L13" i="7"/>
  <c r="I13" i="7"/>
  <c r="F13" i="7"/>
  <c r="L12" i="7"/>
  <c r="I12" i="7"/>
  <c r="F12" i="7"/>
  <c r="L11" i="7"/>
  <c r="I11" i="7"/>
  <c r="F11" i="7"/>
  <c r="L10" i="7"/>
  <c r="I10" i="7"/>
  <c r="F10" i="7"/>
  <c r="L9" i="7"/>
  <c r="I9" i="7"/>
  <c r="F9" i="7"/>
  <c r="L8" i="7"/>
  <c r="I8" i="7"/>
  <c r="F8" i="7"/>
  <c r="L7" i="7"/>
  <c r="L6" i="7"/>
  <c r="I6" i="7"/>
  <c r="F6" i="7"/>
  <c r="O35" i="6"/>
  <c r="N35" i="6"/>
  <c r="M35" i="6"/>
  <c r="L35" i="6"/>
  <c r="K35" i="6"/>
  <c r="J35" i="6"/>
  <c r="O32" i="6"/>
  <c r="N32" i="6"/>
  <c r="M32" i="6"/>
  <c r="L32" i="6"/>
  <c r="K32" i="6"/>
  <c r="J32" i="6"/>
  <c r="I32" i="6"/>
  <c r="H32" i="6"/>
  <c r="G32" i="6"/>
  <c r="F32" i="6"/>
  <c r="E32" i="6"/>
  <c r="D32" i="6"/>
  <c r="O31" i="6"/>
  <c r="N31" i="6"/>
  <c r="M31" i="6"/>
  <c r="L31" i="6"/>
  <c r="K31" i="6"/>
  <c r="J31" i="6"/>
  <c r="I31" i="6"/>
  <c r="H31" i="6"/>
  <c r="G31" i="6"/>
  <c r="F31" i="6"/>
  <c r="E31" i="6"/>
  <c r="D31" i="6"/>
  <c r="O30" i="6"/>
  <c r="N30" i="6"/>
  <c r="M30" i="6"/>
  <c r="L30" i="6"/>
  <c r="K30" i="6"/>
  <c r="J30" i="6"/>
  <c r="I30" i="6"/>
  <c r="H30" i="6"/>
  <c r="G30" i="6"/>
  <c r="F30" i="6"/>
  <c r="E30" i="6"/>
  <c r="D30" i="6"/>
  <c r="O29" i="6"/>
  <c r="N29" i="6"/>
  <c r="M29" i="6"/>
  <c r="L29" i="6"/>
  <c r="K29" i="6"/>
  <c r="J29" i="6"/>
  <c r="I29" i="6"/>
  <c r="H29" i="6"/>
  <c r="G29" i="6"/>
  <c r="F29" i="6"/>
  <c r="E29" i="6"/>
  <c r="D29" i="6"/>
  <c r="O28" i="6"/>
  <c r="N28" i="6"/>
  <c r="M28" i="6"/>
  <c r="L28" i="6"/>
  <c r="K28" i="6"/>
  <c r="J28" i="6"/>
  <c r="I28" i="6"/>
  <c r="H28" i="6"/>
  <c r="G28" i="6"/>
  <c r="F28" i="6"/>
  <c r="E28" i="6"/>
  <c r="D28" i="6"/>
  <c r="O27" i="6"/>
  <c r="N27" i="6"/>
  <c r="M27" i="6"/>
  <c r="L27" i="6"/>
  <c r="K27" i="6"/>
  <c r="J27" i="6"/>
  <c r="I27" i="6"/>
  <c r="H27" i="6"/>
  <c r="G27" i="6"/>
  <c r="F27" i="6"/>
  <c r="E27" i="6"/>
  <c r="D27" i="6"/>
  <c r="O26" i="6"/>
  <c r="N26" i="6"/>
  <c r="M26" i="6"/>
  <c r="L26" i="6"/>
  <c r="K26" i="6"/>
  <c r="J26" i="6"/>
  <c r="I26" i="6"/>
  <c r="H26" i="6"/>
  <c r="G26" i="6"/>
  <c r="F26" i="6"/>
  <c r="E26" i="6"/>
  <c r="D26" i="6"/>
  <c r="O25" i="6"/>
  <c r="N25" i="6"/>
  <c r="M25" i="6"/>
  <c r="L25" i="6"/>
  <c r="K25" i="6"/>
  <c r="J25" i="6"/>
  <c r="I25" i="6"/>
  <c r="H25" i="6"/>
  <c r="G25" i="6"/>
  <c r="F25" i="6"/>
  <c r="E25" i="6"/>
  <c r="D25" i="6"/>
  <c r="O24" i="6"/>
  <c r="N24" i="6"/>
  <c r="M24" i="6"/>
  <c r="L24" i="6"/>
  <c r="K24" i="6"/>
  <c r="J24" i="6"/>
  <c r="I24" i="6"/>
  <c r="H24" i="6"/>
  <c r="G24" i="6"/>
  <c r="F24" i="6"/>
  <c r="E24" i="6"/>
  <c r="D24" i="6"/>
  <c r="I60" i="5"/>
  <c r="H60" i="5"/>
  <c r="G60" i="5"/>
  <c r="F60" i="5"/>
  <c r="E60" i="5"/>
  <c r="D60" i="5"/>
  <c r="I59" i="5"/>
  <c r="H59" i="5"/>
  <c r="G59" i="5"/>
  <c r="F59" i="5"/>
  <c r="E59" i="5"/>
  <c r="D59" i="5"/>
  <c r="I58" i="5"/>
  <c r="H58" i="5"/>
  <c r="G58" i="5"/>
  <c r="F58" i="5"/>
  <c r="E58" i="5"/>
  <c r="D58" i="5"/>
  <c r="I57" i="5"/>
  <c r="H57" i="5"/>
  <c r="G57" i="5"/>
  <c r="F57" i="5"/>
  <c r="E57" i="5"/>
  <c r="D57" i="5"/>
  <c r="I56" i="5"/>
  <c r="H56" i="5"/>
  <c r="G56" i="5"/>
  <c r="F56" i="5"/>
  <c r="E56" i="5"/>
  <c r="D56" i="5"/>
  <c r="I55" i="5"/>
  <c r="H55" i="5"/>
  <c r="G55" i="5"/>
  <c r="F55" i="5"/>
  <c r="E55" i="5"/>
  <c r="D55" i="5"/>
  <c r="I54" i="5"/>
  <c r="H54" i="5"/>
  <c r="G54" i="5"/>
  <c r="F54" i="5"/>
  <c r="E54" i="5"/>
  <c r="D54" i="5"/>
  <c r="I53" i="5"/>
  <c r="H53" i="5"/>
  <c r="G53" i="5"/>
  <c r="F53" i="5"/>
  <c r="E53" i="5"/>
  <c r="D53" i="5"/>
  <c r="I52" i="5"/>
  <c r="H52" i="5"/>
  <c r="G52" i="5"/>
  <c r="F52" i="5"/>
  <c r="E52" i="5"/>
  <c r="D52" i="5"/>
  <c r="I51" i="5"/>
  <c r="H51" i="5"/>
  <c r="G51" i="5"/>
  <c r="F51" i="5"/>
  <c r="E51" i="5"/>
  <c r="D51" i="5"/>
  <c r="J30" i="5"/>
  <c r="K29" i="5"/>
  <c r="J29" i="5"/>
  <c r="I29" i="5"/>
  <c r="H29" i="5"/>
  <c r="G29" i="5"/>
  <c r="F29" i="5"/>
  <c r="E29" i="5"/>
  <c r="D29" i="5"/>
  <c r="K28" i="5"/>
  <c r="J28" i="5"/>
  <c r="I28" i="5"/>
  <c r="I30" i="5" s="1"/>
  <c r="H28" i="5"/>
  <c r="G28" i="5"/>
  <c r="G30" i="5" s="1"/>
  <c r="F28" i="5"/>
  <c r="F30" i="5" s="1"/>
  <c r="E28" i="5"/>
  <c r="D28" i="5"/>
  <c r="K27" i="5"/>
  <c r="J27" i="5"/>
  <c r="I27" i="5"/>
  <c r="H27" i="5"/>
  <c r="G27" i="5"/>
  <c r="F27" i="5"/>
  <c r="E27" i="5"/>
  <c r="D27" i="5"/>
  <c r="K26" i="5"/>
  <c r="J26" i="5"/>
  <c r="I26" i="5"/>
  <c r="H26" i="5"/>
  <c r="G26" i="5"/>
  <c r="F26" i="5"/>
  <c r="E26" i="5"/>
  <c r="D26" i="5"/>
  <c r="K25" i="5"/>
  <c r="J25" i="5"/>
  <c r="I25" i="5"/>
  <c r="H25" i="5"/>
  <c r="G25" i="5"/>
  <c r="F25" i="5"/>
  <c r="E25" i="5"/>
  <c r="D25" i="5"/>
  <c r="K24" i="5"/>
  <c r="J24" i="5"/>
  <c r="I24" i="5"/>
  <c r="H24" i="5"/>
  <c r="G24" i="5"/>
  <c r="F24" i="5"/>
  <c r="E24" i="5"/>
  <c r="D24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D61" i="5" l="1"/>
  <c r="D30" i="5"/>
  <c r="K30" i="5"/>
  <c r="E30" i="5"/>
  <c r="H30" i="5"/>
  <c r="G61" i="5"/>
  <c r="E61" i="5"/>
  <c r="I61" i="5"/>
  <c r="F61" i="5"/>
  <c r="H61" i="5"/>
</calcChain>
</file>

<file path=xl/sharedStrings.xml><?xml version="1.0" encoding="utf-8"?>
<sst xmlns="http://schemas.openxmlformats.org/spreadsheetml/2006/main" count="429" uniqueCount="59">
  <si>
    <t>Parc en milliers de logements</t>
  </si>
  <si>
    <t>Appartement</t>
  </si>
  <si>
    <t>Autres énergies</t>
  </si>
  <si>
    <t>Bois</t>
  </si>
  <si>
    <t>Electricité</t>
  </si>
  <si>
    <t>Gaz naturel</t>
  </si>
  <si>
    <t>Maison</t>
  </si>
  <si>
    <t>Locataire</t>
  </si>
  <si>
    <t>Propriétaire</t>
  </si>
  <si>
    <t>Tous statuts</t>
  </si>
  <si>
    <t>Tous logements</t>
  </si>
  <si>
    <t>Toutes énergies</t>
  </si>
  <si>
    <t>Type de logement</t>
  </si>
  <si>
    <t>Energie principale de chauffage</t>
  </si>
  <si>
    <t>Surface totale en millions de m²</t>
  </si>
  <si>
    <t>Energie</t>
  </si>
  <si>
    <t>Chauffage</t>
  </si>
  <si>
    <t>Eau chaude sanitaire</t>
  </si>
  <si>
    <t>Cuisson</t>
  </si>
  <si>
    <t>Climatisation</t>
  </si>
  <si>
    <t>Electricité spécifique</t>
  </si>
  <si>
    <t>Usage</t>
  </si>
  <si>
    <t xml:space="preserve">CONSOMMATION ENERGETIQUE DU SECTEUR RESIDENTIEL  </t>
  </si>
  <si>
    <t>CHAUFFAGE</t>
  </si>
  <si>
    <t xml:space="preserve">Electricité </t>
  </si>
  <si>
    <t>Charbon, autres</t>
  </si>
  <si>
    <t>Total*</t>
  </si>
  <si>
    <t>EAU CHAUDE SANITAIRE (ECS)</t>
  </si>
  <si>
    <t>CUISSON</t>
  </si>
  <si>
    <t>SPECIFIQUE</t>
  </si>
  <si>
    <t>TOUS USAGES</t>
  </si>
  <si>
    <t>Note : les données peuvent présenter des écarts avec celles diffusées dans le cadre du bilan de l'énergie (au-delà de la correction des variations climatiques réalisée dans le bilan), en raison de méthodologies différentes</t>
  </si>
  <si>
    <t>Champ : France métropolitaine - ensemble des logements ordinaires</t>
  </si>
  <si>
    <t>Source : CEREN</t>
  </si>
  <si>
    <t>CLIMATISATION</t>
  </si>
  <si>
    <t>n.d.</t>
  </si>
  <si>
    <t>** : avant 2010, l'usage "climatisation" n'est pas connu et l'électricité consommée pour cet usage est incluse dans l'usage "spécifique"</t>
  </si>
  <si>
    <t>Electricité**</t>
  </si>
  <si>
    <t>Chauffage urbain</t>
  </si>
  <si>
    <t>Fioul domestique</t>
  </si>
  <si>
    <t>Gaz de pétrole liquéfié</t>
  </si>
  <si>
    <t>Source : Ceren</t>
  </si>
  <si>
    <t>Champ : France métropolitaine - ensemble des résidences principales</t>
  </si>
  <si>
    <t>Consommation d'énergie par statut d'occupation</t>
  </si>
  <si>
    <t>Ensemble</t>
  </si>
  <si>
    <t>Consommation d'énergie par usage</t>
  </si>
  <si>
    <t>Ensemble des résidences principales</t>
  </si>
  <si>
    <r>
      <t xml:space="preserve">Ensemble des résidences principales </t>
    </r>
    <r>
      <rPr>
        <b/>
        <u/>
        <sz val="11"/>
        <rFont val="Calibri"/>
        <family val="2"/>
      </rPr>
      <t>neuves</t>
    </r>
  </si>
  <si>
    <t>Toutes énergies*</t>
  </si>
  <si>
    <t>* : les totaux sont en TWh PCI, ainsi ils ne correspondent pas exactement à la somme des lignes qui les précèdent car le gaz naturel est exprimé en TWh PCS</t>
  </si>
  <si>
    <t>dont pompes à chaleur</t>
  </si>
  <si>
    <t>Note : La ligne "Dont pompes à chaleur" désigne l'électricité consommée par les pompess à chaleur. La ligne "pompes à chaleur" correspond, quant à elle, à la consommation de chaleur produite par les pompess à chaleur, de laquelle est déduite leur consommation d'électricité pour éviter un double compte.  Par convention, le CEREN a calculé cette consommation nette comme étant le double de la consommation d'électricité, retenant un coefficient de performance de 3.
* : les totaux sont en TWh PCI, ainsi ils ne correspondent pas exactement à la somme des lignes qui les précèdent car le gaz naturel est exprimé en TWh PCS</t>
  </si>
  <si>
    <t>Pompes à chaleur</t>
  </si>
  <si>
    <t xml:space="preserve">Note : La ligne "Dont pompes à chaleur" désigne l'électricité consommée par les pompess à chaleur. La ligne "pompes à chaleur" correspond, quant à elle, à la consommation de chaleur produite par les pompess à chaleur, de laquelle est déduite leur consommation d'électricité pour éviter un double compte.  Par convention, le CEREN a calculé cette consommation nette comme étant le double de la consommation d'électricité, retenant un coefficient de performance de 3. Cette information n'est disponible qu'à partir de 2016 </t>
  </si>
  <si>
    <t>Bois*</t>
  </si>
  <si>
    <t>* Les logements attribués au bois correspondent ici à ceux chauffés exclusivement au bois. Le nombre et la surface des logements chauffés principalement au bois pourraient être significativement plus élevés, cette forme d'énergie étant fréquemment associée à d'autres</t>
  </si>
  <si>
    <t>À climat réel - en TWh PCS (Gaz) et TWh PCI (autres énergies et totaux)</t>
  </si>
  <si>
    <t>À climat réel - en TWh PCS (Gaz) et TWh PCI (autres énergies)</t>
  </si>
  <si>
    <t>À CLIMAT REEL EN TWH PCS (GAZ) ET EN TWH PCI (AUTRES ENERGIES ET TOTAUX)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</si>
</sst>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"/>
    <numFmt numFmtId="167" formatCode="#,##0.000"/>
  </numFmts>
  <fonts count="9" x14ac:knownFonts="1">
    <font>
      <sz val="11"/>
      <color theme="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/>
    <xf numFmtId="164" fontId="0" fillId="0" borderId="0" xfId="0" applyNumberFormat="1" applyFont="1"/>
    <xf numFmtId="1" fontId="0" fillId="0" borderId="0" xfId="0" applyNumberFormat="1" applyFont="1"/>
    <xf numFmtId="0" fontId="0" fillId="0" borderId="2" xfId="0" applyFont="1" applyBorder="1"/>
    <xf numFmtId="164" fontId="0" fillId="0" borderId="2" xfId="0" applyNumberFormat="1" applyFont="1" applyBorder="1"/>
    <xf numFmtId="164" fontId="0" fillId="0" borderId="0" xfId="0" applyNumberFormat="1" applyFont="1" applyBorder="1"/>
    <xf numFmtId="3" fontId="0" fillId="0" borderId="0" xfId="0" applyNumberFormat="1" applyFont="1" applyBorder="1"/>
    <xf numFmtId="0" fontId="0" fillId="0" borderId="0" xfId="0" applyFont="1" applyBorder="1"/>
    <xf numFmtId="3" fontId="0" fillId="0" borderId="0" xfId="0" applyNumberFormat="1" applyFont="1"/>
    <xf numFmtId="0" fontId="5" fillId="0" borderId="0" xfId="0" applyFont="1"/>
    <xf numFmtId="164" fontId="7" fillId="0" borderId="0" xfId="0" applyNumberFormat="1" applyFont="1"/>
    <xf numFmtId="0" fontId="0" fillId="0" borderId="3" xfId="0" applyFont="1" applyBorder="1"/>
    <xf numFmtId="0" fontId="0" fillId="0" borderId="4" xfId="0" applyFont="1" applyBorder="1" applyAlignment="1">
      <alignment horizontal="center" vertical="center" wrapText="1"/>
    </xf>
    <xf numFmtId="164" fontId="0" fillId="0" borderId="5" xfId="0" applyNumberFormat="1" applyFont="1" applyBorder="1"/>
    <xf numFmtId="0" fontId="6" fillId="0" borderId="5" xfId="0" applyFont="1" applyBorder="1" applyAlignment="1">
      <alignment horizontal="left" indent="1"/>
    </xf>
    <xf numFmtId="164" fontId="0" fillId="0" borderId="4" xfId="0" applyNumberFormat="1" applyFont="1" applyBorder="1"/>
    <xf numFmtId="164" fontId="7" fillId="0" borderId="6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3" fontId="0" fillId="0" borderId="7" xfId="0" applyNumberFormat="1" applyFont="1" applyBorder="1"/>
    <xf numFmtId="3" fontId="0" fillId="0" borderId="5" xfId="0" applyNumberFormat="1" applyFont="1" applyBorder="1"/>
    <xf numFmtId="3" fontId="6" fillId="0" borderId="7" xfId="0" applyNumberFormat="1" applyFont="1" applyBorder="1"/>
    <xf numFmtId="3" fontId="6" fillId="0" borderId="5" xfId="0" applyNumberFormat="1" applyFont="1" applyBorder="1"/>
    <xf numFmtId="3" fontId="0" fillId="0" borderId="6" xfId="0" applyNumberFormat="1" applyFont="1" applyBorder="1"/>
    <xf numFmtId="3" fontId="0" fillId="0" borderId="4" xfId="0" applyNumberFormat="1" applyFont="1" applyBorder="1"/>
    <xf numFmtId="0" fontId="5" fillId="0" borderId="0" xfId="0" applyFont="1" applyBorder="1"/>
    <xf numFmtId="164" fontId="0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7" fillId="0" borderId="5" xfId="0" applyNumberFormat="1" applyFont="1" applyBorder="1"/>
    <xf numFmtId="164" fontId="7" fillId="0" borderId="3" xfId="0" applyNumberFormat="1" applyFont="1" applyBorder="1"/>
    <xf numFmtId="164" fontId="7" fillId="0" borderId="5" xfId="0" applyNumberFormat="1" applyFont="1" applyFill="1" applyBorder="1"/>
    <xf numFmtId="164" fontId="7" fillId="0" borderId="4" xfId="0" applyNumberFormat="1" applyFont="1" applyFill="1" applyBorder="1"/>
    <xf numFmtId="164" fontId="7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/>
    <xf numFmtId="0" fontId="2" fillId="0" borderId="8" xfId="0" applyNumberFormat="1" applyFont="1" applyFill="1" applyBorder="1" applyAlignment="1">
      <alignment horizontal="right"/>
    </xf>
    <xf numFmtId="0" fontId="3" fillId="0" borderId="0" xfId="0" applyNumberFormat="1" applyFont="1" applyFill="1" applyAlignment="1"/>
    <xf numFmtId="0" fontId="2" fillId="0" borderId="9" xfId="0" applyNumberFormat="1" applyFont="1" applyFill="1" applyBorder="1" applyAlignment="1"/>
    <xf numFmtId="166" fontId="2" fillId="0" borderId="9" xfId="0" applyNumberFormat="1" applyFont="1" applyFill="1" applyBorder="1"/>
    <xf numFmtId="0" fontId="3" fillId="0" borderId="9" xfId="0" applyNumberFormat="1" applyFont="1" applyFill="1" applyBorder="1" applyAlignment="1"/>
    <xf numFmtId="166" fontId="3" fillId="0" borderId="9" xfId="0" applyNumberFormat="1" applyFont="1" applyFill="1" applyBorder="1"/>
    <xf numFmtId="166" fontId="2" fillId="0" borderId="0" xfId="0" applyNumberFormat="1" applyFont="1" applyFill="1"/>
    <xf numFmtId="166" fontId="3" fillId="0" borderId="9" xfId="0" applyNumberFormat="1" applyFont="1" applyFill="1" applyBorder="1" applyAlignment="1"/>
    <xf numFmtId="0" fontId="3" fillId="0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66" fontId="2" fillId="0" borderId="0" xfId="0" applyNumberFormat="1" applyFont="1" applyFill="1" applyBorder="1"/>
    <xf numFmtId="0" fontId="4" fillId="0" borderId="9" xfId="0" applyNumberFormat="1" applyFont="1" applyFill="1" applyBorder="1" applyAlignment="1">
      <alignment horizontal="left" indent="1"/>
    </xf>
    <xf numFmtId="3" fontId="0" fillId="0" borderId="3" xfId="0" applyNumberFormat="1" applyFont="1" applyBorder="1"/>
    <xf numFmtId="164" fontId="0" fillId="0" borderId="0" xfId="0" applyNumberFormat="1" applyFont="1" applyFill="1" applyBorder="1"/>
    <xf numFmtId="164" fontId="0" fillId="0" borderId="4" xfId="0" applyNumberFormat="1" applyFont="1" applyBorder="1" applyAlignment="1">
      <alignment horizontal="center" vertical="center"/>
    </xf>
    <xf numFmtId="165" fontId="0" fillId="0" borderId="6" xfId="0" applyNumberFormat="1" applyFont="1" applyBorder="1"/>
    <xf numFmtId="165" fontId="0" fillId="0" borderId="7" xfId="0" applyNumberFormat="1" applyFont="1" applyBorder="1"/>
    <xf numFmtId="166" fontId="4" fillId="0" borderId="9" xfId="0" applyNumberFormat="1" applyFont="1" applyFill="1" applyBorder="1" applyAlignment="1">
      <alignment horizontal="right"/>
    </xf>
    <xf numFmtId="167" fontId="0" fillId="0" borderId="0" xfId="0" applyNumberFormat="1" applyFont="1" applyBorder="1"/>
    <xf numFmtId="167" fontId="0" fillId="0" borderId="5" xfId="0" applyNumberFormat="1" applyFont="1" applyBorder="1"/>
    <xf numFmtId="167" fontId="8" fillId="0" borderId="0" xfId="0" applyNumberFormat="1" applyFont="1" applyBorder="1"/>
    <xf numFmtId="167" fontId="8" fillId="0" borderId="5" xfId="0" applyNumberFormat="1" applyFont="1" applyBorder="1"/>
    <xf numFmtId="167" fontId="6" fillId="0" borderId="0" xfId="0" applyNumberFormat="1" applyFont="1" applyBorder="1"/>
    <xf numFmtId="167" fontId="0" fillId="0" borderId="2" xfId="0" applyNumberFormat="1" applyFont="1" applyBorder="1"/>
    <xf numFmtId="167" fontId="0" fillId="0" borderId="4" xfId="0" applyNumberFormat="1" applyFont="1" applyBorder="1"/>
    <xf numFmtId="167" fontId="0" fillId="0" borderId="1" xfId="0" applyNumberFormat="1" applyFont="1" applyBorder="1"/>
    <xf numFmtId="167" fontId="6" fillId="0" borderId="5" xfId="0" applyNumberFormat="1" applyFont="1" applyBorder="1"/>
    <xf numFmtId="167" fontId="7" fillId="0" borderId="0" xfId="0" applyNumberFormat="1" applyFont="1" applyBorder="1"/>
    <xf numFmtId="0" fontId="7" fillId="0" borderId="5" xfId="0" applyFont="1" applyBorder="1" applyAlignment="1">
      <alignment horizontal="left"/>
    </xf>
    <xf numFmtId="167" fontId="7" fillId="0" borderId="5" xfId="0" applyNumberFormat="1" applyFont="1" applyBorder="1"/>
    <xf numFmtId="0" fontId="2" fillId="0" borderId="9" xfId="0" applyNumberFormat="1" applyFont="1" applyFill="1" applyBorder="1" applyAlignment="1">
      <alignment horizontal="left"/>
    </xf>
    <xf numFmtId="166" fontId="4" fillId="0" borderId="9" xfId="0" applyNumberFormat="1" applyFont="1" applyFill="1" applyBorder="1"/>
    <xf numFmtId="0" fontId="2" fillId="0" borderId="0" xfId="0" applyFont="1" applyFill="1"/>
    <xf numFmtId="0" fontId="2" fillId="0" borderId="10" xfId="0" applyNumberFormat="1" applyFont="1" applyFill="1" applyBorder="1" applyAlignment="1"/>
    <xf numFmtId="0" fontId="2" fillId="0" borderId="11" xfId="0" applyNumberFormat="1" applyFont="1" applyFill="1" applyBorder="1" applyAlignment="1"/>
    <xf numFmtId="164" fontId="0" fillId="0" borderId="9" xfId="0" applyNumberFormat="1" applyFont="1" applyFill="1" applyBorder="1"/>
    <xf numFmtId="166" fontId="2" fillId="0" borderId="9" xfId="0" applyNumberFormat="1" applyFont="1" applyFill="1" applyBorder="1" applyAlignment="1">
      <alignment horizontal="right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/>
    <xf numFmtId="165" fontId="6" fillId="0" borderId="7" xfId="0" applyNumberFormat="1" applyFont="1" applyBorder="1"/>
    <xf numFmtId="165" fontId="6" fillId="0" borderId="5" xfId="0" applyNumberFormat="1" applyFont="1" applyBorder="1"/>
    <xf numFmtId="165" fontId="0" fillId="0" borderId="4" xfId="0" applyNumberFormat="1" applyFont="1" applyBorder="1"/>
    <xf numFmtId="165" fontId="0" fillId="0" borderId="3" xfId="0" applyNumberFormat="1" applyFont="1" applyBorder="1"/>
    <xf numFmtId="0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/>
    <xf numFmtId="164" fontId="0" fillId="0" borderId="6" xfId="0" applyNumberFormat="1" applyFont="1" applyBorder="1" applyAlignment="1">
      <alignment horizontal="center" vertical="center"/>
    </xf>
    <xf numFmtId="167" fontId="0" fillId="0" borderId="7" xfId="0" applyNumberFormat="1" applyFont="1" applyBorder="1"/>
    <xf numFmtId="167" fontId="7" fillId="0" borderId="7" xfId="0" applyNumberFormat="1" applyFont="1" applyBorder="1"/>
    <xf numFmtId="167" fontId="6" fillId="0" borderId="7" xfId="0" applyNumberFormat="1" applyFont="1" applyBorder="1"/>
    <xf numFmtId="167" fontId="0" fillId="0" borderId="6" xfId="0" applyNumberFormat="1" applyFont="1" applyBorder="1"/>
    <xf numFmtId="0" fontId="0" fillId="0" borderId="13" xfId="0" applyFont="1" applyBorder="1"/>
    <xf numFmtId="0" fontId="0" fillId="0" borderId="6" xfId="0" applyFont="1" applyBorder="1" applyAlignment="1">
      <alignment horizontal="center" vertical="center" wrapText="1"/>
    </xf>
    <xf numFmtId="164" fontId="0" fillId="0" borderId="7" xfId="0" applyNumberFormat="1" applyFont="1" applyBorder="1"/>
    <xf numFmtId="164" fontId="0" fillId="0" borderId="6" xfId="0" applyNumberFormat="1" applyFont="1" applyBorder="1"/>
    <xf numFmtId="164" fontId="0" fillId="0" borderId="13" xfId="0" applyNumberFormat="1" applyFont="1" applyFill="1" applyBorder="1"/>
    <xf numFmtId="0" fontId="0" fillId="0" borderId="7" xfId="0" applyFont="1" applyBorder="1"/>
    <xf numFmtId="0" fontId="0" fillId="0" borderId="6" xfId="0" applyFont="1" applyBorder="1"/>
    <xf numFmtId="0" fontId="0" fillId="0" borderId="7" xfId="0" applyFont="1" applyFill="1" applyBorder="1"/>
    <xf numFmtId="0" fontId="0" fillId="0" borderId="6" xfId="0" applyFont="1" applyFill="1" applyBorder="1"/>
    <xf numFmtId="0" fontId="0" fillId="0" borderId="6" xfId="0" applyFont="1" applyBorder="1" applyAlignment="1">
      <alignment horizontal="center" vertical="center"/>
    </xf>
    <xf numFmtId="167" fontId="0" fillId="0" borderId="13" xfId="0" applyNumberFormat="1" applyFont="1" applyBorder="1"/>
    <xf numFmtId="167" fontId="8" fillId="0" borderId="7" xfId="0" applyNumberFormat="1" applyFont="1" applyBorder="1"/>
    <xf numFmtId="0" fontId="0" fillId="0" borderId="0" xfId="0" applyFont="1" applyAlignment="1">
      <alignment horizontal="left" wrapText="1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showGridLines="0" tabSelected="1" workbookViewId="0">
      <selection activeCell="A76" sqref="A76"/>
    </sheetView>
  </sheetViews>
  <sheetFormatPr baseColWidth="10" defaultRowHeight="15" x14ac:dyDescent="0.25"/>
  <cols>
    <col min="1" max="1" width="2.85546875" style="1" customWidth="1"/>
    <col min="2" max="2" width="19.5703125" style="1" customWidth="1"/>
    <col min="3" max="3" width="22.28515625" style="1" bestFit="1" customWidth="1"/>
    <col min="4" max="9" width="16.42578125" style="1" customWidth="1"/>
    <col min="10" max="10" width="26.140625" style="1" customWidth="1"/>
    <col min="11" max="16384" width="11.42578125" style="1"/>
  </cols>
  <sheetData>
    <row r="1" spans="2:16" x14ac:dyDescent="0.25">
      <c r="B1" s="25" t="s">
        <v>46</v>
      </c>
      <c r="F1" s="2"/>
      <c r="G1" s="2"/>
      <c r="H1" s="2"/>
      <c r="I1" s="2"/>
      <c r="K1" s="2"/>
    </row>
    <row r="2" spans="2:16" x14ac:dyDescent="0.25">
      <c r="B2" s="4"/>
      <c r="C2" s="4"/>
      <c r="D2" s="4"/>
      <c r="E2" s="4"/>
      <c r="F2" s="5"/>
      <c r="G2" s="5"/>
      <c r="H2" s="5"/>
      <c r="I2" s="5"/>
      <c r="K2" s="2"/>
    </row>
    <row r="3" spans="2:16" x14ac:dyDescent="0.25">
      <c r="B3" s="86"/>
      <c r="C3" s="12"/>
      <c r="D3" s="99">
        <v>2019</v>
      </c>
      <c r="E3" s="100"/>
      <c r="F3" s="99">
        <v>2018</v>
      </c>
      <c r="G3" s="100"/>
      <c r="H3" s="99">
        <v>2017</v>
      </c>
      <c r="I3" s="100"/>
      <c r="J3" s="99">
        <v>2016</v>
      </c>
      <c r="K3" s="100"/>
    </row>
    <row r="4" spans="2:16" ht="30" customHeight="1" x14ac:dyDescent="0.25">
      <c r="B4" s="87" t="s">
        <v>12</v>
      </c>
      <c r="C4" s="13" t="s">
        <v>13</v>
      </c>
      <c r="D4" s="17" t="s">
        <v>0</v>
      </c>
      <c r="E4" s="18" t="s">
        <v>14</v>
      </c>
      <c r="F4" s="17" t="s">
        <v>0</v>
      </c>
      <c r="G4" s="18" t="s">
        <v>14</v>
      </c>
      <c r="H4" s="17" t="s">
        <v>0</v>
      </c>
      <c r="I4" s="18" t="s">
        <v>14</v>
      </c>
      <c r="J4" s="17" t="s">
        <v>0</v>
      </c>
      <c r="K4" s="18" t="s">
        <v>14</v>
      </c>
      <c r="L4" s="2"/>
      <c r="M4" s="2"/>
      <c r="O4" s="11"/>
    </row>
    <row r="5" spans="2:16" x14ac:dyDescent="0.25">
      <c r="B5" s="88" t="s">
        <v>1</v>
      </c>
      <c r="C5" s="14" t="s">
        <v>2</v>
      </c>
      <c r="D5" s="19">
        <v>19.155201360827771</v>
      </c>
      <c r="E5" s="20">
        <v>1.1716220613421859</v>
      </c>
      <c r="F5" s="19">
        <v>19.155201360827778</v>
      </c>
      <c r="G5" s="20">
        <v>1.1716282451621924</v>
      </c>
      <c r="H5" s="19">
        <v>19.255201360827776</v>
      </c>
      <c r="I5" s="20">
        <v>1.1765883359332965</v>
      </c>
      <c r="J5" s="19">
        <v>19.274315730896266</v>
      </c>
      <c r="K5" s="20">
        <v>1.1756800003964785</v>
      </c>
      <c r="L5" s="9"/>
      <c r="M5" s="9"/>
      <c r="O5" s="9"/>
      <c r="P5" s="9"/>
    </row>
    <row r="6" spans="2:16" x14ac:dyDescent="0.25">
      <c r="B6" s="88" t="s">
        <v>1</v>
      </c>
      <c r="C6" s="14" t="s">
        <v>54</v>
      </c>
      <c r="D6" s="19">
        <v>52.424999999999997</v>
      </c>
      <c r="E6" s="20">
        <v>3.1933956745598588</v>
      </c>
      <c r="F6" s="19">
        <v>51.925000000000004</v>
      </c>
      <c r="G6" s="20">
        <v>3.1663887344561825</v>
      </c>
      <c r="H6" s="19">
        <v>51.625</v>
      </c>
      <c r="I6" s="20">
        <v>3.150760193068928</v>
      </c>
      <c r="J6" s="19">
        <v>51.524999999999999</v>
      </c>
      <c r="K6" s="20">
        <v>3.1445770232556653</v>
      </c>
      <c r="L6" s="9"/>
      <c r="M6" s="9"/>
      <c r="O6" s="9"/>
      <c r="P6" s="9"/>
    </row>
    <row r="7" spans="2:16" x14ac:dyDescent="0.25">
      <c r="B7" s="88" t="s">
        <v>1</v>
      </c>
      <c r="C7" s="14" t="s">
        <v>38</v>
      </c>
      <c r="D7" s="19">
        <v>1260.5394471362054</v>
      </c>
      <c r="E7" s="20">
        <v>79.043558526078968</v>
      </c>
      <c r="F7" s="19">
        <v>1240.0135026005062</v>
      </c>
      <c r="G7" s="20">
        <v>77.948100981586805</v>
      </c>
      <c r="H7" s="19">
        <v>1212.6407462636232</v>
      </c>
      <c r="I7" s="20">
        <v>76.968486893254962</v>
      </c>
      <c r="J7" s="19">
        <v>1181.2000000000003</v>
      </c>
      <c r="K7" s="20">
        <v>74.98064343051081</v>
      </c>
      <c r="L7" s="9"/>
      <c r="M7" s="9"/>
      <c r="O7" s="9"/>
      <c r="P7" s="9"/>
    </row>
    <row r="8" spans="2:16" x14ac:dyDescent="0.25">
      <c r="B8" s="88" t="s">
        <v>1</v>
      </c>
      <c r="C8" s="14" t="s">
        <v>4</v>
      </c>
      <c r="D8" s="19">
        <v>4185.0284016620144</v>
      </c>
      <c r="E8" s="20">
        <v>228.46188044265082</v>
      </c>
      <c r="F8" s="19">
        <v>4145.5721909513786</v>
      </c>
      <c r="G8" s="20">
        <v>226.21518881723057</v>
      </c>
      <c r="H8" s="19">
        <v>4100.5654949146628</v>
      </c>
      <c r="I8" s="20">
        <v>224.16303640023006</v>
      </c>
      <c r="J8" s="19">
        <v>4054.6</v>
      </c>
      <c r="K8" s="20">
        <v>221.38902768814901</v>
      </c>
      <c r="L8" s="9"/>
      <c r="M8" s="9"/>
      <c r="O8" s="9"/>
      <c r="P8" s="9"/>
    </row>
    <row r="9" spans="2:16" x14ac:dyDescent="0.25">
      <c r="B9" s="88" t="s">
        <v>1</v>
      </c>
      <c r="C9" s="15" t="s">
        <v>50</v>
      </c>
      <c r="D9" s="21">
        <v>65.857952918256288</v>
      </c>
      <c r="E9" s="22">
        <v>4.5591295370413416</v>
      </c>
      <c r="F9" s="21">
        <v>56.686859813084112</v>
      </c>
      <c r="G9" s="22">
        <v>3.9259796530068396</v>
      </c>
      <c r="H9" s="21">
        <v>51.605218068535834</v>
      </c>
      <c r="I9" s="22">
        <v>3.5751555097592762</v>
      </c>
      <c r="J9" s="21">
        <v>46.25</v>
      </c>
      <c r="K9" s="22">
        <v>3.2054443248231292</v>
      </c>
      <c r="L9" s="9"/>
      <c r="M9" s="9"/>
      <c r="O9" s="9"/>
      <c r="P9" s="9"/>
    </row>
    <row r="10" spans="2:16" x14ac:dyDescent="0.25">
      <c r="B10" s="88" t="s">
        <v>1</v>
      </c>
      <c r="C10" s="14" t="s">
        <v>39</v>
      </c>
      <c r="D10" s="19">
        <v>573.0936285433105</v>
      </c>
      <c r="E10" s="20">
        <v>36.831858974438312</v>
      </c>
      <c r="F10" s="19">
        <v>588.69362854331041</v>
      </c>
      <c r="G10" s="20">
        <v>37.997395108674311</v>
      </c>
      <c r="H10" s="19">
        <v>598.99362854331048</v>
      </c>
      <c r="I10" s="20">
        <v>38.719220069738043</v>
      </c>
      <c r="J10" s="19">
        <v>608.39999999999986</v>
      </c>
      <c r="K10" s="20">
        <v>39.371645529547337</v>
      </c>
      <c r="L10" s="9"/>
      <c r="M10" s="9"/>
      <c r="O10" s="9"/>
      <c r="P10" s="9"/>
    </row>
    <row r="11" spans="2:16" x14ac:dyDescent="0.25">
      <c r="B11" s="88" t="s">
        <v>1</v>
      </c>
      <c r="C11" s="14" t="s">
        <v>5</v>
      </c>
      <c r="D11" s="19">
        <v>6730.4742124600662</v>
      </c>
      <c r="E11" s="20">
        <v>457.69746087155158</v>
      </c>
      <c r="F11" s="19">
        <v>6650.662668217823</v>
      </c>
      <c r="G11" s="20">
        <v>452.3266570770445</v>
      </c>
      <c r="H11" s="19">
        <v>6552.1364989020021</v>
      </c>
      <c r="I11" s="20">
        <v>447.6242168494507</v>
      </c>
      <c r="J11" s="19">
        <v>6462.3</v>
      </c>
      <c r="K11" s="20">
        <v>440.71381735992759</v>
      </c>
      <c r="L11" s="9"/>
      <c r="M11" s="9"/>
      <c r="O11" s="9"/>
      <c r="P11" s="9"/>
    </row>
    <row r="12" spans="2:16" x14ac:dyDescent="0.25">
      <c r="B12" s="89" t="s">
        <v>1</v>
      </c>
      <c r="C12" s="16" t="s">
        <v>40</v>
      </c>
      <c r="D12" s="23">
        <v>10.3</v>
      </c>
      <c r="E12" s="24">
        <v>0.74514370730267843</v>
      </c>
      <c r="F12" s="23">
        <v>10.5</v>
      </c>
      <c r="G12" s="24">
        <v>0.76407288121874994</v>
      </c>
      <c r="H12" s="23">
        <v>11.7</v>
      </c>
      <c r="I12" s="24">
        <v>0.83340804567935611</v>
      </c>
      <c r="J12" s="23">
        <v>12.700000000000001</v>
      </c>
      <c r="K12" s="24">
        <v>0.8961564327775704</v>
      </c>
      <c r="L12" s="9"/>
      <c r="M12" s="9"/>
      <c r="O12" s="9"/>
      <c r="P12" s="9"/>
    </row>
    <row r="13" spans="2:16" x14ac:dyDescent="0.25">
      <c r="B13" s="88" t="s">
        <v>6</v>
      </c>
      <c r="C13" s="14" t="s">
        <v>2</v>
      </c>
      <c r="D13" s="19">
        <v>170.94687842072852</v>
      </c>
      <c r="E13" s="20">
        <v>19.857881296740903</v>
      </c>
      <c r="F13" s="19">
        <v>168.35720990209029</v>
      </c>
      <c r="G13" s="20">
        <v>19.451016161454586</v>
      </c>
      <c r="H13" s="19">
        <v>162.92760410016243</v>
      </c>
      <c r="I13" s="20">
        <v>18.462839981449477</v>
      </c>
      <c r="J13" s="19">
        <v>156.54682027746145</v>
      </c>
      <c r="K13" s="20">
        <v>17.448341353657462</v>
      </c>
      <c r="L13" s="9"/>
      <c r="M13" s="9"/>
      <c r="O13" s="9"/>
      <c r="P13" s="9"/>
    </row>
    <row r="14" spans="2:16" x14ac:dyDescent="0.25">
      <c r="B14" s="88" t="s">
        <v>6</v>
      </c>
      <c r="C14" s="14" t="s">
        <v>54</v>
      </c>
      <c r="D14" s="19">
        <v>1210.5053458379382</v>
      </c>
      <c r="E14" s="20">
        <v>139.32119881686742</v>
      </c>
      <c r="F14" s="19">
        <v>1197.1010320516971</v>
      </c>
      <c r="G14" s="20">
        <v>137.58579339335353</v>
      </c>
      <c r="H14" s="19">
        <v>1190.4831055544732</v>
      </c>
      <c r="I14" s="20">
        <v>136.6603479969518</v>
      </c>
      <c r="J14" s="19">
        <v>1181.95</v>
      </c>
      <c r="K14" s="20">
        <v>135.69685811931197</v>
      </c>
      <c r="L14" s="9"/>
      <c r="M14" s="9"/>
      <c r="O14" s="9"/>
      <c r="P14" s="9"/>
    </row>
    <row r="15" spans="2:16" x14ac:dyDescent="0.25">
      <c r="B15" s="88" t="s">
        <v>6</v>
      </c>
      <c r="C15" s="14" t="s">
        <v>4</v>
      </c>
      <c r="D15" s="19">
        <v>6593.9418534128172</v>
      </c>
      <c r="E15" s="20">
        <v>718.084372428047</v>
      </c>
      <c r="F15" s="19">
        <v>6487.4085550787822</v>
      </c>
      <c r="G15" s="20">
        <v>706.07626245881568</v>
      </c>
      <c r="H15" s="19">
        <v>6401.2091376399458</v>
      </c>
      <c r="I15" s="20">
        <v>695.55210702952081</v>
      </c>
      <c r="J15" s="19">
        <v>6317.4000000000005</v>
      </c>
      <c r="K15" s="20">
        <v>685.90471303216373</v>
      </c>
      <c r="L15" s="9"/>
      <c r="M15" s="9"/>
      <c r="O15" s="9"/>
      <c r="P15" s="9"/>
    </row>
    <row r="16" spans="2:16" x14ac:dyDescent="0.25">
      <c r="B16" s="88" t="s">
        <v>6</v>
      </c>
      <c r="C16" s="15" t="s">
        <v>50</v>
      </c>
      <c r="D16" s="21">
        <v>1545.0988539312384</v>
      </c>
      <c r="E16" s="22">
        <v>209.95860003428999</v>
      </c>
      <c r="F16" s="21">
        <v>1321.8551401869158</v>
      </c>
      <c r="G16" s="22">
        <v>179.57790605607474</v>
      </c>
      <c r="H16" s="21">
        <v>1198.1572819314642</v>
      </c>
      <c r="I16" s="22">
        <v>162.74416541277256</v>
      </c>
      <c r="J16" s="21">
        <v>1067.8</v>
      </c>
      <c r="K16" s="22">
        <v>145.00416000000001</v>
      </c>
      <c r="L16" s="9"/>
      <c r="M16" s="9"/>
      <c r="O16" s="9"/>
      <c r="P16" s="9"/>
    </row>
    <row r="17" spans="2:16" x14ac:dyDescent="0.25">
      <c r="B17" s="88" t="s">
        <v>6</v>
      </c>
      <c r="C17" s="14" t="s">
        <v>39</v>
      </c>
      <c r="D17" s="19">
        <v>2807.1</v>
      </c>
      <c r="E17" s="20">
        <v>344.64560164304055</v>
      </c>
      <c r="F17" s="19">
        <v>2863.2</v>
      </c>
      <c r="G17" s="20">
        <v>351.53355630817424</v>
      </c>
      <c r="H17" s="19">
        <v>2898.3999999999996</v>
      </c>
      <c r="I17" s="20">
        <v>355.81290813740463</v>
      </c>
      <c r="J17" s="19">
        <v>2924.7999999999993</v>
      </c>
      <c r="K17" s="20">
        <v>359.03158438621836</v>
      </c>
      <c r="L17" s="9"/>
      <c r="M17" s="9"/>
      <c r="O17" s="9"/>
      <c r="P17" s="9"/>
    </row>
    <row r="18" spans="2:16" x14ac:dyDescent="0.25">
      <c r="B18" s="88" t="s">
        <v>6</v>
      </c>
      <c r="C18" s="14" t="s">
        <v>5</v>
      </c>
      <c r="D18" s="19">
        <v>5336.117611985791</v>
      </c>
      <c r="E18" s="20">
        <v>599.50798995003584</v>
      </c>
      <c r="F18" s="19">
        <v>5278.1060516464549</v>
      </c>
      <c r="G18" s="20">
        <v>592.76685708775074</v>
      </c>
      <c r="H18" s="19">
        <v>5229.7746160252173</v>
      </c>
      <c r="I18" s="20">
        <v>586.97349952639377</v>
      </c>
      <c r="J18" s="19">
        <v>5192.7000000000007</v>
      </c>
      <c r="K18" s="20">
        <v>582.55660367209987</v>
      </c>
      <c r="L18" s="9"/>
      <c r="M18" s="9"/>
      <c r="O18" s="9"/>
      <c r="P18" s="9"/>
    </row>
    <row r="19" spans="2:16" x14ac:dyDescent="0.25">
      <c r="B19" s="89" t="s">
        <v>6</v>
      </c>
      <c r="C19" s="16" t="s">
        <v>40</v>
      </c>
      <c r="D19" s="23">
        <v>385.58238314389087</v>
      </c>
      <c r="E19" s="24">
        <v>45.724057078250638</v>
      </c>
      <c r="F19" s="23">
        <v>391.16585649558613</v>
      </c>
      <c r="G19" s="24">
        <v>46.374057200132256</v>
      </c>
      <c r="H19" s="23">
        <v>390.1320704380143</v>
      </c>
      <c r="I19" s="24">
        <v>46.232845258988448</v>
      </c>
      <c r="J19" s="23">
        <v>391.29999999999995</v>
      </c>
      <c r="K19" s="24">
        <v>46.369092866390631</v>
      </c>
      <c r="L19" s="9"/>
      <c r="M19" s="9"/>
      <c r="O19" s="9"/>
      <c r="P19" s="9"/>
    </row>
    <row r="20" spans="2:16" x14ac:dyDescent="0.25">
      <c r="B20" s="90" t="s">
        <v>10</v>
      </c>
      <c r="C20" s="29" t="s">
        <v>2</v>
      </c>
      <c r="D20" s="7">
        <f>D5+D13</f>
        <v>190.10207978155628</v>
      </c>
      <c r="E20" s="47">
        <f>E5+E13</f>
        <v>21.02950335808309</v>
      </c>
      <c r="F20" s="7">
        <f t="shared" ref="F20:K21" si="0">F5+F13</f>
        <v>187.51241126291808</v>
      </c>
      <c r="G20" s="47">
        <f t="shared" si="0"/>
        <v>20.622644406616779</v>
      </c>
      <c r="H20" s="7">
        <f t="shared" si="0"/>
        <v>182.18280546099021</v>
      </c>
      <c r="I20" s="47">
        <f t="shared" si="0"/>
        <v>19.639428317382773</v>
      </c>
      <c r="J20" s="7">
        <f t="shared" si="0"/>
        <v>175.82113600835771</v>
      </c>
      <c r="K20" s="47">
        <f t="shared" si="0"/>
        <v>18.624021354053941</v>
      </c>
    </row>
    <row r="21" spans="2:16" x14ac:dyDescent="0.25">
      <c r="B21" s="91" t="s">
        <v>10</v>
      </c>
      <c r="C21" s="14" t="s">
        <v>54</v>
      </c>
      <c r="D21" s="7">
        <f>D6+D14</f>
        <v>1262.9303458379381</v>
      </c>
      <c r="E21" s="20">
        <f>E6+E14</f>
        <v>142.51459449142729</v>
      </c>
      <c r="F21" s="7">
        <f t="shared" si="0"/>
        <v>1249.026032051697</v>
      </c>
      <c r="G21" s="20">
        <f t="shared" si="0"/>
        <v>140.7521821278097</v>
      </c>
      <c r="H21" s="7">
        <f t="shared" si="0"/>
        <v>1242.1081055544732</v>
      </c>
      <c r="I21" s="20">
        <f t="shared" si="0"/>
        <v>139.81110819002072</v>
      </c>
      <c r="J21" s="7">
        <f t="shared" si="0"/>
        <v>1233.4750000000001</v>
      </c>
      <c r="K21" s="20">
        <f t="shared" si="0"/>
        <v>138.84143514256763</v>
      </c>
    </row>
    <row r="22" spans="2:16" x14ac:dyDescent="0.25">
      <c r="B22" s="91" t="s">
        <v>10</v>
      </c>
      <c r="C22" s="14" t="s">
        <v>38</v>
      </c>
      <c r="D22" s="7">
        <f>D7</f>
        <v>1260.5394471362054</v>
      </c>
      <c r="E22" s="20">
        <f>E7</f>
        <v>79.043558526078968</v>
      </c>
      <c r="F22" s="7">
        <f t="shared" ref="F22:K22" si="1">F7</f>
        <v>1240.0135026005062</v>
      </c>
      <c r="G22" s="20">
        <f t="shared" si="1"/>
        <v>77.948100981586805</v>
      </c>
      <c r="H22" s="7">
        <f t="shared" si="1"/>
        <v>1212.6407462636232</v>
      </c>
      <c r="I22" s="20">
        <f t="shared" si="1"/>
        <v>76.968486893254962</v>
      </c>
      <c r="J22" s="7">
        <f t="shared" si="1"/>
        <v>1181.2000000000003</v>
      </c>
      <c r="K22" s="20">
        <f t="shared" si="1"/>
        <v>74.98064343051081</v>
      </c>
    </row>
    <row r="23" spans="2:16" x14ac:dyDescent="0.25">
      <c r="B23" s="91" t="s">
        <v>10</v>
      </c>
      <c r="C23" s="14" t="s">
        <v>4</v>
      </c>
      <c r="D23" s="7">
        <f t="shared" ref="D23:K27" si="2">D8+D15</f>
        <v>10778.970255074832</v>
      </c>
      <c r="E23" s="20">
        <f t="shared" si="2"/>
        <v>946.5462528706978</v>
      </c>
      <c r="F23" s="7">
        <f t="shared" si="2"/>
        <v>10632.98074603016</v>
      </c>
      <c r="G23" s="20">
        <f t="shared" si="2"/>
        <v>932.29145127604625</v>
      </c>
      <c r="H23" s="7">
        <f t="shared" si="2"/>
        <v>10501.774632554609</v>
      </c>
      <c r="I23" s="20">
        <f t="shared" si="2"/>
        <v>919.71514342975092</v>
      </c>
      <c r="J23" s="7">
        <f t="shared" si="2"/>
        <v>10372</v>
      </c>
      <c r="K23" s="20">
        <f t="shared" si="2"/>
        <v>907.29374072031271</v>
      </c>
    </row>
    <row r="24" spans="2:16" x14ac:dyDescent="0.25">
      <c r="B24" s="91" t="s">
        <v>10</v>
      </c>
      <c r="C24" s="15" t="s">
        <v>50</v>
      </c>
      <c r="D24" s="7">
        <f t="shared" si="2"/>
        <v>1610.9568068494948</v>
      </c>
      <c r="E24" s="20">
        <f t="shared" si="2"/>
        <v>214.51772957133133</v>
      </c>
      <c r="F24" s="7">
        <f t="shared" si="2"/>
        <v>1378.5419999999999</v>
      </c>
      <c r="G24" s="20">
        <f t="shared" si="2"/>
        <v>183.50388570908157</v>
      </c>
      <c r="H24" s="7">
        <f t="shared" si="2"/>
        <v>1249.7625</v>
      </c>
      <c r="I24" s="20">
        <f t="shared" si="2"/>
        <v>166.31932092253183</v>
      </c>
      <c r="J24" s="7">
        <f t="shared" si="2"/>
        <v>1114.05</v>
      </c>
      <c r="K24" s="20">
        <f t="shared" si="2"/>
        <v>148.20960432482315</v>
      </c>
      <c r="L24" s="2"/>
    </row>
    <row r="25" spans="2:16" x14ac:dyDescent="0.25">
      <c r="B25" s="91" t="s">
        <v>10</v>
      </c>
      <c r="C25" s="14" t="s">
        <v>39</v>
      </c>
      <c r="D25" s="7">
        <f t="shared" si="2"/>
        <v>3380.1936285433103</v>
      </c>
      <c r="E25" s="20">
        <f t="shared" si="2"/>
        <v>381.47746061747887</v>
      </c>
      <c r="F25" s="7">
        <f t="shared" si="2"/>
        <v>3451.8936285433101</v>
      </c>
      <c r="G25" s="20">
        <f t="shared" si="2"/>
        <v>389.53095141684855</v>
      </c>
      <c r="H25" s="7">
        <f t="shared" si="2"/>
        <v>3497.3936285433101</v>
      </c>
      <c r="I25" s="20">
        <f t="shared" si="2"/>
        <v>394.5321282071427</v>
      </c>
      <c r="J25" s="7">
        <f t="shared" si="2"/>
        <v>3533.1999999999989</v>
      </c>
      <c r="K25" s="20">
        <f t="shared" si="2"/>
        <v>398.40322991576568</v>
      </c>
      <c r="L25" s="2"/>
    </row>
    <row r="26" spans="2:16" x14ac:dyDescent="0.25">
      <c r="B26" s="91" t="s">
        <v>10</v>
      </c>
      <c r="C26" s="28" t="s">
        <v>5</v>
      </c>
      <c r="D26" s="7">
        <f t="shared" si="2"/>
        <v>12066.591824445857</v>
      </c>
      <c r="E26" s="20">
        <f t="shared" si="2"/>
        <v>1057.2054508215874</v>
      </c>
      <c r="F26" s="7">
        <f t="shared" si="2"/>
        <v>11928.768719864278</v>
      </c>
      <c r="G26" s="20">
        <f t="shared" si="2"/>
        <v>1045.0935141647951</v>
      </c>
      <c r="H26" s="7">
        <f t="shared" si="2"/>
        <v>11781.911114927219</v>
      </c>
      <c r="I26" s="20">
        <f t="shared" si="2"/>
        <v>1034.5977163758444</v>
      </c>
      <c r="J26" s="7">
        <f t="shared" si="2"/>
        <v>11655</v>
      </c>
      <c r="K26" s="20">
        <f t="shared" si="2"/>
        <v>1023.2704210320275</v>
      </c>
      <c r="L26" s="2"/>
    </row>
    <row r="27" spans="2:16" x14ac:dyDescent="0.25">
      <c r="B27" s="92" t="s">
        <v>10</v>
      </c>
      <c r="C27" s="16" t="s">
        <v>40</v>
      </c>
      <c r="D27" s="23">
        <f t="shared" si="2"/>
        <v>395.88238314389088</v>
      </c>
      <c r="E27" s="24">
        <f t="shared" si="2"/>
        <v>46.469200785553319</v>
      </c>
      <c r="F27" s="23">
        <f t="shared" si="2"/>
        <v>401.66585649558613</v>
      </c>
      <c r="G27" s="24">
        <f t="shared" si="2"/>
        <v>47.138130081351008</v>
      </c>
      <c r="H27" s="23">
        <f t="shared" si="2"/>
        <v>401.83207043801428</v>
      </c>
      <c r="I27" s="24">
        <f t="shared" si="2"/>
        <v>47.066253304667804</v>
      </c>
      <c r="J27" s="23">
        <f t="shared" si="2"/>
        <v>403.99999999999994</v>
      </c>
      <c r="K27" s="24">
        <f t="shared" si="2"/>
        <v>47.265249299168204</v>
      </c>
      <c r="L27" s="2"/>
    </row>
    <row r="28" spans="2:16" x14ac:dyDescent="0.25">
      <c r="B28" s="93" t="s">
        <v>1</v>
      </c>
      <c r="C28" s="30" t="s">
        <v>11</v>
      </c>
      <c r="D28" s="19">
        <f>D5+D6+D7+D8+D10+D11+D12</f>
        <v>12831.015891162424</v>
      </c>
      <c r="E28" s="20">
        <f>E5+E6+E7+E8+E10+E11+E12</f>
        <v>807.14492025792435</v>
      </c>
      <c r="F28" s="19">
        <f t="shared" ref="F28:K28" si="3">F5+F6+F7+F8+F10+F11+F12</f>
        <v>12706.522191673845</v>
      </c>
      <c r="G28" s="20">
        <f t="shared" si="3"/>
        <v>799.58943184537327</v>
      </c>
      <c r="H28" s="19">
        <f t="shared" si="3"/>
        <v>12546.916569984427</v>
      </c>
      <c r="I28" s="20">
        <f t="shared" si="3"/>
        <v>792.63571678735536</v>
      </c>
      <c r="J28" s="19">
        <f t="shared" si="3"/>
        <v>12389.999315730896</v>
      </c>
      <c r="K28" s="20">
        <f t="shared" si="3"/>
        <v>781.67154746456447</v>
      </c>
      <c r="L28" s="2"/>
    </row>
    <row r="29" spans="2:16" x14ac:dyDescent="0.25">
      <c r="B29" s="94" t="s">
        <v>6</v>
      </c>
      <c r="C29" s="31" t="s">
        <v>11</v>
      </c>
      <c r="D29" s="23">
        <f>D13+D14+D15+D17+D18+D19</f>
        <v>16504.194072801165</v>
      </c>
      <c r="E29" s="24">
        <f>E13+E14+E15+E17+E18+E19</f>
        <v>1867.1411012129822</v>
      </c>
      <c r="F29" s="23">
        <f t="shared" ref="F29:K29" si="4">F13+F14+F15+F17+F18+F19</f>
        <v>16385.33870517461</v>
      </c>
      <c r="G29" s="24">
        <f t="shared" si="4"/>
        <v>1853.7875426096809</v>
      </c>
      <c r="H29" s="23">
        <f t="shared" si="4"/>
        <v>16272.926533757813</v>
      </c>
      <c r="I29" s="24">
        <f t="shared" si="4"/>
        <v>1839.6945479307089</v>
      </c>
      <c r="J29" s="23">
        <f t="shared" si="4"/>
        <v>16164.696820277462</v>
      </c>
      <c r="K29" s="24">
        <f t="shared" si="4"/>
        <v>1827.0071934298419</v>
      </c>
      <c r="L29" s="2"/>
    </row>
    <row r="30" spans="2:16" x14ac:dyDescent="0.25">
      <c r="B30" s="94" t="s">
        <v>10</v>
      </c>
      <c r="C30" s="31" t="s">
        <v>11</v>
      </c>
      <c r="D30" s="23">
        <f>D28+D29</f>
        <v>29335.209963963589</v>
      </c>
      <c r="E30" s="24">
        <f>E28+E29</f>
        <v>2674.2860214709067</v>
      </c>
      <c r="F30" s="23">
        <f t="shared" ref="F30:K30" si="5">F28+F29</f>
        <v>29091.860896848455</v>
      </c>
      <c r="G30" s="24">
        <f t="shared" si="5"/>
        <v>2653.3769744550541</v>
      </c>
      <c r="H30" s="23">
        <f t="shared" si="5"/>
        <v>28819.843103742242</v>
      </c>
      <c r="I30" s="24">
        <f t="shared" si="5"/>
        <v>2632.3302647180644</v>
      </c>
      <c r="J30" s="23">
        <f t="shared" si="5"/>
        <v>28554.696136008359</v>
      </c>
      <c r="K30" s="24">
        <f t="shared" si="5"/>
        <v>2608.6787408944065</v>
      </c>
      <c r="L30" s="2"/>
    </row>
    <row r="31" spans="2:16" x14ac:dyDescent="0.25">
      <c r="H31" s="2"/>
      <c r="I31" s="2"/>
      <c r="J31" s="2"/>
      <c r="K31" s="2"/>
      <c r="L31" s="2"/>
    </row>
    <row r="32" spans="2:16" x14ac:dyDescent="0.25">
      <c r="B32" s="10" t="s">
        <v>47</v>
      </c>
      <c r="H32" s="2"/>
      <c r="I32" s="2"/>
      <c r="J32" s="2"/>
      <c r="K32" s="2"/>
      <c r="L32" s="2"/>
    </row>
    <row r="33" spans="2:12" x14ac:dyDescent="0.25">
      <c r="B33" s="4"/>
      <c r="C33" s="4"/>
      <c r="D33" s="4"/>
      <c r="E33" s="4"/>
      <c r="F33" s="4"/>
      <c r="G33" s="4"/>
      <c r="H33" s="5"/>
      <c r="I33" s="5"/>
      <c r="J33" s="2"/>
      <c r="K33" s="2"/>
      <c r="L33" s="2"/>
    </row>
    <row r="34" spans="2:12" x14ac:dyDescent="0.25">
      <c r="B34" s="86"/>
      <c r="C34" s="12"/>
      <c r="D34" s="101">
        <v>2019</v>
      </c>
      <c r="E34" s="102"/>
      <c r="F34" s="101">
        <v>2018</v>
      </c>
      <c r="G34" s="102"/>
      <c r="H34" s="103">
        <v>2017</v>
      </c>
      <c r="I34" s="104"/>
      <c r="J34" s="2"/>
      <c r="K34" s="2"/>
      <c r="L34" s="2"/>
    </row>
    <row r="35" spans="2:12" ht="30" x14ac:dyDescent="0.25">
      <c r="B35" s="87" t="s">
        <v>12</v>
      </c>
      <c r="C35" s="13" t="s">
        <v>13</v>
      </c>
      <c r="D35" s="72" t="s">
        <v>0</v>
      </c>
      <c r="E35" s="73" t="s">
        <v>14</v>
      </c>
      <c r="F35" s="72" t="s">
        <v>0</v>
      </c>
      <c r="G35" s="73" t="s">
        <v>14</v>
      </c>
      <c r="H35" s="72" t="s">
        <v>0</v>
      </c>
      <c r="I35" s="73" t="s">
        <v>14</v>
      </c>
      <c r="J35" s="2"/>
      <c r="K35" s="2"/>
      <c r="L35" s="2"/>
    </row>
    <row r="36" spans="2:12" x14ac:dyDescent="0.25">
      <c r="B36" s="88" t="s">
        <v>1</v>
      </c>
      <c r="C36" s="14" t="s">
        <v>2</v>
      </c>
      <c r="D36" s="51">
        <v>0</v>
      </c>
      <c r="E36" s="74">
        <v>0</v>
      </c>
      <c r="F36" s="51">
        <v>0</v>
      </c>
      <c r="G36" s="74">
        <v>0</v>
      </c>
      <c r="H36" s="51">
        <v>0</v>
      </c>
      <c r="I36" s="74">
        <v>0</v>
      </c>
      <c r="J36" s="2"/>
      <c r="K36" s="2"/>
      <c r="L36" s="2"/>
    </row>
    <row r="37" spans="2:12" x14ac:dyDescent="0.25">
      <c r="B37" s="88" t="s">
        <v>1</v>
      </c>
      <c r="C37" s="14" t="s">
        <v>54</v>
      </c>
      <c r="D37" s="51">
        <v>0</v>
      </c>
      <c r="E37" s="74">
        <v>0</v>
      </c>
      <c r="F37" s="51">
        <v>0</v>
      </c>
      <c r="G37" s="74">
        <v>0</v>
      </c>
      <c r="H37" s="51">
        <v>0</v>
      </c>
      <c r="I37" s="74">
        <v>0</v>
      </c>
      <c r="J37" s="2"/>
      <c r="K37" s="2"/>
      <c r="L37" s="2"/>
    </row>
    <row r="38" spans="2:12" x14ac:dyDescent="0.25">
      <c r="B38" s="88" t="s">
        <v>1</v>
      </c>
      <c r="C38" s="14" t="s">
        <v>38</v>
      </c>
      <c r="D38" s="51">
        <v>24.1</v>
      </c>
      <c r="E38" s="74">
        <v>1.2846895431564822</v>
      </c>
      <c r="F38" s="51">
        <v>26.1</v>
      </c>
      <c r="G38" s="74">
        <v>1.6272894094642252</v>
      </c>
      <c r="H38" s="51">
        <v>30.4</v>
      </c>
      <c r="I38" s="74">
        <v>1.9257378871129918</v>
      </c>
      <c r="J38" s="2"/>
      <c r="K38" s="2"/>
      <c r="L38" s="2"/>
    </row>
    <row r="39" spans="2:12" x14ac:dyDescent="0.25">
      <c r="B39" s="88" t="s">
        <v>1</v>
      </c>
      <c r="C39" s="14" t="s">
        <v>4</v>
      </c>
      <c r="D39" s="51">
        <v>32.700000000000003</v>
      </c>
      <c r="E39" s="74">
        <v>1.8773943257143613</v>
      </c>
      <c r="F39" s="51">
        <v>32.6</v>
      </c>
      <c r="G39" s="74">
        <v>2.1561542548202852</v>
      </c>
      <c r="H39" s="51">
        <v>29.1</v>
      </c>
      <c r="I39" s="74">
        <v>1.8768858164932101</v>
      </c>
      <c r="J39" s="2"/>
      <c r="K39" s="2"/>
      <c r="L39" s="2"/>
    </row>
    <row r="40" spans="2:12" x14ac:dyDescent="0.25">
      <c r="B40" s="88" t="s">
        <v>1</v>
      </c>
      <c r="C40" s="15" t="s">
        <v>50</v>
      </c>
      <c r="D40" s="75">
        <v>11.445</v>
      </c>
      <c r="E40" s="76">
        <v>0.72139524749061867</v>
      </c>
      <c r="F40" s="75">
        <v>8.15</v>
      </c>
      <c r="G40" s="76">
        <v>0.60083916336552534</v>
      </c>
      <c r="H40" s="75">
        <v>1.2</v>
      </c>
      <c r="I40" s="76">
        <v>0.10951453193885213</v>
      </c>
      <c r="J40" s="2"/>
      <c r="K40" s="2"/>
    </row>
    <row r="41" spans="2:12" x14ac:dyDescent="0.25">
      <c r="B41" s="88" t="s">
        <v>1</v>
      </c>
      <c r="C41" s="14" t="s">
        <v>39</v>
      </c>
      <c r="D41" s="51">
        <v>0</v>
      </c>
      <c r="E41" s="74">
        <v>0</v>
      </c>
      <c r="F41" s="51">
        <v>0</v>
      </c>
      <c r="G41" s="74">
        <v>0</v>
      </c>
      <c r="H41" s="51">
        <v>0</v>
      </c>
      <c r="I41" s="74">
        <v>0</v>
      </c>
      <c r="J41" s="2"/>
      <c r="K41" s="2"/>
    </row>
    <row r="42" spans="2:12" x14ac:dyDescent="0.25">
      <c r="B42" s="88" t="s">
        <v>1</v>
      </c>
      <c r="C42" s="14" t="s">
        <v>5</v>
      </c>
      <c r="D42" s="51">
        <v>126.6</v>
      </c>
      <c r="E42" s="74">
        <v>8.1621799969962687</v>
      </c>
      <c r="F42" s="51">
        <v>109.5</v>
      </c>
      <c r="G42" s="74">
        <v>8.2571414699708878</v>
      </c>
      <c r="H42" s="51">
        <v>98.3</v>
      </c>
      <c r="I42" s="74">
        <v>7.4934781643218695</v>
      </c>
    </row>
    <row r="43" spans="2:12" x14ac:dyDescent="0.25">
      <c r="B43" s="89" t="s">
        <v>1</v>
      </c>
      <c r="C43" s="16" t="s">
        <v>40</v>
      </c>
      <c r="D43" s="50">
        <v>0</v>
      </c>
      <c r="E43" s="77">
        <v>0</v>
      </c>
      <c r="F43" s="50">
        <v>0</v>
      </c>
      <c r="G43" s="77">
        <v>0</v>
      </c>
      <c r="H43" s="50">
        <v>0</v>
      </c>
      <c r="I43" s="77">
        <v>0</v>
      </c>
    </row>
    <row r="44" spans="2:12" x14ac:dyDescent="0.25">
      <c r="B44" s="88" t="s">
        <v>6</v>
      </c>
      <c r="C44" s="14" t="s">
        <v>2</v>
      </c>
      <c r="D44" s="51">
        <v>2.7</v>
      </c>
      <c r="E44" s="74">
        <v>0.40088885942449037</v>
      </c>
      <c r="F44" s="51">
        <v>5.7</v>
      </c>
      <c r="G44" s="74">
        <v>0.85526519673118284</v>
      </c>
      <c r="H44" s="51">
        <v>6.9</v>
      </c>
      <c r="I44" s="74">
        <v>0.90595213986879874</v>
      </c>
    </row>
    <row r="45" spans="2:12" x14ac:dyDescent="0.25">
      <c r="B45" s="88" t="s">
        <v>6</v>
      </c>
      <c r="C45" s="14" t="s">
        <v>54</v>
      </c>
      <c r="D45" s="51">
        <v>17.600000000000001</v>
      </c>
      <c r="E45" s="74">
        <v>2.0165801174906202</v>
      </c>
      <c r="F45" s="51">
        <v>13.3</v>
      </c>
      <c r="G45" s="74">
        <v>1.5399980635205317</v>
      </c>
      <c r="H45" s="51">
        <v>16</v>
      </c>
      <c r="I45" s="74">
        <v>2.0407369113400686</v>
      </c>
    </row>
    <row r="46" spans="2:12" x14ac:dyDescent="0.25">
      <c r="B46" s="88" t="s">
        <v>6</v>
      </c>
      <c r="C46" s="14" t="s">
        <v>4</v>
      </c>
      <c r="D46" s="51">
        <v>94.3</v>
      </c>
      <c r="E46" s="74">
        <v>10.87543668054079</v>
      </c>
      <c r="F46" s="51">
        <v>85.8</v>
      </c>
      <c r="G46" s="74">
        <v>9.7508941585776601</v>
      </c>
      <c r="H46" s="51">
        <v>79.400000000000006</v>
      </c>
      <c r="I46" s="74">
        <v>9.2759745600562269</v>
      </c>
    </row>
    <row r="47" spans="2:12" x14ac:dyDescent="0.25">
      <c r="B47" s="88" t="s">
        <v>6</v>
      </c>
      <c r="C47" s="15" t="s">
        <v>50</v>
      </c>
      <c r="D47" s="75">
        <v>75.44</v>
      </c>
      <c r="E47" s="76">
        <v>9.1333428628758497</v>
      </c>
      <c r="F47" s="75">
        <v>60.059999999999995</v>
      </c>
      <c r="G47" s="76">
        <v>7.3481688976543582</v>
      </c>
      <c r="H47" s="75">
        <v>45</v>
      </c>
      <c r="I47" s="76">
        <v>5.8239780420137057</v>
      </c>
    </row>
    <row r="48" spans="2:12" x14ac:dyDescent="0.25">
      <c r="B48" s="88" t="s">
        <v>6</v>
      </c>
      <c r="C48" s="14" t="s">
        <v>39</v>
      </c>
      <c r="D48" s="51">
        <v>0</v>
      </c>
      <c r="E48" s="74">
        <v>0</v>
      </c>
      <c r="F48" s="51">
        <v>0</v>
      </c>
      <c r="G48" s="74">
        <v>0</v>
      </c>
      <c r="H48" s="51">
        <v>0</v>
      </c>
      <c r="I48" s="74">
        <v>0</v>
      </c>
    </row>
    <row r="49" spans="2:11" x14ac:dyDescent="0.25">
      <c r="B49" s="88" t="s">
        <v>6</v>
      </c>
      <c r="C49" s="14" t="s">
        <v>5</v>
      </c>
      <c r="D49" s="51">
        <v>46.1</v>
      </c>
      <c r="E49" s="74">
        <v>5.3133197891251998</v>
      </c>
      <c r="F49" s="51">
        <v>42.6</v>
      </c>
      <c r="G49" s="74">
        <v>4.9618125087937406</v>
      </c>
      <c r="H49" s="51">
        <v>36</v>
      </c>
      <c r="I49" s="74">
        <v>4.0177007942007599</v>
      </c>
    </row>
    <row r="50" spans="2:11" x14ac:dyDescent="0.25">
      <c r="B50" s="89" t="s">
        <v>6</v>
      </c>
      <c r="C50" s="16" t="s">
        <v>40</v>
      </c>
      <c r="D50" s="50">
        <v>0.2</v>
      </c>
      <c r="E50" s="77">
        <v>2.3516178654361151E-2</v>
      </c>
      <c r="F50" s="50">
        <v>0.2</v>
      </c>
      <c r="G50" s="77">
        <v>2.3764707403935777E-2</v>
      </c>
      <c r="H50" s="50">
        <v>0.2</v>
      </c>
      <c r="I50" s="77">
        <v>2.2695695429425396E-2</v>
      </c>
    </row>
    <row r="51" spans="2:11" x14ac:dyDescent="0.25">
      <c r="B51" s="90" t="s">
        <v>10</v>
      </c>
      <c r="C51" s="29" t="s">
        <v>2</v>
      </c>
      <c r="D51" s="51">
        <f t="shared" ref="D51:I52" si="6">D36+D44</f>
        <v>2.7</v>
      </c>
      <c r="E51" s="78">
        <f t="shared" si="6"/>
        <v>0.40088885942449037</v>
      </c>
      <c r="F51" s="51">
        <f t="shared" si="6"/>
        <v>5.7</v>
      </c>
      <c r="G51" s="78">
        <f t="shared" si="6"/>
        <v>0.85526519673118284</v>
      </c>
      <c r="H51" s="51">
        <f t="shared" si="6"/>
        <v>6.9</v>
      </c>
      <c r="I51" s="78">
        <f t="shared" si="6"/>
        <v>0.90595213986879874</v>
      </c>
      <c r="J51" s="8"/>
      <c r="K51" s="8"/>
    </row>
    <row r="52" spans="2:11" x14ac:dyDescent="0.25">
      <c r="B52" s="91" t="s">
        <v>10</v>
      </c>
      <c r="C52" s="14" t="s">
        <v>54</v>
      </c>
      <c r="D52" s="51">
        <f t="shared" si="6"/>
        <v>17.600000000000001</v>
      </c>
      <c r="E52" s="74">
        <f t="shared" si="6"/>
        <v>2.0165801174906202</v>
      </c>
      <c r="F52" s="51">
        <f t="shared" si="6"/>
        <v>13.3</v>
      </c>
      <c r="G52" s="74">
        <f t="shared" si="6"/>
        <v>1.5399980635205317</v>
      </c>
      <c r="H52" s="51">
        <f t="shared" si="6"/>
        <v>16</v>
      </c>
      <c r="I52" s="74">
        <f t="shared" si="6"/>
        <v>2.0407369113400686</v>
      </c>
      <c r="J52" s="8"/>
      <c r="K52" s="8"/>
    </row>
    <row r="53" spans="2:11" x14ac:dyDescent="0.25">
      <c r="B53" s="91" t="s">
        <v>10</v>
      </c>
      <c r="C53" s="14" t="s">
        <v>38</v>
      </c>
      <c r="D53" s="51">
        <f t="shared" ref="D53:I53" si="7">D38</f>
        <v>24.1</v>
      </c>
      <c r="E53" s="74">
        <f t="shared" si="7"/>
        <v>1.2846895431564822</v>
      </c>
      <c r="F53" s="51">
        <f t="shared" si="7"/>
        <v>26.1</v>
      </c>
      <c r="G53" s="74">
        <f t="shared" si="7"/>
        <v>1.6272894094642252</v>
      </c>
      <c r="H53" s="51">
        <f t="shared" si="7"/>
        <v>30.4</v>
      </c>
      <c r="I53" s="74">
        <f t="shared" si="7"/>
        <v>1.9257378871129918</v>
      </c>
      <c r="J53" s="8"/>
      <c r="K53" s="8"/>
    </row>
    <row r="54" spans="2:11" x14ac:dyDescent="0.25">
      <c r="B54" s="91" t="s">
        <v>10</v>
      </c>
      <c r="C54" s="14" t="s">
        <v>4</v>
      </c>
      <c r="D54" s="51">
        <f t="shared" ref="D54:I58" si="8">D39+D46</f>
        <v>127</v>
      </c>
      <c r="E54" s="74">
        <f t="shared" si="8"/>
        <v>12.752831006255152</v>
      </c>
      <c r="F54" s="51">
        <f t="shared" si="8"/>
        <v>118.4</v>
      </c>
      <c r="G54" s="74">
        <f t="shared" si="8"/>
        <v>11.907048413397945</v>
      </c>
      <c r="H54" s="51">
        <f t="shared" si="8"/>
        <v>108.5</v>
      </c>
      <c r="I54" s="74">
        <f t="shared" si="8"/>
        <v>11.152860376549437</v>
      </c>
      <c r="J54" s="8"/>
      <c r="K54" s="8"/>
    </row>
    <row r="55" spans="2:11" x14ac:dyDescent="0.25">
      <c r="B55" s="91" t="s">
        <v>10</v>
      </c>
      <c r="C55" s="15" t="s">
        <v>50</v>
      </c>
      <c r="D55" s="51">
        <f t="shared" si="8"/>
        <v>86.884999999999991</v>
      </c>
      <c r="E55" s="74">
        <f t="shared" si="8"/>
        <v>9.8547381103664691</v>
      </c>
      <c r="F55" s="51">
        <f t="shared" si="8"/>
        <v>68.209999999999994</v>
      </c>
      <c r="G55" s="74">
        <f t="shared" si="8"/>
        <v>7.9490080610198834</v>
      </c>
      <c r="H55" s="51">
        <f t="shared" si="8"/>
        <v>46.2</v>
      </c>
      <c r="I55" s="74">
        <f t="shared" si="8"/>
        <v>5.9334925739525577</v>
      </c>
      <c r="J55" s="8"/>
      <c r="K55" s="8"/>
    </row>
    <row r="56" spans="2:11" x14ac:dyDescent="0.25">
      <c r="B56" s="91" t="s">
        <v>10</v>
      </c>
      <c r="C56" s="14" t="s">
        <v>39</v>
      </c>
      <c r="D56" s="51">
        <f t="shared" si="8"/>
        <v>0</v>
      </c>
      <c r="E56" s="74">
        <f t="shared" si="8"/>
        <v>0</v>
      </c>
      <c r="F56" s="51">
        <f t="shared" si="8"/>
        <v>0</v>
      </c>
      <c r="G56" s="74">
        <f t="shared" si="8"/>
        <v>0</v>
      </c>
      <c r="H56" s="51">
        <f t="shared" si="8"/>
        <v>0</v>
      </c>
      <c r="I56" s="74">
        <f t="shared" si="8"/>
        <v>0</v>
      </c>
      <c r="J56" s="8"/>
      <c r="K56" s="8"/>
    </row>
    <row r="57" spans="2:11" x14ac:dyDescent="0.25">
      <c r="B57" s="91" t="s">
        <v>10</v>
      </c>
      <c r="C57" s="14" t="s">
        <v>5</v>
      </c>
      <c r="D57" s="51">
        <f t="shared" si="8"/>
        <v>172.7</v>
      </c>
      <c r="E57" s="74">
        <f t="shared" si="8"/>
        <v>13.475499786121468</v>
      </c>
      <c r="F57" s="51">
        <f t="shared" si="8"/>
        <v>152.1</v>
      </c>
      <c r="G57" s="74">
        <f t="shared" si="8"/>
        <v>13.218953978764628</v>
      </c>
      <c r="H57" s="51">
        <f t="shared" si="8"/>
        <v>134.30000000000001</v>
      </c>
      <c r="I57" s="74">
        <f t="shared" si="8"/>
        <v>11.511178958522629</v>
      </c>
      <c r="J57" s="8"/>
      <c r="K57" s="8"/>
    </row>
    <row r="58" spans="2:11" x14ac:dyDescent="0.25">
      <c r="B58" s="92" t="s">
        <v>10</v>
      </c>
      <c r="C58" s="16" t="s">
        <v>40</v>
      </c>
      <c r="D58" s="50">
        <f t="shared" si="8"/>
        <v>0.2</v>
      </c>
      <c r="E58" s="77">
        <f t="shared" si="8"/>
        <v>2.3516178654361151E-2</v>
      </c>
      <c r="F58" s="50">
        <f t="shared" si="8"/>
        <v>0.2</v>
      </c>
      <c r="G58" s="77">
        <f t="shared" si="8"/>
        <v>2.3764707403935777E-2</v>
      </c>
      <c r="H58" s="50">
        <f t="shared" si="8"/>
        <v>0.2</v>
      </c>
      <c r="I58" s="77">
        <f t="shared" si="8"/>
        <v>2.2695695429425396E-2</v>
      </c>
      <c r="J58" s="8"/>
      <c r="K58" s="8"/>
    </row>
    <row r="59" spans="2:11" x14ac:dyDescent="0.25">
      <c r="B59" s="93" t="s">
        <v>1</v>
      </c>
      <c r="C59" s="30" t="s">
        <v>11</v>
      </c>
      <c r="D59" s="51">
        <f t="shared" ref="D59:I59" si="9">D36+D37+D38+D39+D41+D42+D43</f>
        <v>183.4</v>
      </c>
      <c r="E59" s="74">
        <f t="shared" si="9"/>
        <v>11.324263865867113</v>
      </c>
      <c r="F59" s="51">
        <f t="shared" si="9"/>
        <v>168.2</v>
      </c>
      <c r="G59" s="74">
        <f t="shared" si="9"/>
        <v>12.040585134255398</v>
      </c>
      <c r="H59" s="51">
        <f t="shared" si="9"/>
        <v>157.80000000000001</v>
      </c>
      <c r="I59" s="74">
        <f t="shared" si="9"/>
        <v>11.296101867928071</v>
      </c>
      <c r="J59" s="8"/>
      <c r="K59" s="8"/>
    </row>
    <row r="60" spans="2:11" x14ac:dyDescent="0.25">
      <c r="B60" s="94" t="s">
        <v>6</v>
      </c>
      <c r="C60" s="31" t="s">
        <v>11</v>
      </c>
      <c r="D60" s="50">
        <f t="shared" ref="D60:I60" si="10">D44+D45+D46+D48+D49+D50</f>
        <v>160.89999999999998</v>
      </c>
      <c r="E60" s="77">
        <f t="shared" si="10"/>
        <v>18.629741625235461</v>
      </c>
      <c r="F60" s="50">
        <f t="shared" si="10"/>
        <v>147.6</v>
      </c>
      <c r="G60" s="77">
        <f t="shared" si="10"/>
        <v>17.131734635027051</v>
      </c>
      <c r="H60" s="50">
        <f t="shared" si="10"/>
        <v>138.5</v>
      </c>
      <c r="I60" s="77">
        <f t="shared" si="10"/>
        <v>16.263060100895281</v>
      </c>
      <c r="J60" s="8"/>
      <c r="K60" s="8"/>
    </row>
    <row r="61" spans="2:11" x14ac:dyDescent="0.25">
      <c r="B61" s="94" t="s">
        <v>10</v>
      </c>
      <c r="C61" s="31" t="s">
        <v>11</v>
      </c>
      <c r="D61" s="50">
        <f t="shared" ref="D61:I61" si="11">D60+D59</f>
        <v>344.29999999999995</v>
      </c>
      <c r="E61" s="77">
        <f t="shared" si="11"/>
        <v>29.954005491102574</v>
      </c>
      <c r="F61" s="50">
        <f t="shared" si="11"/>
        <v>315.79999999999995</v>
      </c>
      <c r="G61" s="77">
        <f t="shared" si="11"/>
        <v>29.172319769282449</v>
      </c>
      <c r="H61" s="50">
        <f t="shared" si="11"/>
        <v>296.3</v>
      </c>
      <c r="I61" s="77">
        <f t="shared" si="11"/>
        <v>27.559161968823354</v>
      </c>
      <c r="J61" s="8"/>
      <c r="K61" s="8"/>
    </row>
    <row r="62" spans="2:11" x14ac:dyDescent="0.25">
      <c r="F62" s="3"/>
      <c r="G62" s="2"/>
      <c r="H62" s="8"/>
      <c r="I62" s="8"/>
    </row>
    <row r="63" spans="2:11" ht="30" customHeight="1" x14ac:dyDescent="0.25">
      <c r="B63" s="98" t="s">
        <v>55</v>
      </c>
      <c r="C63" s="98"/>
      <c r="D63" s="98"/>
      <c r="E63" s="98"/>
      <c r="F63" s="98"/>
      <c r="G63" s="98"/>
      <c r="H63" s="98"/>
      <c r="I63" s="98"/>
      <c r="J63" s="98"/>
      <c r="K63" s="98"/>
    </row>
    <row r="64" spans="2:11" x14ac:dyDescent="0.25">
      <c r="B64" s="48" t="s">
        <v>42</v>
      </c>
      <c r="F64" s="2"/>
      <c r="G64" s="2"/>
    </row>
    <row r="65" spans="2:2" x14ac:dyDescent="0.25">
      <c r="B65" s="48" t="s">
        <v>41</v>
      </c>
    </row>
  </sheetData>
  <mergeCells count="8">
    <mergeCell ref="B63:K63"/>
    <mergeCell ref="D3:E3"/>
    <mergeCell ref="F3:G3"/>
    <mergeCell ref="H3:I3"/>
    <mergeCell ref="J3:K3"/>
    <mergeCell ref="D34:E34"/>
    <mergeCell ref="F34:G34"/>
    <mergeCell ref="H34:I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showGridLines="0" workbookViewId="0">
      <pane ySplit="5" topLeftCell="A6" activePane="bottomLeft" state="frozen"/>
      <selection pane="bottomLeft" activeCell="B3" sqref="B3"/>
    </sheetView>
  </sheetViews>
  <sheetFormatPr baseColWidth="10" defaultRowHeight="15" x14ac:dyDescent="0.25"/>
  <cols>
    <col min="1" max="1" width="2.85546875" style="1" customWidth="1"/>
    <col min="2" max="2" width="19.7109375" style="1" customWidth="1"/>
    <col min="3" max="3" width="22.28515625" style="1" bestFit="1" customWidth="1"/>
    <col min="4" max="12" width="12.140625" style="1" customWidth="1"/>
    <col min="13" max="16384" width="11.42578125" style="1"/>
  </cols>
  <sheetData>
    <row r="1" spans="2:15" x14ac:dyDescent="0.25">
      <c r="B1" s="10" t="s">
        <v>43</v>
      </c>
      <c r="C1" s="10"/>
      <c r="D1" s="10"/>
      <c r="E1" s="10"/>
      <c r="F1" s="10"/>
      <c r="G1" s="10"/>
      <c r="H1" s="10"/>
      <c r="I1" s="10"/>
      <c r="J1" s="10"/>
      <c r="K1" s="2"/>
    </row>
    <row r="2" spans="2:15" x14ac:dyDescent="0.25">
      <c r="B2" s="10" t="s">
        <v>56</v>
      </c>
      <c r="C2" s="10"/>
      <c r="D2" s="10"/>
      <c r="E2" s="10"/>
      <c r="F2" s="10"/>
      <c r="G2" s="2"/>
      <c r="H2" s="2"/>
      <c r="I2" s="2"/>
      <c r="J2" s="2"/>
      <c r="K2" s="2"/>
    </row>
    <row r="3" spans="2:15" x14ac:dyDescent="0.25">
      <c r="B3" s="4"/>
      <c r="C3" s="4"/>
      <c r="D3" s="4"/>
      <c r="E3" s="4"/>
      <c r="F3" s="4"/>
      <c r="G3" s="5"/>
      <c r="H3" s="5"/>
      <c r="I3" s="5"/>
      <c r="J3" s="5"/>
      <c r="K3" s="5"/>
      <c r="L3" s="4"/>
    </row>
    <row r="4" spans="2:15" x14ac:dyDescent="0.25">
      <c r="B4" s="86"/>
      <c r="C4" s="12"/>
      <c r="D4" s="99">
        <v>2019</v>
      </c>
      <c r="E4" s="105"/>
      <c r="F4" s="100"/>
      <c r="G4" s="105">
        <v>2018</v>
      </c>
      <c r="H4" s="105"/>
      <c r="I4" s="100"/>
      <c r="J4" s="105">
        <v>2017</v>
      </c>
      <c r="K4" s="105"/>
      <c r="L4" s="100"/>
      <c r="M4" s="99">
        <v>2016</v>
      </c>
      <c r="N4" s="105"/>
      <c r="O4" s="100"/>
    </row>
    <row r="5" spans="2:15" x14ac:dyDescent="0.25">
      <c r="B5" s="95" t="s">
        <v>12</v>
      </c>
      <c r="C5" s="27" t="s">
        <v>15</v>
      </c>
      <c r="D5" s="81" t="s">
        <v>7</v>
      </c>
      <c r="E5" s="26" t="s">
        <v>8</v>
      </c>
      <c r="F5" s="32" t="s">
        <v>9</v>
      </c>
      <c r="G5" s="26" t="s">
        <v>7</v>
      </c>
      <c r="H5" s="26" t="s">
        <v>8</v>
      </c>
      <c r="I5" s="32" t="s">
        <v>9</v>
      </c>
      <c r="J5" s="26" t="s">
        <v>7</v>
      </c>
      <c r="K5" s="26" t="s">
        <v>8</v>
      </c>
      <c r="L5" s="32" t="s">
        <v>9</v>
      </c>
      <c r="M5" s="81" t="s">
        <v>7</v>
      </c>
      <c r="N5" s="26" t="s">
        <v>8</v>
      </c>
      <c r="O5" s="32" t="s">
        <v>9</v>
      </c>
    </row>
    <row r="6" spans="2:15" x14ac:dyDescent="0.25">
      <c r="B6" s="88" t="s">
        <v>1</v>
      </c>
      <c r="C6" s="28" t="s">
        <v>2</v>
      </c>
      <c r="D6" s="53">
        <v>0.25827331595397096</v>
      </c>
      <c r="E6" s="53">
        <v>2.078714045694614E-2</v>
      </c>
      <c r="F6" s="54">
        <v>0.27906045641091709</v>
      </c>
      <c r="G6" s="53">
        <v>0.25780050783443442</v>
      </c>
      <c r="H6" s="53">
        <v>2.0799949763601697E-2</v>
      </c>
      <c r="I6" s="54">
        <v>0.27860045759803614</v>
      </c>
      <c r="J6" s="53">
        <v>0.26349735068551117</v>
      </c>
      <c r="K6" s="53">
        <v>2.1179397942687701E-2</v>
      </c>
      <c r="L6" s="54">
        <v>0.28467674862819886</v>
      </c>
      <c r="M6" s="82">
        <v>0.27006514162149736</v>
      </c>
      <c r="N6" s="53">
        <v>2.1795996613623275E-2</v>
      </c>
      <c r="O6" s="54">
        <v>0.29186113823512067</v>
      </c>
    </row>
    <row r="7" spans="2:15" x14ac:dyDescent="0.25">
      <c r="B7" s="88" t="s">
        <v>1</v>
      </c>
      <c r="C7" s="63" t="s">
        <v>3</v>
      </c>
      <c r="D7" s="53">
        <v>1.2210000000000001</v>
      </c>
      <c r="E7" s="53">
        <v>0.67700000000000005</v>
      </c>
      <c r="F7" s="54">
        <v>1.8979999999999999</v>
      </c>
      <c r="G7" s="53">
        <v>1.2130000000000001</v>
      </c>
      <c r="H7" s="53">
        <v>0.67500000000000004</v>
      </c>
      <c r="I7" s="54">
        <v>1.8879999999999999</v>
      </c>
      <c r="J7" s="53">
        <v>1.2562059701572368</v>
      </c>
      <c r="K7" s="53">
        <v>0.69995759114488232</v>
      </c>
      <c r="L7" s="54">
        <v>1.9561635613021189</v>
      </c>
      <c r="M7" s="82">
        <v>1.2865223363848508</v>
      </c>
      <c r="N7" s="53">
        <v>0.72150279956375774</v>
      </c>
      <c r="O7" s="54">
        <v>2.0080251359486088</v>
      </c>
    </row>
    <row r="8" spans="2:15" x14ac:dyDescent="0.25">
      <c r="B8" s="88" t="s">
        <v>1</v>
      </c>
      <c r="C8" s="63" t="s">
        <v>52</v>
      </c>
      <c r="D8" s="62">
        <v>8.3414200001227415E-2</v>
      </c>
      <c r="E8" s="62">
        <v>0.24785933714650435</v>
      </c>
      <c r="F8" s="54">
        <v>0.33127353714773178</v>
      </c>
      <c r="G8" s="62">
        <v>7.1699430976283937E-2</v>
      </c>
      <c r="H8" s="62">
        <v>0.21304973775810068</v>
      </c>
      <c r="I8" s="54">
        <v>0.28474916873438461</v>
      </c>
      <c r="J8" s="62">
        <v>6.7677972680651413E-2</v>
      </c>
      <c r="K8" s="62">
        <v>0.20110026167965059</v>
      </c>
      <c r="L8" s="54">
        <v>0.26877823436030202</v>
      </c>
      <c r="M8" s="83">
        <v>6.5065468000667231E-2</v>
      </c>
      <c r="N8" s="62">
        <v>0.19333739063055452</v>
      </c>
      <c r="O8" s="54">
        <v>0.25840285863122175</v>
      </c>
    </row>
    <row r="9" spans="2:15" x14ac:dyDescent="0.25">
      <c r="B9" s="88" t="s">
        <v>1</v>
      </c>
      <c r="C9" s="14" t="s">
        <v>38</v>
      </c>
      <c r="D9" s="53">
        <v>12.104972663859874</v>
      </c>
      <c r="E9" s="53">
        <v>4.7405480937325626</v>
      </c>
      <c r="F9" s="54">
        <v>16.845520757592436</v>
      </c>
      <c r="G9" s="53">
        <v>12.177486331340923</v>
      </c>
      <c r="H9" s="53">
        <v>4.7779261450042609</v>
      </c>
      <c r="I9" s="54">
        <v>16.955412476345185</v>
      </c>
      <c r="J9" s="53">
        <v>12.189607510895199</v>
      </c>
      <c r="K9" s="53">
        <v>4.7915906294351931</v>
      </c>
      <c r="L9" s="54">
        <v>16.981198140330395</v>
      </c>
      <c r="M9" s="82">
        <v>12.270127946468687</v>
      </c>
      <c r="N9" s="53">
        <v>4.8308602678163135</v>
      </c>
      <c r="O9" s="54">
        <v>17.100988214285</v>
      </c>
    </row>
    <row r="10" spans="2:15" x14ac:dyDescent="0.25">
      <c r="B10" s="88" t="s">
        <v>1</v>
      </c>
      <c r="C10" s="14" t="s">
        <v>4</v>
      </c>
      <c r="D10" s="53">
        <v>28.038058675627092</v>
      </c>
      <c r="E10" s="53">
        <v>13.848913166444444</v>
      </c>
      <c r="F10" s="54">
        <v>41.886971842071539</v>
      </c>
      <c r="G10" s="53">
        <v>28.179517556272632</v>
      </c>
      <c r="H10" s="53">
        <v>13.959539608708088</v>
      </c>
      <c r="I10" s="54">
        <v>42.139057164980727</v>
      </c>
      <c r="J10" s="53">
        <v>28.315937960345277</v>
      </c>
      <c r="K10" s="53">
        <v>14.056808403507189</v>
      </c>
      <c r="L10" s="54">
        <v>42.372746363852464</v>
      </c>
      <c r="M10" s="82">
        <v>28.709860552919331</v>
      </c>
      <c r="N10" s="53">
        <v>14.290372675092344</v>
      </c>
      <c r="O10" s="54">
        <v>43.000233228011673</v>
      </c>
    </row>
    <row r="11" spans="2:15" x14ac:dyDescent="0.25">
      <c r="B11" s="88" t="s">
        <v>1</v>
      </c>
      <c r="C11" s="15" t="s">
        <v>50</v>
      </c>
      <c r="D11" s="57">
        <v>4.1707100000613707E-2</v>
      </c>
      <c r="E11" s="57">
        <v>0.12392966857325217</v>
      </c>
      <c r="F11" s="56">
        <v>0.16563676857386589</v>
      </c>
      <c r="G11" s="57">
        <v>3.5849715488141969E-2</v>
      </c>
      <c r="H11" s="57">
        <v>0.10652486887905034</v>
      </c>
      <c r="I11" s="56">
        <v>0.1423745843671923</v>
      </c>
      <c r="J11" s="57">
        <v>3.3838986340325707E-2</v>
      </c>
      <c r="K11" s="57">
        <v>0.10055013083982529</v>
      </c>
      <c r="L11" s="56">
        <v>0.13438911718015101</v>
      </c>
      <c r="M11" s="84">
        <v>3.2532734000333616E-2</v>
      </c>
      <c r="N11" s="57">
        <v>9.6668695315277262E-2</v>
      </c>
      <c r="O11" s="56">
        <v>0.12920142931561088</v>
      </c>
    </row>
    <row r="12" spans="2:15" x14ac:dyDescent="0.25">
      <c r="B12" s="88" t="s">
        <v>1</v>
      </c>
      <c r="C12" s="14" t="s">
        <v>39</v>
      </c>
      <c r="D12" s="53">
        <v>3.1693855027064153</v>
      </c>
      <c r="E12" s="53">
        <v>1.8959765329804088</v>
      </c>
      <c r="F12" s="54">
        <v>5.0653620356868245</v>
      </c>
      <c r="G12" s="53">
        <v>3.3515260047228468</v>
      </c>
      <c r="H12" s="53">
        <v>2.0109259875610004</v>
      </c>
      <c r="I12" s="54">
        <v>5.3624519922838472</v>
      </c>
      <c r="J12" s="53">
        <v>3.7639450701828649</v>
      </c>
      <c r="K12" s="53">
        <v>2.2632920003568326</v>
      </c>
      <c r="L12" s="54">
        <v>6.0272370705396972</v>
      </c>
      <c r="M12" s="82">
        <v>4.053598262742991</v>
      </c>
      <c r="N12" s="53">
        <v>2.4448473540278162</v>
      </c>
      <c r="O12" s="54">
        <v>6.4984456167708071</v>
      </c>
    </row>
    <row r="13" spans="2:15" x14ac:dyDescent="0.25">
      <c r="B13" s="88" t="s">
        <v>1</v>
      </c>
      <c r="C13" s="14" t="s">
        <v>5</v>
      </c>
      <c r="D13" s="53">
        <v>42.282008325196109</v>
      </c>
      <c r="E13" s="53">
        <v>21.831633181341264</v>
      </c>
      <c r="F13" s="54">
        <v>64.113641506537377</v>
      </c>
      <c r="G13" s="53">
        <v>42.877160195338789</v>
      </c>
      <c r="H13" s="53">
        <v>22.213735828376553</v>
      </c>
      <c r="I13" s="54">
        <v>65.090896023715331</v>
      </c>
      <c r="J13" s="53">
        <v>44.391713009333905</v>
      </c>
      <c r="K13" s="53">
        <v>23.057861212693791</v>
      </c>
      <c r="L13" s="54">
        <v>67.449574222027707</v>
      </c>
      <c r="M13" s="82">
        <v>45.970352370162907</v>
      </c>
      <c r="N13" s="53">
        <v>23.924594637937844</v>
      </c>
      <c r="O13" s="54">
        <v>69.894947008100743</v>
      </c>
    </row>
    <row r="14" spans="2:15" x14ac:dyDescent="0.25">
      <c r="B14" s="89" t="s">
        <v>1</v>
      </c>
      <c r="C14" s="16" t="s">
        <v>40</v>
      </c>
      <c r="D14" s="58">
        <v>0.55011500716400452</v>
      </c>
      <c r="E14" s="58">
        <v>0.25655380737846567</v>
      </c>
      <c r="F14" s="59">
        <v>0.80666881454247019</v>
      </c>
      <c r="G14" s="58">
        <v>0.56745301949973159</v>
      </c>
      <c r="H14" s="58">
        <v>0.26619523590528615</v>
      </c>
      <c r="I14" s="59">
        <v>0.83364825540501775</v>
      </c>
      <c r="J14" s="58">
        <v>0.58841582602582931</v>
      </c>
      <c r="K14" s="58">
        <v>0.2776513130400638</v>
      </c>
      <c r="L14" s="59">
        <v>0.86606713906589317</v>
      </c>
      <c r="M14" s="85">
        <v>0.60263630878779983</v>
      </c>
      <c r="N14" s="58">
        <v>0.28764051312426958</v>
      </c>
      <c r="O14" s="59">
        <v>0.89027682191206936</v>
      </c>
    </row>
    <row r="15" spans="2:15" x14ac:dyDescent="0.25">
      <c r="B15" s="88" t="s">
        <v>6</v>
      </c>
      <c r="C15" s="28" t="s">
        <v>2</v>
      </c>
      <c r="D15" s="53">
        <v>0.82761606960971046</v>
      </c>
      <c r="E15" s="53">
        <v>1.6484009112377085</v>
      </c>
      <c r="F15" s="54">
        <v>2.4760169808474188</v>
      </c>
      <c r="G15" s="53">
        <v>0.8027418157259959</v>
      </c>
      <c r="H15" s="53">
        <v>1.6475684705695679</v>
      </c>
      <c r="I15" s="54">
        <v>2.4503102862955637</v>
      </c>
      <c r="J15" s="53">
        <v>0.77067560189411044</v>
      </c>
      <c r="K15" s="53">
        <v>1.7067242900782735</v>
      </c>
      <c r="L15" s="54">
        <v>2.4773998919723841</v>
      </c>
      <c r="M15" s="82">
        <v>0.74019668142777251</v>
      </c>
      <c r="N15" s="53">
        <v>1.7890359715965396</v>
      </c>
      <c r="O15" s="54">
        <v>2.5292326530243123</v>
      </c>
    </row>
    <row r="16" spans="2:15" x14ac:dyDescent="0.25">
      <c r="B16" s="88" t="s">
        <v>6</v>
      </c>
      <c r="C16" s="63" t="s">
        <v>3</v>
      </c>
      <c r="D16" s="53">
        <v>10.676228806057654</v>
      </c>
      <c r="E16" s="53">
        <v>66.250099759770578</v>
      </c>
      <c r="F16" s="54">
        <v>76.926328565828229</v>
      </c>
      <c r="G16" s="53">
        <v>10.764948846146019</v>
      </c>
      <c r="H16" s="53">
        <v>66.982429377283836</v>
      </c>
      <c r="I16" s="54">
        <v>77.747378223429862</v>
      </c>
      <c r="J16" s="53">
        <v>11.376998113531675</v>
      </c>
      <c r="K16" s="53">
        <v>70.899321857759233</v>
      </c>
      <c r="L16" s="54">
        <v>82.276319971290917</v>
      </c>
      <c r="M16" s="82">
        <v>12.005055065522907</v>
      </c>
      <c r="N16" s="53">
        <v>74.887711364656425</v>
      </c>
      <c r="O16" s="54">
        <v>86.892766430179321</v>
      </c>
    </row>
    <row r="17" spans="2:15" x14ac:dyDescent="0.25">
      <c r="B17" s="88" t="s">
        <v>6</v>
      </c>
      <c r="C17" s="63" t="s">
        <v>52</v>
      </c>
      <c r="D17" s="62">
        <v>0.45815019098625637</v>
      </c>
      <c r="E17" s="62">
        <v>11.30063615819531</v>
      </c>
      <c r="F17" s="54">
        <v>11.758786349181566</v>
      </c>
      <c r="G17" s="62">
        <v>0.39300538685398168</v>
      </c>
      <c r="H17" s="62">
        <v>9.6937881341641319</v>
      </c>
      <c r="I17" s="54">
        <v>10.086793521018112</v>
      </c>
      <c r="J17" s="62">
        <v>0.37042537982777685</v>
      </c>
      <c r="K17" s="62">
        <v>9.1368344345414538</v>
      </c>
      <c r="L17" s="54">
        <v>9.5072598143692311</v>
      </c>
      <c r="M17" s="83">
        <v>0.35144477973733046</v>
      </c>
      <c r="N17" s="62">
        <v>8.668662948626368</v>
      </c>
      <c r="O17" s="54">
        <v>9.0201077283636995</v>
      </c>
    </row>
    <row r="18" spans="2:15" x14ac:dyDescent="0.25">
      <c r="B18" s="88" t="s">
        <v>6</v>
      </c>
      <c r="C18" s="14" t="s">
        <v>38</v>
      </c>
      <c r="D18" s="62">
        <v>0</v>
      </c>
      <c r="E18" s="62">
        <v>0</v>
      </c>
      <c r="F18" s="54">
        <v>0</v>
      </c>
      <c r="G18" s="62">
        <v>0</v>
      </c>
      <c r="H18" s="62">
        <v>0</v>
      </c>
      <c r="I18" s="54">
        <v>0</v>
      </c>
      <c r="J18" s="62">
        <v>0</v>
      </c>
      <c r="K18" s="62">
        <v>0</v>
      </c>
      <c r="L18" s="54">
        <v>0</v>
      </c>
      <c r="M18" s="83">
        <v>0</v>
      </c>
      <c r="N18" s="62">
        <v>0</v>
      </c>
      <c r="O18" s="54">
        <v>0</v>
      </c>
    </row>
    <row r="19" spans="2:15" x14ac:dyDescent="0.25">
      <c r="B19" s="88" t="s">
        <v>6</v>
      </c>
      <c r="C19" s="14" t="s">
        <v>4</v>
      </c>
      <c r="D19" s="53">
        <v>13.280959780888081</v>
      </c>
      <c r="E19" s="53">
        <v>83.603280377294169</v>
      </c>
      <c r="F19" s="54">
        <v>96.884240158182251</v>
      </c>
      <c r="G19" s="53">
        <v>13.145246462760076</v>
      </c>
      <c r="H19" s="53">
        <v>83.026630606383492</v>
      </c>
      <c r="I19" s="54">
        <v>96.171877069143562</v>
      </c>
      <c r="J19" s="53">
        <v>13.205690762034399</v>
      </c>
      <c r="K19" s="53">
        <v>83.720472062145006</v>
      </c>
      <c r="L19" s="54">
        <v>96.926162824179414</v>
      </c>
      <c r="M19" s="82">
        <v>13.430031173490141</v>
      </c>
      <c r="N19" s="53">
        <v>85.369090212574463</v>
      </c>
      <c r="O19" s="54">
        <v>98.799121386064598</v>
      </c>
    </row>
    <row r="20" spans="2:15" x14ac:dyDescent="0.25">
      <c r="B20" s="88" t="s">
        <v>6</v>
      </c>
      <c r="C20" s="15" t="s">
        <v>50</v>
      </c>
      <c r="D20" s="57">
        <v>0.22907509549312818</v>
      </c>
      <c r="E20" s="57">
        <v>5.650318079097655</v>
      </c>
      <c r="F20" s="56">
        <v>5.879393174590783</v>
      </c>
      <c r="G20" s="57">
        <v>0.19650269342699084</v>
      </c>
      <c r="H20" s="57">
        <v>4.8468940670820659</v>
      </c>
      <c r="I20" s="56">
        <v>5.0433967605090562</v>
      </c>
      <c r="J20" s="57">
        <v>0.18521268991388842</v>
      </c>
      <c r="K20" s="57">
        <v>4.5684172172707269</v>
      </c>
      <c r="L20" s="56">
        <v>4.7536299071846155</v>
      </c>
      <c r="M20" s="84">
        <v>0.17572238986866523</v>
      </c>
      <c r="N20" s="57">
        <v>4.334331474313184</v>
      </c>
      <c r="O20" s="56">
        <v>4.5100538641818497</v>
      </c>
    </row>
    <row r="21" spans="2:15" x14ac:dyDescent="0.25">
      <c r="B21" s="88" t="s">
        <v>6</v>
      </c>
      <c r="C21" s="14" t="s">
        <v>39</v>
      </c>
      <c r="D21" s="53">
        <v>3.1349701375434385</v>
      </c>
      <c r="E21" s="53">
        <v>31.002155593305929</v>
      </c>
      <c r="F21" s="54">
        <v>34.137125730849363</v>
      </c>
      <c r="G21" s="53">
        <v>3.2894091194201565</v>
      </c>
      <c r="H21" s="53">
        <v>32.537442592523604</v>
      </c>
      <c r="I21" s="54">
        <v>35.82685171194376</v>
      </c>
      <c r="J21" s="53">
        <v>3.6808755189738833</v>
      </c>
      <c r="K21" s="53">
        <v>36.391706617428</v>
      </c>
      <c r="L21" s="54">
        <v>40.072582136401877</v>
      </c>
      <c r="M21" s="82">
        <v>3.953113825582327</v>
      </c>
      <c r="N21" s="53">
        <v>39.021496870158742</v>
      </c>
      <c r="O21" s="54">
        <v>42.974610695741063</v>
      </c>
    </row>
    <row r="22" spans="2:15" x14ac:dyDescent="0.25">
      <c r="B22" s="88" t="s">
        <v>6</v>
      </c>
      <c r="C22" s="14" t="s">
        <v>5</v>
      </c>
      <c r="D22" s="53">
        <v>11.539502236908687</v>
      </c>
      <c r="E22" s="53">
        <v>63.989069603100297</v>
      </c>
      <c r="F22" s="54">
        <v>75.528571840008979</v>
      </c>
      <c r="G22" s="53">
        <v>11.674238307830628</v>
      </c>
      <c r="H22" s="53">
        <v>64.962817022985419</v>
      </c>
      <c r="I22" s="54">
        <v>76.63705533081604</v>
      </c>
      <c r="J22" s="53">
        <v>12.20475678596106</v>
      </c>
      <c r="K22" s="53">
        <v>68.150843527606852</v>
      </c>
      <c r="L22" s="54">
        <v>80.355600313567905</v>
      </c>
      <c r="M22" s="82">
        <v>12.677941205732404</v>
      </c>
      <c r="N22" s="53">
        <v>70.953071612629429</v>
      </c>
      <c r="O22" s="54">
        <v>83.631012818361839</v>
      </c>
    </row>
    <row r="23" spans="2:15" x14ac:dyDescent="0.25">
      <c r="B23" s="89" t="s">
        <v>6</v>
      </c>
      <c r="C23" s="16" t="s">
        <v>40</v>
      </c>
      <c r="D23" s="58">
        <v>0.77688699948686779</v>
      </c>
      <c r="E23" s="58">
        <v>6.2149856659850427</v>
      </c>
      <c r="F23" s="59">
        <v>6.9918726654719103</v>
      </c>
      <c r="G23" s="58">
        <v>0.80274502756064747</v>
      </c>
      <c r="H23" s="58">
        <v>6.4460267241707623</v>
      </c>
      <c r="I23" s="59">
        <v>7.2487717517314101</v>
      </c>
      <c r="J23" s="58">
        <v>0.83335024910787658</v>
      </c>
      <c r="K23" s="58">
        <v>6.7334674241422912</v>
      </c>
      <c r="L23" s="59">
        <v>7.5668176732501671</v>
      </c>
      <c r="M23" s="85">
        <v>0.86224565613665261</v>
      </c>
      <c r="N23" s="58">
        <v>7.0079132847830019</v>
      </c>
      <c r="O23" s="59">
        <v>7.8701589409196542</v>
      </c>
    </row>
    <row r="24" spans="2:15" x14ac:dyDescent="0.25">
      <c r="B24" s="90" t="s">
        <v>10</v>
      </c>
      <c r="C24" s="29" t="s">
        <v>2</v>
      </c>
      <c r="D24" s="60">
        <f t="shared" ref="D24:O32" si="0">D15+D6</f>
        <v>1.0858893855636813</v>
      </c>
      <c r="E24" s="60">
        <f t="shared" si="0"/>
        <v>1.6691880516946547</v>
      </c>
      <c r="F24" s="54">
        <f t="shared" si="0"/>
        <v>2.7550774372583358</v>
      </c>
      <c r="G24" s="60">
        <f t="shared" si="0"/>
        <v>1.0605423235604303</v>
      </c>
      <c r="H24" s="60">
        <f t="shared" si="0"/>
        <v>1.6683684203331697</v>
      </c>
      <c r="I24" s="54">
        <f t="shared" si="0"/>
        <v>2.7289107438936</v>
      </c>
      <c r="J24" s="60">
        <f t="shared" si="0"/>
        <v>1.0341729525796217</v>
      </c>
      <c r="K24" s="60">
        <f t="shared" si="0"/>
        <v>1.7279036880209613</v>
      </c>
      <c r="L24" s="54">
        <f t="shared" si="0"/>
        <v>2.7620766406005828</v>
      </c>
      <c r="M24" s="96">
        <f t="shared" si="0"/>
        <v>1.0102618230492699</v>
      </c>
      <c r="N24" s="60">
        <f t="shared" si="0"/>
        <v>1.8108319682101628</v>
      </c>
      <c r="O24" s="54">
        <f t="shared" si="0"/>
        <v>2.8210937912594329</v>
      </c>
    </row>
    <row r="25" spans="2:15" x14ac:dyDescent="0.25">
      <c r="B25" s="91" t="s">
        <v>10</v>
      </c>
      <c r="C25" s="63" t="s">
        <v>3</v>
      </c>
      <c r="D25" s="53">
        <f t="shared" si="0"/>
        <v>11.897228806057655</v>
      </c>
      <c r="E25" s="53">
        <f t="shared" si="0"/>
        <v>66.927099759770584</v>
      </c>
      <c r="F25" s="54">
        <f t="shared" si="0"/>
        <v>78.824328565828225</v>
      </c>
      <c r="G25" s="53">
        <f t="shared" si="0"/>
        <v>11.97794884614602</v>
      </c>
      <c r="H25" s="53">
        <f t="shared" si="0"/>
        <v>67.657429377283833</v>
      </c>
      <c r="I25" s="54">
        <f t="shared" si="0"/>
        <v>79.635378223429868</v>
      </c>
      <c r="J25" s="53">
        <f t="shared" si="0"/>
        <v>12.633204083688913</v>
      </c>
      <c r="K25" s="53">
        <f t="shared" si="0"/>
        <v>71.599279448904113</v>
      </c>
      <c r="L25" s="54">
        <f t="shared" si="0"/>
        <v>84.232483532593037</v>
      </c>
      <c r="M25" s="82">
        <f t="shared" si="0"/>
        <v>13.291577401907757</v>
      </c>
      <c r="N25" s="53">
        <f t="shared" si="0"/>
        <v>75.609214164220177</v>
      </c>
      <c r="O25" s="54">
        <f t="shared" si="0"/>
        <v>88.900791566127936</v>
      </c>
    </row>
    <row r="26" spans="2:15" x14ac:dyDescent="0.25">
      <c r="B26" s="91" t="s">
        <v>10</v>
      </c>
      <c r="C26" s="63" t="s">
        <v>52</v>
      </c>
      <c r="D26" s="53">
        <f t="shared" si="0"/>
        <v>0.54156439098748377</v>
      </c>
      <c r="E26" s="53">
        <f t="shared" si="0"/>
        <v>11.548495495341815</v>
      </c>
      <c r="F26" s="54">
        <f t="shared" si="0"/>
        <v>12.090059886329298</v>
      </c>
      <c r="G26" s="53">
        <f t="shared" si="0"/>
        <v>0.46470481783026563</v>
      </c>
      <c r="H26" s="53">
        <f t="shared" si="0"/>
        <v>9.9068378719222334</v>
      </c>
      <c r="I26" s="54">
        <f t="shared" si="0"/>
        <v>10.371542689752497</v>
      </c>
      <c r="J26" s="53">
        <f t="shared" si="0"/>
        <v>0.43810335250842825</v>
      </c>
      <c r="K26" s="53">
        <f t="shared" si="0"/>
        <v>9.3379346962211045</v>
      </c>
      <c r="L26" s="54">
        <f t="shared" si="0"/>
        <v>9.7760380487295322</v>
      </c>
      <c r="M26" s="82">
        <f t="shared" si="0"/>
        <v>0.41651024773799772</v>
      </c>
      <c r="N26" s="53">
        <f t="shared" si="0"/>
        <v>8.8620003392569231</v>
      </c>
      <c r="O26" s="54">
        <f t="shared" si="0"/>
        <v>9.2785105869949209</v>
      </c>
    </row>
    <row r="27" spans="2:15" x14ac:dyDescent="0.25">
      <c r="B27" s="91" t="s">
        <v>10</v>
      </c>
      <c r="C27" s="14" t="s">
        <v>38</v>
      </c>
      <c r="D27" s="53">
        <f t="shared" si="0"/>
        <v>12.104972663859874</v>
      </c>
      <c r="E27" s="53">
        <f t="shared" si="0"/>
        <v>4.7405480937325626</v>
      </c>
      <c r="F27" s="54">
        <f t="shared" si="0"/>
        <v>16.845520757592436</v>
      </c>
      <c r="G27" s="53">
        <f t="shared" si="0"/>
        <v>12.177486331340923</v>
      </c>
      <c r="H27" s="53">
        <f t="shared" si="0"/>
        <v>4.7779261450042609</v>
      </c>
      <c r="I27" s="54">
        <f t="shared" si="0"/>
        <v>16.955412476345185</v>
      </c>
      <c r="J27" s="53">
        <f t="shared" si="0"/>
        <v>12.189607510895199</v>
      </c>
      <c r="K27" s="53">
        <f t="shared" si="0"/>
        <v>4.7915906294351931</v>
      </c>
      <c r="L27" s="54">
        <f t="shared" si="0"/>
        <v>16.981198140330395</v>
      </c>
      <c r="M27" s="82">
        <f t="shared" si="0"/>
        <v>12.270127946468687</v>
      </c>
      <c r="N27" s="53">
        <f t="shared" si="0"/>
        <v>4.8308602678163135</v>
      </c>
      <c r="O27" s="54">
        <f t="shared" si="0"/>
        <v>17.100988214285</v>
      </c>
    </row>
    <row r="28" spans="2:15" x14ac:dyDescent="0.25">
      <c r="B28" s="91" t="s">
        <v>10</v>
      </c>
      <c r="C28" s="14" t="s">
        <v>4</v>
      </c>
      <c r="D28" s="53">
        <f t="shared" si="0"/>
        <v>41.319018456515174</v>
      </c>
      <c r="E28" s="53">
        <f t="shared" si="0"/>
        <v>97.452193543738616</v>
      </c>
      <c r="F28" s="54">
        <f t="shared" si="0"/>
        <v>138.7712120002538</v>
      </c>
      <c r="G28" s="53">
        <f t="shared" si="0"/>
        <v>41.324764019032706</v>
      </c>
      <c r="H28" s="53">
        <f t="shared" si="0"/>
        <v>96.986170215091576</v>
      </c>
      <c r="I28" s="54">
        <f t="shared" si="0"/>
        <v>138.31093423412429</v>
      </c>
      <c r="J28" s="53">
        <f t="shared" si="0"/>
        <v>41.521628722379674</v>
      </c>
      <c r="K28" s="53">
        <f t="shared" si="0"/>
        <v>97.777280465652197</v>
      </c>
      <c r="L28" s="54">
        <f t="shared" si="0"/>
        <v>139.29890918803187</v>
      </c>
      <c r="M28" s="82">
        <f t="shared" si="0"/>
        <v>42.139891726409473</v>
      </c>
      <c r="N28" s="53">
        <f t="shared" si="0"/>
        <v>99.659462887666805</v>
      </c>
      <c r="O28" s="54">
        <f t="shared" si="0"/>
        <v>141.79935461407626</v>
      </c>
    </row>
    <row r="29" spans="2:15" x14ac:dyDescent="0.25">
      <c r="B29" s="91" t="s">
        <v>10</v>
      </c>
      <c r="C29" s="15" t="s">
        <v>50</v>
      </c>
      <c r="D29" s="55">
        <f t="shared" si="0"/>
        <v>0.27078219549374188</v>
      </c>
      <c r="E29" s="55">
        <f t="shared" si="0"/>
        <v>5.7742477476709073</v>
      </c>
      <c r="F29" s="56">
        <f t="shared" si="0"/>
        <v>6.045029943164649</v>
      </c>
      <c r="G29" s="55">
        <f t="shared" si="0"/>
        <v>0.23235240891513281</v>
      </c>
      <c r="H29" s="55">
        <f t="shared" si="0"/>
        <v>4.9534189359611167</v>
      </c>
      <c r="I29" s="56">
        <f t="shared" si="0"/>
        <v>5.1857713448762484</v>
      </c>
      <c r="J29" s="55">
        <f t="shared" si="0"/>
        <v>0.21905167625421412</v>
      </c>
      <c r="K29" s="55">
        <f t="shared" si="0"/>
        <v>4.6689673481105523</v>
      </c>
      <c r="L29" s="56">
        <f t="shared" si="0"/>
        <v>4.8880190243647661</v>
      </c>
      <c r="M29" s="97">
        <f t="shared" si="0"/>
        <v>0.20825512386899886</v>
      </c>
      <c r="N29" s="55">
        <f t="shared" si="0"/>
        <v>4.4310001696284615</v>
      </c>
      <c r="O29" s="56">
        <f t="shared" si="0"/>
        <v>4.6392552934974605</v>
      </c>
    </row>
    <row r="30" spans="2:15" x14ac:dyDescent="0.25">
      <c r="B30" s="91" t="s">
        <v>10</v>
      </c>
      <c r="C30" s="14" t="s">
        <v>39</v>
      </c>
      <c r="D30" s="53">
        <f t="shared" si="0"/>
        <v>6.3043556402498542</v>
      </c>
      <c r="E30" s="53">
        <f t="shared" si="0"/>
        <v>32.898132126286335</v>
      </c>
      <c r="F30" s="54">
        <f t="shared" si="0"/>
        <v>39.202487766536187</v>
      </c>
      <c r="G30" s="53">
        <f t="shared" si="0"/>
        <v>6.6409351241430032</v>
      </c>
      <c r="H30" s="53">
        <f t="shared" si="0"/>
        <v>34.548368580084606</v>
      </c>
      <c r="I30" s="54">
        <f t="shared" si="0"/>
        <v>41.189303704227605</v>
      </c>
      <c r="J30" s="53">
        <f t="shared" si="0"/>
        <v>7.4448205891567483</v>
      </c>
      <c r="K30" s="53">
        <f t="shared" si="0"/>
        <v>38.654998617784834</v>
      </c>
      <c r="L30" s="54">
        <f t="shared" si="0"/>
        <v>46.099819206941575</v>
      </c>
      <c r="M30" s="82">
        <f t="shared" si="0"/>
        <v>8.0067120883253189</v>
      </c>
      <c r="N30" s="53">
        <f t="shared" si="0"/>
        <v>41.466344224186557</v>
      </c>
      <c r="O30" s="54">
        <f t="shared" si="0"/>
        <v>49.473056312511872</v>
      </c>
    </row>
    <row r="31" spans="2:15" x14ac:dyDescent="0.25">
      <c r="B31" s="91" t="s">
        <v>10</v>
      </c>
      <c r="C31" s="14" t="s">
        <v>5</v>
      </c>
      <c r="D31" s="53">
        <f t="shared" si="0"/>
        <v>53.821510562104798</v>
      </c>
      <c r="E31" s="53">
        <f t="shared" si="0"/>
        <v>85.820702784441565</v>
      </c>
      <c r="F31" s="54">
        <f t="shared" si="0"/>
        <v>139.64221334654636</v>
      </c>
      <c r="G31" s="53">
        <f t="shared" si="0"/>
        <v>54.551398503169416</v>
      </c>
      <c r="H31" s="53">
        <f t="shared" si="0"/>
        <v>87.176552851361976</v>
      </c>
      <c r="I31" s="54">
        <f t="shared" si="0"/>
        <v>141.72795135453137</v>
      </c>
      <c r="J31" s="53">
        <f t="shared" si="0"/>
        <v>56.596469795294965</v>
      </c>
      <c r="K31" s="53">
        <f t="shared" si="0"/>
        <v>91.208704740300647</v>
      </c>
      <c r="L31" s="54">
        <f t="shared" si="0"/>
        <v>147.8051745355956</v>
      </c>
      <c r="M31" s="82">
        <f t="shared" si="0"/>
        <v>58.648293575895309</v>
      </c>
      <c r="N31" s="53">
        <f t="shared" si="0"/>
        <v>94.877666250567273</v>
      </c>
      <c r="O31" s="54">
        <f t="shared" si="0"/>
        <v>153.52595982646258</v>
      </c>
    </row>
    <row r="32" spans="2:15" x14ac:dyDescent="0.25">
      <c r="B32" s="92" t="s">
        <v>10</v>
      </c>
      <c r="C32" s="16" t="s">
        <v>40</v>
      </c>
      <c r="D32" s="58">
        <f t="shared" si="0"/>
        <v>1.3270020066508723</v>
      </c>
      <c r="E32" s="58">
        <f t="shared" si="0"/>
        <v>6.4715394733635083</v>
      </c>
      <c r="F32" s="59">
        <f t="shared" si="0"/>
        <v>7.7985414800143804</v>
      </c>
      <c r="G32" s="58">
        <f t="shared" si="0"/>
        <v>1.370198047060379</v>
      </c>
      <c r="H32" s="58">
        <f t="shared" si="0"/>
        <v>6.7122219600760484</v>
      </c>
      <c r="I32" s="59">
        <f t="shared" si="0"/>
        <v>8.0824200071364274</v>
      </c>
      <c r="J32" s="58">
        <f t="shared" si="0"/>
        <v>1.4217660751337058</v>
      </c>
      <c r="K32" s="58">
        <f t="shared" si="0"/>
        <v>7.0111187371823549</v>
      </c>
      <c r="L32" s="59">
        <f t="shared" si="0"/>
        <v>8.4328848123160611</v>
      </c>
      <c r="M32" s="85">
        <f t="shared" si="0"/>
        <v>1.4648819649244524</v>
      </c>
      <c r="N32" s="58">
        <f t="shared" si="0"/>
        <v>7.2955537979072718</v>
      </c>
      <c r="O32" s="59">
        <f t="shared" si="0"/>
        <v>8.7604357628317242</v>
      </c>
    </row>
    <row r="33" spans="2:15" x14ac:dyDescent="0.25">
      <c r="B33" s="93" t="s">
        <v>1</v>
      </c>
      <c r="C33" s="30" t="s">
        <v>48</v>
      </c>
      <c r="D33" s="53">
        <v>83.479088246218353</v>
      </c>
      <c r="E33" s="53">
        <v>41.336087065162275</v>
      </c>
      <c r="F33" s="54">
        <v>124.81517531138061</v>
      </c>
      <c r="G33" s="53">
        <v>84.408089837960162</v>
      </c>
      <c r="H33" s="53">
        <v>41.915349594734266</v>
      </c>
      <c r="I33" s="54">
        <v>126.32343943269443</v>
      </c>
      <c r="J33" s="53">
        <v>86.397829369373099</v>
      </c>
      <c r="K33" s="53">
        <v>43.063654688530917</v>
      </c>
      <c r="L33" s="54">
        <v>129.46148405790402</v>
      </c>
      <c r="M33" s="82">
        <v>88.631193150072448</v>
      </c>
      <c r="N33" s="53">
        <v>44.322492171012748</v>
      </c>
      <c r="O33" s="54">
        <v>132.95368532108517</v>
      </c>
    </row>
    <row r="34" spans="2:15" x14ac:dyDescent="0.25">
      <c r="B34" s="94" t="s">
        <v>6</v>
      </c>
      <c r="C34" s="31" t="s">
        <v>48</v>
      </c>
      <c r="D34" s="58">
        <v>39.540363997789825</v>
      </c>
      <c r="E34" s="58">
        <v>257.60972110857898</v>
      </c>
      <c r="F34" s="59">
        <v>297.15008510636881</v>
      </c>
      <c r="G34" s="58">
        <v>39.704911135514443</v>
      </c>
      <c r="H34" s="58">
        <v>258.80042122578232</v>
      </c>
      <c r="I34" s="59">
        <v>298.50533236129672</v>
      </c>
      <c r="J34" s="58">
        <v>41.222296732734677</v>
      </c>
      <c r="K34" s="58">
        <v>269.92428586094042</v>
      </c>
      <c r="L34" s="59">
        <v>311.14658259367508</v>
      </c>
      <c r="M34" s="85">
        <v>42.752234267056302</v>
      </c>
      <c r="N34" s="58">
        <v>280.60167510376203</v>
      </c>
      <c r="O34" s="59">
        <v>323.35390937081831</v>
      </c>
    </row>
    <row r="35" spans="2:15" x14ac:dyDescent="0.25">
      <c r="B35" s="94" t="s">
        <v>10</v>
      </c>
      <c r="C35" s="31" t="s">
        <v>48</v>
      </c>
      <c r="D35" s="58">
        <v>123.01945224400818</v>
      </c>
      <c r="E35" s="58">
        <v>298.94580817374128</v>
      </c>
      <c r="F35" s="59">
        <v>421.96526041774945</v>
      </c>
      <c r="G35" s="58">
        <v>124.1130009734746</v>
      </c>
      <c r="H35" s="58">
        <v>300.71577082051658</v>
      </c>
      <c r="I35" s="59">
        <v>424.82877179399117</v>
      </c>
      <c r="J35" s="58">
        <f t="shared" ref="J35:O35" si="1">J34+J33</f>
        <v>127.62012610210778</v>
      </c>
      <c r="K35" s="58">
        <f t="shared" si="1"/>
        <v>312.98794054947132</v>
      </c>
      <c r="L35" s="59">
        <f t="shared" si="1"/>
        <v>440.60806665157907</v>
      </c>
      <c r="M35" s="85">
        <f t="shared" si="1"/>
        <v>131.38342741712876</v>
      </c>
      <c r="N35" s="58">
        <f t="shared" si="1"/>
        <v>324.92416727477479</v>
      </c>
      <c r="O35" s="59">
        <f t="shared" si="1"/>
        <v>456.30759469190349</v>
      </c>
    </row>
    <row r="36" spans="2:15" x14ac:dyDescent="0.25">
      <c r="G36" s="9"/>
      <c r="H36" s="9"/>
    </row>
    <row r="37" spans="2:15" ht="60" customHeight="1" x14ac:dyDescent="0.25">
      <c r="B37" s="106" t="s">
        <v>51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5" x14ac:dyDescent="0.25">
      <c r="B38" s="1" t="s">
        <v>42</v>
      </c>
      <c r="G38" s="9"/>
      <c r="H38" s="9"/>
    </row>
    <row r="39" spans="2:15" x14ac:dyDescent="0.25">
      <c r="B39" s="1" t="s">
        <v>41</v>
      </c>
      <c r="G39" s="9"/>
      <c r="H39" s="9"/>
    </row>
    <row r="40" spans="2:15" x14ac:dyDescent="0.25">
      <c r="G40" s="9"/>
      <c r="H40" s="9"/>
    </row>
    <row r="41" spans="2:15" x14ac:dyDescent="0.25">
      <c r="G41" s="9"/>
      <c r="H41" s="9"/>
    </row>
    <row r="42" spans="2:15" x14ac:dyDescent="0.25">
      <c r="G42" s="9"/>
      <c r="H42" s="9"/>
    </row>
    <row r="43" spans="2:15" x14ac:dyDescent="0.25">
      <c r="G43" s="9"/>
      <c r="H43" s="9"/>
    </row>
  </sheetData>
  <mergeCells count="5">
    <mergeCell ref="D4:F4"/>
    <mergeCell ref="G4:I4"/>
    <mergeCell ref="J4:L4"/>
    <mergeCell ref="M4:O4"/>
    <mergeCell ref="B37:L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zoomScaleNormal="100" workbookViewId="0">
      <pane ySplit="5" topLeftCell="A6" activePane="bottomLeft" state="frozen"/>
      <selection pane="bottomLeft" activeCell="B6" sqref="B6:B15"/>
    </sheetView>
  </sheetViews>
  <sheetFormatPr baseColWidth="10" defaultRowHeight="15" x14ac:dyDescent="0.25"/>
  <cols>
    <col min="1" max="1" width="2.85546875" style="1" customWidth="1"/>
    <col min="2" max="2" width="20.28515625" style="1" customWidth="1"/>
    <col min="3" max="3" width="24.5703125" style="1" customWidth="1"/>
    <col min="4" max="12" width="13.7109375" style="1" customWidth="1"/>
    <col min="13" max="13" width="13.85546875" style="1" customWidth="1"/>
    <col min="14" max="16384" width="11.42578125" style="1"/>
  </cols>
  <sheetData>
    <row r="1" spans="1:15" x14ac:dyDescent="0.25">
      <c r="B1" s="10" t="s">
        <v>45</v>
      </c>
      <c r="C1" s="10"/>
      <c r="D1" s="10"/>
      <c r="E1" s="10"/>
      <c r="F1" s="10"/>
      <c r="G1" s="10"/>
      <c r="H1" s="10"/>
      <c r="I1" s="10"/>
      <c r="J1" s="10"/>
      <c r="K1" s="2"/>
      <c r="L1" s="2"/>
      <c r="M1" s="2"/>
    </row>
    <row r="2" spans="1:15" x14ac:dyDescent="0.25">
      <c r="B2" s="10" t="s">
        <v>57</v>
      </c>
      <c r="C2" s="10"/>
      <c r="D2" s="10"/>
      <c r="E2" s="10"/>
      <c r="F2" s="10"/>
      <c r="G2" s="2"/>
      <c r="H2" s="2"/>
      <c r="I2" s="2"/>
      <c r="J2" s="2"/>
      <c r="K2" s="2"/>
      <c r="L2" s="2"/>
      <c r="M2" s="2"/>
    </row>
    <row r="3" spans="1:15" x14ac:dyDescent="0.25"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2"/>
    </row>
    <row r="4" spans="1:15" s="8" customFormat="1" x14ac:dyDescent="0.25">
      <c r="A4" s="1"/>
      <c r="B4" s="86"/>
      <c r="C4" s="12"/>
      <c r="D4" s="107">
        <v>2019</v>
      </c>
      <c r="E4" s="107"/>
      <c r="F4" s="102"/>
      <c r="G4" s="107">
        <v>2018</v>
      </c>
      <c r="H4" s="107"/>
      <c r="I4" s="102"/>
      <c r="J4" s="107">
        <v>2017</v>
      </c>
      <c r="K4" s="107"/>
      <c r="L4" s="102"/>
      <c r="M4" s="101">
        <v>2016</v>
      </c>
      <c r="N4" s="107"/>
      <c r="O4" s="102"/>
    </row>
    <row r="5" spans="1:15" s="8" customFormat="1" x14ac:dyDescent="0.25">
      <c r="A5" s="1"/>
      <c r="B5" s="95" t="s">
        <v>21</v>
      </c>
      <c r="C5" s="27" t="s">
        <v>15</v>
      </c>
      <c r="D5" s="26" t="s">
        <v>1</v>
      </c>
      <c r="E5" s="26" t="s">
        <v>6</v>
      </c>
      <c r="F5" s="49" t="s">
        <v>44</v>
      </c>
      <c r="G5" s="26" t="s">
        <v>1</v>
      </c>
      <c r="H5" s="26" t="s">
        <v>6</v>
      </c>
      <c r="I5" s="49" t="s">
        <v>44</v>
      </c>
      <c r="J5" s="26" t="s">
        <v>1</v>
      </c>
      <c r="K5" s="26" t="s">
        <v>6</v>
      </c>
      <c r="L5" s="49" t="s">
        <v>44</v>
      </c>
      <c r="M5" s="81" t="s">
        <v>1</v>
      </c>
      <c r="N5" s="26" t="s">
        <v>6</v>
      </c>
      <c r="O5" s="49" t="s">
        <v>44</v>
      </c>
    </row>
    <row r="6" spans="1:15" s="8" customFormat="1" x14ac:dyDescent="0.25">
      <c r="A6" s="1"/>
      <c r="B6" s="108" t="s">
        <v>16</v>
      </c>
      <c r="C6" s="14" t="s">
        <v>2</v>
      </c>
      <c r="D6" s="53">
        <v>0.25851704225710687</v>
      </c>
      <c r="E6" s="53">
        <v>2.3502058079320132</v>
      </c>
      <c r="F6" s="54">
        <f>D6+E6</f>
        <v>2.6087228501891202</v>
      </c>
      <c r="G6" s="53">
        <v>0.25845218120341834</v>
      </c>
      <c r="H6" s="53">
        <v>2.3260908727343188</v>
      </c>
      <c r="I6" s="54">
        <f>G6+H6</f>
        <v>2.584543053937737</v>
      </c>
      <c r="J6" s="53">
        <v>0.26452770860199559</v>
      </c>
      <c r="K6" s="53">
        <v>2.3551476181271362</v>
      </c>
      <c r="L6" s="54">
        <f>J6+K6</f>
        <v>2.6196753267291317</v>
      </c>
      <c r="M6" s="82">
        <v>0.27205604385416721</v>
      </c>
      <c r="N6" s="53">
        <v>2.419439739935167</v>
      </c>
      <c r="O6" s="54">
        <v>2.6914957837893345</v>
      </c>
    </row>
    <row r="7" spans="1:15" x14ac:dyDescent="0.25">
      <c r="B7" s="108"/>
      <c r="C7" s="63" t="s">
        <v>3</v>
      </c>
      <c r="D7" s="53">
        <v>1.8862420715169395</v>
      </c>
      <c r="E7" s="53">
        <v>76.21459049145993</v>
      </c>
      <c r="F7" s="54">
        <v>78.100832562976862</v>
      </c>
      <c r="G7" s="53">
        <v>1.8755607763801008</v>
      </c>
      <c r="H7" s="53">
        <v>77.024233298594325</v>
      </c>
      <c r="I7" s="54">
        <v>78.899794074974409</v>
      </c>
      <c r="J7" s="53">
        <v>1.9433376844544437</v>
      </c>
      <c r="K7" s="53">
        <v>81.524186615761366</v>
      </c>
      <c r="L7" s="54">
        <f t="shared" ref="L7:L29" si="0">J7+K7</f>
        <v>83.467524300215814</v>
      </c>
      <c r="M7" s="82">
        <v>1.9936772115997734</v>
      </c>
      <c r="N7" s="53">
        <v>86.076667373220715</v>
      </c>
      <c r="O7" s="54">
        <v>88.070344584820489</v>
      </c>
    </row>
    <row r="8" spans="1:15" x14ac:dyDescent="0.25">
      <c r="B8" s="108"/>
      <c r="C8" s="63" t="s">
        <v>52</v>
      </c>
      <c r="D8" s="62">
        <v>0.33127353714773178</v>
      </c>
      <c r="E8" s="62">
        <v>11.758786349181566</v>
      </c>
      <c r="F8" s="64">
        <f t="shared" ref="F8:F29" si="1">D8+E8</f>
        <v>12.090059886329298</v>
      </c>
      <c r="G8" s="62">
        <v>0.28474916873438461</v>
      </c>
      <c r="H8" s="62">
        <v>10.086793521018112</v>
      </c>
      <c r="I8" s="64">
        <f t="shared" ref="I8:I29" si="2">G8+H8</f>
        <v>10.371542689752497</v>
      </c>
      <c r="J8" s="62">
        <v>0.26877823436030202</v>
      </c>
      <c r="K8" s="62">
        <v>9.5072598143692311</v>
      </c>
      <c r="L8" s="64">
        <f t="shared" si="0"/>
        <v>9.7760380487295322</v>
      </c>
      <c r="M8" s="83">
        <v>0.25840285863122175</v>
      </c>
      <c r="N8" s="62">
        <v>9.0201077283636995</v>
      </c>
      <c r="O8" s="64">
        <v>9.2785105869949209</v>
      </c>
    </row>
    <row r="9" spans="1:15" x14ac:dyDescent="0.25">
      <c r="B9" s="108"/>
      <c r="C9" s="14" t="s">
        <v>38</v>
      </c>
      <c r="D9" s="53">
        <v>12.899031679595016</v>
      </c>
      <c r="E9" s="53">
        <v>0</v>
      </c>
      <c r="F9" s="54">
        <f t="shared" si="1"/>
        <v>12.899031679595016</v>
      </c>
      <c r="G9" s="53">
        <v>13.050478403120236</v>
      </c>
      <c r="H9" s="53">
        <v>0</v>
      </c>
      <c r="I9" s="54">
        <f t="shared" si="2"/>
        <v>13.050478403120236</v>
      </c>
      <c r="J9" s="53">
        <v>13.099616507002914</v>
      </c>
      <c r="K9" s="53">
        <v>0</v>
      </c>
      <c r="L9" s="54">
        <f t="shared" si="0"/>
        <v>13.099616507002914</v>
      </c>
      <c r="M9" s="82">
        <v>13.369195460101238</v>
      </c>
      <c r="N9" s="53">
        <v>0</v>
      </c>
      <c r="O9" s="54">
        <v>13.369195460101238</v>
      </c>
    </row>
    <row r="10" spans="1:15" x14ac:dyDescent="0.25">
      <c r="B10" s="108"/>
      <c r="C10" s="14" t="s">
        <v>4</v>
      </c>
      <c r="D10" s="53">
        <v>10.044929259099565</v>
      </c>
      <c r="E10" s="53">
        <v>23.666996912507454</v>
      </c>
      <c r="F10" s="54">
        <f t="shared" si="1"/>
        <v>33.711926171607018</v>
      </c>
      <c r="G10" s="53">
        <v>9.9601829407619498</v>
      </c>
      <c r="H10" s="53">
        <v>23.088328832242698</v>
      </c>
      <c r="I10" s="54">
        <f t="shared" si="2"/>
        <v>33.048511773004648</v>
      </c>
      <c r="J10" s="53">
        <v>10.309798220699014</v>
      </c>
      <c r="K10" s="53">
        <v>23.442331995617096</v>
      </c>
      <c r="L10" s="54">
        <f t="shared" si="0"/>
        <v>33.752130216316111</v>
      </c>
      <c r="M10" s="82">
        <v>11.096046124010588</v>
      </c>
      <c r="N10" s="53">
        <v>24.574265604855654</v>
      </c>
      <c r="O10" s="54">
        <v>35.670311728866238</v>
      </c>
    </row>
    <row r="11" spans="1:15" x14ac:dyDescent="0.25">
      <c r="B11" s="108"/>
      <c r="C11" s="15" t="s">
        <v>50</v>
      </c>
      <c r="D11" s="57">
        <v>0.16563676857386589</v>
      </c>
      <c r="E11" s="57">
        <v>5.879393174590783</v>
      </c>
      <c r="F11" s="61">
        <f t="shared" si="1"/>
        <v>6.045029943164649</v>
      </c>
      <c r="G11" s="57">
        <v>0.1423745843671923</v>
      </c>
      <c r="H11" s="57">
        <v>5.0433967605090562</v>
      </c>
      <c r="I11" s="61">
        <f t="shared" si="2"/>
        <v>5.1857713448762484</v>
      </c>
      <c r="J11" s="57">
        <v>0.13438911718015101</v>
      </c>
      <c r="K11" s="57">
        <v>4.7536299071846155</v>
      </c>
      <c r="L11" s="61">
        <f t="shared" si="0"/>
        <v>4.8880190243647661</v>
      </c>
      <c r="M11" s="84">
        <v>0.12920142931561088</v>
      </c>
      <c r="N11" s="57">
        <v>4.5100538641818497</v>
      </c>
      <c r="O11" s="61">
        <v>4.6392552934974605</v>
      </c>
    </row>
    <row r="12" spans="1:15" x14ac:dyDescent="0.25">
      <c r="B12" s="108"/>
      <c r="C12" s="14" t="s">
        <v>39</v>
      </c>
      <c r="D12" s="53">
        <v>4.3043903955422245</v>
      </c>
      <c r="E12" s="53">
        <v>29.814235393453952</v>
      </c>
      <c r="F12" s="54">
        <f t="shared" si="1"/>
        <v>34.118625788996177</v>
      </c>
      <c r="G12" s="53">
        <v>4.5673025940566738</v>
      </c>
      <c r="H12" s="53">
        <v>31.376544472887154</v>
      </c>
      <c r="I12" s="54">
        <f t="shared" si="2"/>
        <v>35.943847066943832</v>
      </c>
      <c r="J12" s="53">
        <v>5.1886655447664545</v>
      </c>
      <c r="K12" s="53">
        <v>35.386164016446003</v>
      </c>
      <c r="L12" s="54">
        <f t="shared" si="0"/>
        <v>40.574829561212454</v>
      </c>
      <c r="M12" s="82">
        <v>5.6384533247936668</v>
      </c>
      <c r="N12" s="53">
        <v>38.210661708310937</v>
      </c>
      <c r="O12" s="54">
        <v>43.84911503310461</v>
      </c>
    </row>
    <row r="13" spans="1:15" x14ac:dyDescent="0.25">
      <c r="B13" s="108"/>
      <c r="C13" s="14" t="s">
        <v>5</v>
      </c>
      <c r="D13" s="53">
        <v>51.251230304005148</v>
      </c>
      <c r="E13" s="53">
        <v>63.572452709102215</v>
      </c>
      <c r="F13" s="54">
        <f t="shared" si="1"/>
        <v>114.82368301310737</v>
      </c>
      <c r="G13" s="53">
        <v>52.316810748507159</v>
      </c>
      <c r="H13" s="53">
        <v>64.743767863791291</v>
      </c>
      <c r="I13" s="54">
        <f t="shared" si="2"/>
        <v>117.06057861229846</v>
      </c>
      <c r="J13" s="53">
        <v>54.765133427990158</v>
      </c>
      <c r="K13" s="53">
        <v>68.508726600835402</v>
      </c>
      <c r="L13" s="54">
        <f t="shared" si="0"/>
        <v>123.27386002882557</v>
      </c>
      <c r="M13" s="82">
        <v>57.319922195577625</v>
      </c>
      <c r="N13" s="53">
        <v>71.799457324780207</v>
      </c>
      <c r="O13" s="54">
        <v>129.11937952035782</v>
      </c>
    </row>
    <row r="14" spans="1:15" x14ac:dyDescent="0.25">
      <c r="B14" s="108"/>
      <c r="C14" s="16" t="s">
        <v>40</v>
      </c>
      <c r="D14" s="58">
        <v>5.1202953987123621E-2</v>
      </c>
      <c r="E14" s="58">
        <v>2.6573792845577087</v>
      </c>
      <c r="F14" s="59">
        <f t="shared" si="1"/>
        <v>2.7085822385448322</v>
      </c>
      <c r="G14" s="58">
        <v>5.5086112598250137E-2</v>
      </c>
      <c r="H14" s="58">
        <v>2.7808836608623215</v>
      </c>
      <c r="I14" s="59">
        <f t="shared" si="2"/>
        <v>2.8359697734605716</v>
      </c>
      <c r="J14" s="58">
        <v>6.3583025796220549E-2</v>
      </c>
      <c r="K14" s="58">
        <v>2.9746293825094594</v>
      </c>
      <c r="L14" s="59">
        <f t="shared" si="0"/>
        <v>3.0382124083056801</v>
      </c>
      <c r="M14" s="85">
        <v>7.3122432658750069E-2</v>
      </c>
      <c r="N14" s="58">
        <v>3.1841145717714636</v>
      </c>
      <c r="O14" s="59">
        <v>3.2572370044302135</v>
      </c>
    </row>
    <row r="15" spans="1:15" x14ac:dyDescent="0.25">
      <c r="B15" s="109"/>
      <c r="C15" s="16" t="s">
        <v>48</v>
      </c>
      <c r="D15" s="58">
        <v>75.901694212750343</v>
      </c>
      <c r="E15" s="5">
        <v>203.67740167728462</v>
      </c>
      <c r="F15" s="59">
        <f t="shared" si="1"/>
        <v>279.57909589003498</v>
      </c>
      <c r="G15" s="58">
        <v>77.136941850511448</v>
      </c>
      <c r="H15" s="58">
        <v>204.95226573575107</v>
      </c>
      <c r="I15" s="59">
        <f t="shared" si="2"/>
        <v>282.08920758626255</v>
      </c>
      <c r="J15" s="58">
        <v>80.42692701087249</v>
      </c>
      <c r="K15" s="58">
        <v>216.84757338358219</v>
      </c>
      <c r="L15" s="59">
        <f t="shared" si="0"/>
        <v>297.27450039445466</v>
      </c>
      <c r="M15" s="85">
        <f>SUM(M6:M14)-M11-M13+0.9*M13</f>
        <v>84.288883431669262</v>
      </c>
      <c r="N15" s="58">
        <f>SUM(N6:N14)-N11-N13+0.9*N13</f>
        <v>228.10476831875982</v>
      </c>
      <c r="O15" s="59">
        <f>SUM(O6:O14)-O11-O13+0.9*O13</f>
        <v>312.39365175042911</v>
      </c>
    </row>
    <row r="16" spans="1:15" x14ac:dyDescent="0.25">
      <c r="B16" s="108" t="s">
        <v>17</v>
      </c>
      <c r="C16" s="14" t="s">
        <v>2</v>
      </c>
      <c r="D16" s="6">
        <v>2.0543414153810252E-2</v>
      </c>
      <c r="E16" s="6">
        <v>0.125811172915406</v>
      </c>
      <c r="F16" s="54">
        <f t="shared" si="1"/>
        <v>0.14635458706921625</v>
      </c>
      <c r="G16" s="53">
        <v>2.0148276394617814E-2</v>
      </c>
      <c r="H16" s="53">
        <v>0.12421941356124472</v>
      </c>
      <c r="I16" s="54">
        <f t="shared" si="2"/>
        <v>0.14436768995586252</v>
      </c>
      <c r="J16" s="53">
        <v>2.0149040026203307E-2</v>
      </c>
      <c r="K16" s="53">
        <v>0.12225227384524689</v>
      </c>
      <c r="L16" s="54">
        <f t="shared" si="0"/>
        <v>0.14240131387145019</v>
      </c>
      <c r="M16" s="82">
        <v>1.9805094380953504E-2</v>
      </c>
      <c r="N16" s="53">
        <v>0.10979291308914628</v>
      </c>
      <c r="O16" s="54">
        <v>0.12959800747009978</v>
      </c>
    </row>
    <row r="17" spans="2:15" x14ac:dyDescent="0.25">
      <c r="B17" s="108"/>
      <c r="C17" s="14" t="s">
        <v>3</v>
      </c>
      <c r="D17" s="6">
        <v>1.1798440528136469E-2</v>
      </c>
      <c r="E17" s="6">
        <v>0.71173807436831082</v>
      </c>
      <c r="F17" s="54">
        <f t="shared" si="1"/>
        <v>0.72353651489644732</v>
      </c>
      <c r="G17" s="53">
        <v>1.2152719623338555E-2</v>
      </c>
      <c r="H17" s="53">
        <v>0.72314492483554382</v>
      </c>
      <c r="I17" s="54">
        <f t="shared" si="2"/>
        <v>0.73529764445888235</v>
      </c>
      <c r="J17" s="53">
        <v>1.2825876847675315E-2</v>
      </c>
      <c r="K17" s="53">
        <v>0.75213335552951466</v>
      </c>
      <c r="L17" s="54">
        <f t="shared" si="0"/>
        <v>0.76495923237718999</v>
      </c>
      <c r="M17" s="82">
        <v>1.4347924348835675E-2</v>
      </c>
      <c r="N17" s="53">
        <v>0.81609905695863605</v>
      </c>
      <c r="O17" s="54">
        <v>0.83044698130747174</v>
      </c>
    </row>
    <row r="18" spans="2:15" x14ac:dyDescent="0.25">
      <c r="B18" s="108"/>
      <c r="C18" s="14" t="s">
        <v>38</v>
      </c>
      <c r="D18" s="6">
        <v>3.9464890779974211</v>
      </c>
      <c r="E18" s="6">
        <v>0</v>
      </c>
      <c r="F18" s="54">
        <f t="shared" si="1"/>
        <v>3.9464890779974211</v>
      </c>
      <c r="G18" s="53">
        <v>3.9049340732249469</v>
      </c>
      <c r="H18" s="53">
        <v>0</v>
      </c>
      <c r="I18" s="54">
        <f t="shared" si="2"/>
        <v>3.9049340732249469</v>
      </c>
      <c r="J18" s="53">
        <v>3.8815816333274795</v>
      </c>
      <c r="K18" s="53">
        <v>0</v>
      </c>
      <c r="L18" s="54">
        <f t="shared" si="0"/>
        <v>3.8815816333274795</v>
      </c>
      <c r="M18" s="82">
        <v>3.7317927541837612</v>
      </c>
      <c r="N18" s="53">
        <v>0</v>
      </c>
      <c r="O18" s="54">
        <v>3.7317927541837612</v>
      </c>
    </row>
    <row r="19" spans="2:15" x14ac:dyDescent="0.25">
      <c r="B19" s="108"/>
      <c r="C19" s="14" t="s">
        <v>4</v>
      </c>
      <c r="D19" s="6">
        <v>5.5459429877723867</v>
      </c>
      <c r="E19" s="6">
        <v>16.814983188204593</v>
      </c>
      <c r="F19" s="54">
        <f t="shared" si="1"/>
        <v>22.360926175976978</v>
      </c>
      <c r="G19" s="53">
        <v>5.5677047986486503</v>
      </c>
      <c r="H19" s="53">
        <v>16.906274141715389</v>
      </c>
      <c r="I19" s="54">
        <f t="shared" si="2"/>
        <v>22.473978940364042</v>
      </c>
      <c r="J19" s="53">
        <v>5.5915731257450361</v>
      </c>
      <c r="K19" s="53">
        <v>17.017615020946764</v>
      </c>
      <c r="L19" s="54">
        <f t="shared" si="0"/>
        <v>22.6091881466918</v>
      </c>
      <c r="M19" s="82">
        <v>5.5926716683761173</v>
      </c>
      <c r="N19" s="53">
        <v>17.305893776484904</v>
      </c>
      <c r="O19" s="54">
        <v>22.898565444861021</v>
      </c>
    </row>
    <row r="20" spans="2:15" x14ac:dyDescent="0.25">
      <c r="B20" s="108"/>
      <c r="C20" s="14" t="s">
        <v>39</v>
      </c>
      <c r="D20" s="6">
        <v>0.76097164014459995</v>
      </c>
      <c r="E20" s="6">
        <v>4.3228903373954086</v>
      </c>
      <c r="F20" s="54">
        <f t="shared" si="1"/>
        <v>5.0838619775400087</v>
      </c>
      <c r="G20" s="53">
        <v>0.7951493982271739</v>
      </c>
      <c r="H20" s="53">
        <v>4.450307239056607</v>
      </c>
      <c r="I20" s="54">
        <f t="shared" si="2"/>
        <v>5.2454566372837812</v>
      </c>
      <c r="J20" s="53">
        <v>0.83857152577324401</v>
      </c>
      <c r="K20" s="53">
        <v>4.6864181199558788</v>
      </c>
      <c r="L20" s="54">
        <f t="shared" si="0"/>
        <v>5.5249896457291232</v>
      </c>
      <c r="M20" s="82">
        <v>0.85999229197713767</v>
      </c>
      <c r="N20" s="53">
        <v>4.7639489874301324</v>
      </c>
      <c r="O20" s="54">
        <v>5.6239412794072701</v>
      </c>
    </row>
    <row r="21" spans="2:15" x14ac:dyDescent="0.25">
      <c r="B21" s="108"/>
      <c r="C21" s="14" t="s">
        <v>5</v>
      </c>
      <c r="D21" s="6">
        <v>8.2750834161952262</v>
      </c>
      <c r="E21" s="6">
        <v>7.8568443449223953</v>
      </c>
      <c r="F21" s="54">
        <f t="shared" si="1"/>
        <v>16.131927761117623</v>
      </c>
      <c r="G21" s="53">
        <v>8.1882068327424555</v>
      </c>
      <c r="H21" s="53">
        <v>7.7885732713700166</v>
      </c>
      <c r="I21" s="54">
        <f t="shared" si="2"/>
        <v>15.976780104112471</v>
      </c>
      <c r="J21" s="53">
        <v>8.1036953341980666</v>
      </c>
      <c r="K21" s="53">
        <v>7.7305201395866696</v>
      </c>
      <c r="L21" s="54">
        <f t="shared" si="0"/>
        <v>15.834215473784736</v>
      </c>
      <c r="M21" s="82">
        <v>8.0058536443387496</v>
      </c>
      <c r="N21" s="53">
        <v>7.6917188858149768</v>
      </c>
      <c r="O21" s="54">
        <v>15.697572530153728</v>
      </c>
    </row>
    <row r="22" spans="2:15" x14ac:dyDescent="0.25">
      <c r="B22" s="108"/>
      <c r="C22" s="16" t="s">
        <v>40</v>
      </c>
      <c r="D22" s="5">
        <v>4.6371856386735376E-2</v>
      </c>
      <c r="E22" s="5">
        <v>0.63976309602593329</v>
      </c>
      <c r="F22" s="59">
        <f t="shared" si="1"/>
        <v>0.68613495241266864</v>
      </c>
      <c r="G22" s="58">
        <v>4.6516986804994213E-2</v>
      </c>
      <c r="H22" s="58">
        <v>0.65242141742350535</v>
      </c>
      <c r="I22" s="59">
        <f t="shared" si="2"/>
        <v>0.69893840422849951</v>
      </c>
      <c r="J22" s="58">
        <v>4.7020666027583535E-2</v>
      </c>
      <c r="K22" s="58">
        <v>0.65745090841784626</v>
      </c>
      <c r="L22" s="59">
        <f t="shared" si="0"/>
        <v>0.70447157444542974</v>
      </c>
      <c r="M22" s="85">
        <v>4.7079497854323464E-2</v>
      </c>
      <c r="N22" s="58">
        <v>0.66093473380724999</v>
      </c>
      <c r="O22" s="59">
        <v>0.70801423166157351</v>
      </c>
    </row>
    <row r="23" spans="2:15" x14ac:dyDescent="0.25">
      <c r="B23" s="109"/>
      <c r="C23" s="16" t="s">
        <v>48</v>
      </c>
      <c r="D23" s="5">
        <v>17.779692491558791</v>
      </c>
      <c r="E23" s="5">
        <v>29.686345779339806</v>
      </c>
      <c r="F23" s="59">
        <f t="shared" si="1"/>
        <v>47.466038270898594</v>
      </c>
      <c r="G23" s="58">
        <v>17.715992402391933</v>
      </c>
      <c r="H23" s="58">
        <v>29.866083080825305</v>
      </c>
      <c r="I23" s="59">
        <f t="shared" si="2"/>
        <v>47.582075483217238</v>
      </c>
      <c r="J23" s="58">
        <v>17.685047668525485</v>
      </c>
      <c r="K23" s="58">
        <v>30.193337804323257</v>
      </c>
      <c r="L23" s="59">
        <f t="shared" si="0"/>
        <v>47.878385472848741</v>
      </c>
      <c r="M23" s="85">
        <f>SUM(M16:M22)-M21+0.9*M21</f>
        <v>17.470957511026</v>
      </c>
      <c r="N23" s="58">
        <f>SUM(N16:N22)-N21+0.9*N21</f>
        <v>30.579216465003551</v>
      </c>
      <c r="O23" s="59">
        <f>SUM(O16:O22)-O21+0.9*O21</f>
        <v>48.050173976029548</v>
      </c>
    </row>
    <row r="24" spans="2:15" x14ac:dyDescent="0.25">
      <c r="B24" s="108" t="s">
        <v>18</v>
      </c>
      <c r="C24" s="14" t="s">
        <v>4</v>
      </c>
      <c r="D24" s="6">
        <v>3.6302091564825281</v>
      </c>
      <c r="E24" s="6">
        <v>7.306660576719489</v>
      </c>
      <c r="F24" s="54">
        <f t="shared" si="1"/>
        <v>10.936869733202016</v>
      </c>
      <c r="G24" s="53">
        <v>3.6086581903284669</v>
      </c>
      <c r="H24" s="53">
        <v>7.2429501038746844</v>
      </c>
      <c r="I24" s="54">
        <f t="shared" si="2"/>
        <v>10.851608294203151</v>
      </c>
      <c r="J24" s="53">
        <v>3.5904478911300095</v>
      </c>
      <c r="K24" s="53">
        <v>7.1773678152399274</v>
      </c>
      <c r="L24" s="54">
        <f t="shared" si="0"/>
        <v>10.767815706369937</v>
      </c>
      <c r="M24" s="82">
        <v>3.5489442852196973</v>
      </c>
      <c r="N24" s="53">
        <v>7.1178946803714194</v>
      </c>
      <c r="O24" s="54">
        <v>10.666838965591117</v>
      </c>
    </row>
    <row r="25" spans="2:15" x14ac:dyDescent="0.25">
      <c r="B25" s="108"/>
      <c r="C25" s="14" t="s">
        <v>5</v>
      </c>
      <c r="D25" s="6">
        <v>4.587327786337001</v>
      </c>
      <c r="E25" s="6">
        <v>4.0992747859843801</v>
      </c>
      <c r="F25" s="54">
        <f t="shared" si="1"/>
        <v>8.6866025723213802</v>
      </c>
      <c r="G25" s="53">
        <v>4.5858784424657282</v>
      </c>
      <c r="H25" s="53">
        <v>4.1047141956547266</v>
      </c>
      <c r="I25" s="54">
        <f t="shared" si="2"/>
        <v>8.6905926381204548</v>
      </c>
      <c r="J25" s="53">
        <v>4.5807454598394699</v>
      </c>
      <c r="K25" s="53">
        <v>4.1163535731458314</v>
      </c>
      <c r="L25" s="54">
        <f t="shared" si="0"/>
        <v>8.6970990329853013</v>
      </c>
      <c r="M25" s="82">
        <v>4.5691711681843712</v>
      </c>
      <c r="N25" s="53">
        <v>4.1398366077666662</v>
      </c>
      <c r="O25" s="54">
        <v>8.7090077759510365</v>
      </c>
    </row>
    <row r="26" spans="2:15" x14ac:dyDescent="0.25">
      <c r="B26" s="108"/>
      <c r="C26" s="16" t="s">
        <v>40</v>
      </c>
      <c r="D26" s="5">
        <v>0.70909400416861113</v>
      </c>
      <c r="E26" s="5">
        <v>3.6947302848882688</v>
      </c>
      <c r="F26" s="59">
        <f t="shared" si="1"/>
        <v>4.4038242890568799</v>
      </c>
      <c r="G26" s="58">
        <v>0.73204515600177311</v>
      </c>
      <c r="H26" s="58">
        <v>3.8154666734455849</v>
      </c>
      <c r="I26" s="59">
        <f t="shared" si="2"/>
        <v>4.547511829447358</v>
      </c>
      <c r="J26" s="58">
        <v>0.75546344724208891</v>
      </c>
      <c r="K26" s="58">
        <v>3.9347373823228611</v>
      </c>
      <c r="L26" s="59">
        <f t="shared" si="0"/>
        <v>4.69020082956495</v>
      </c>
      <c r="M26" s="85">
        <v>0.77007489139899576</v>
      </c>
      <c r="N26" s="58">
        <v>4.0251096353409412</v>
      </c>
      <c r="O26" s="59">
        <v>4.7951845267399378</v>
      </c>
    </row>
    <row r="27" spans="2:15" x14ac:dyDescent="0.25">
      <c r="B27" s="109"/>
      <c r="C27" s="16" t="s">
        <v>48</v>
      </c>
      <c r="D27" s="5">
        <v>8.4678981683544396</v>
      </c>
      <c r="E27" s="5">
        <v>14.6907381689937</v>
      </c>
      <c r="F27" s="59">
        <f t="shared" si="1"/>
        <v>23.158636337348142</v>
      </c>
      <c r="G27" s="58">
        <v>8.467993944549395</v>
      </c>
      <c r="H27" s="58">
        <v>14.752659553409522</v>
      </c>
      <c r="I27" s="59">
        <f t="shared" si="2"/>
        <v>23.220653497958917</v>
      </c>
      <c r="J27" s="58">
        <v>8.4685822522276215</v>
      </c>
      <c r="K27" s="58">
        <v>14.816823413394037</v>
      </c>
      <c r="L27" s="59">
        <f t="shared" si="0"/>
        <v>23.28540566562166</v>
      </c>
      <c r="M27" s="85">
        <f>SUM(M24:M26)-M25+0.9*M25</f>
        <v>8.4312732279846294</v>
      </c>
      <c r="N27" s="58">
        <f>SUM(N24:N26)-N25+0.9*N25</f>
        <v>14.86885726270236</v>
      </c>
      <c r="O27" s="59">
        <f>SUM(O24:O26)-O25+0.9*O25</f>
        <v>23.300130490686989</v>
      </c>
    </row>
    <row r="28" spans="2:15" x14ac:dyDescent="0.25">
      <c r="B28" s="92" t="s">
        <v>20</v>
      </c>
      <c r="C28" s="16" t="s">
        <v>4</v>
      </c>
      <c r="D28" s="5">
        <v>22.535503390921956</v>
      </c>
      <c r="E28" s="5">
        <v>48.127486528545795</v>
      </c>
      <c r="F28" s="59">
        <f t="shared" si="1"/>
        <v>70.662989919467748</v>
      </c>
      <c r="G28" s="58">
        <v>22.898201597005571</v>
      </c>
      <c r="H28" s="58">
        <v>48.159833629546874</v>
      </c>
      <c r="I28" s="59">
        <f t="shared" si="2"/>
        <v>71.058035226552448</v>
      </c>
      <c r="J28" s="58">
        <v>22.790718517881249</v>
      </c>
      <c r="K28" s="58">
        <v>48.619056600772772</v>
      </c>
      <c r="L28" s="59">
        <f t="shared" si="0"/>
        <v>71.409775118654025</v>
      </c>
      <c r="M28" s="85">
        <v>22.672671150405279</v>
      </c>
      <c r="N28" s="58">
        <v>49.133567324352619</v>
      </c>
      <c r="O28" s="59">
        <v>71.806238474757905</v>
      </c>
    </row>
    <row r="29" spans="2:15" x14ac:dyDescent="0.25">
      <c r="B29" s="92" t="s">
        <v>19</v>
      </c>
      <c r="C29" s="16" t="s">
        <v>4</v>
      </c>
      <c r="D29" s="5">
        <v>0.1303870477950885</v>
      </c>
      <c r="E29" s="5">
        <v>0.96811295220491167</v>
      </c>
      <c r="F29" s="59">
        <f t="shared" si="1"/>
        <v>1.0985000000000003</v>
      </c>
      <c r="G29" s="58">
        <v>0.1043096382360708</v>
      </c>
      <c r="H29" s="58">
        <v>0.77449036176392938</v>
      </c>
      <c r="I29" s="59">
        <f t="shared" si="2"/>
        <v>0.87880000000000014</v>
      </c>
      <c r="J29" s="58">
        <v>9.0208608397148157E-2</v>
      </c>
      <c r="K29" s="58">
        <v>0.66979139160285195</v>
      </c>
      <c r="L29" s="59">
        <f t="shared" si="0"/>
        <v>0.76000000000000012</v>
      </c>
      <c r="M29" s="85">
        <v>8.9900000000000008E-2</v>
      </c>
      <c r="N29" s="58">
        <v>0.66749999999999998</v>
      </c>
      <c r="O29" s="59">
        <v>0.75739999999999996</v>
      </c>
    </row>
    <row r="30" spans="2:15" x14ac:dyDescent="0.25">
      <c r="H30" s="9"/>
      <c r="I30" s="9"/>
      <c r="J30" s="2"/>
      <c r="M30" s="2"/>
    </row>
    <row r="31" spans="2:15" ht="60" customHeight="1" x14ac:dyDescent="0.25">
      <c r="B31" s="106" t="s">
        <v>51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2"/>
    </row>
    <row r="32" spans="2:15" x14ac:dyDescent="0.25">
      <c r="B32" s="1" t="s">
        <v>42</v>
      </c>
      <c r="H32" s="9"/>
      <c r="I32" s="9"/>
      <c r="J32" s="2"/>
      <c r="M32" s="2"/>
    </row>
    <row r="33" spans="2:13" x14ac:dyDescent="0.25">
      <c r="B33" s="1" t="s">
        <v>41</v>
      </c>
      <c r="H33" s="9"/>
      <c r="I33" s="9"/>
      <c r="J33" s="2"/>
      <c r="M33" s="2"/>
    </row>
    <row r="34" spans="2:13" x14ac:dyDescent="0.25">
      <c r="H34" s="9"/>
      <c r="I34" s="9"/>
      <c r="J34" s="2"/>
      <c r="M34" s="2"/>
    </row>
    <row r="35" spans="2:13" x14ac:dyDescent="0.25">
      <c r="H35" s="9"/>
      <c r="I35" s="9"/>
      <c r="J35" s="2"/>
      <c r="M35" s="2"/>
    </row>
    <row r="36" spans="2:13" x14ac:dyDescent="0.25">
      <c r="H36" s="9"/>
      <c r="I36" s="9"/>
      <c r="J36" s="2"/>
      <c r="M36" s="2"/>
    </row>
    <row r="37" spans="2:13" x14ac:dyDescent="0.25">
      <c r="H37" s="9"/>
      <c r="I37" s="9"/>
      <c r="J37" s="2"/>
      <c r="M37" s="2"/>
    </row>
    <row r="38" spans="2:13" x14ac:dyDescent="0.25">
      <c r="H38" s="9"/>
      <c r="I38" s="9"/>
      <c r="J38" s="2"/>
      <c r="M38" s="2"/>
    </row>
    <row r="39" spans="2:13" x14ac:dyDescent="0.25">
      <c r="H39" s="9"/>
      <c r="I39" s="9"/>
      <c r="J39" s="2"/>
      <c r="M39" s="2"/>
    </row>
    <row r="40" spans="2:13" x14ac:dyDescent="0.25">
      <c r="H40" s="9"/>
      <c r="I40" s="9"/>
      <c r="J40" s="2"/>
      <c r="M40" s="2"/>
    </row>
    <row r="41" spans="2:13" x14ac:dyDescent="0.25">
      <c r="H41" s="9"/>
      <c r="I41" s="9"/>
      <c r="J41" s="2"/>
      <c r="M41" s="2"/>
    </row>
    <row r="42" spans="2:13" x14ac:dyDescent="0.25">
      <c r="H42" s="9"/>
      <c r="I42" s="9"/>
      <c r="J42" s="2"/>
      <c r="M42" s="2"/>
    </row>
    <row r="43" spans="2:13" x14ac:dyDescent="0.25">
      <c r="H43" s="9"/>
      <c r="I43" s="9"/>
      <c r="J43" s="2"/>
      <c r="M43" s="2"/>
    </row>
    <row r="44" spans="2:13" x14ac:dyDescent="0.25">
      <c r="H44" s="9"/>
      <c r="I44" s="9"/>
      <c r="J44" s="2"/>
      <c r="M44" s="2"/>
    </row>
    <row r="45" spans="2:13" x14ac:dyDescent="0.25">
      <c r="H45" s="9"/>
      <c r="I45" s="9"/>
      <c r="J45" s="2"/>
      <c r="M45" s="2"/>
    </row>
    <row r="46" spans="2:13" x14ac:dyDescent="0.25">
      <c r="H46" s="9"/>
      <c r="I46" s="9"/>
      <c r="J46" s="2"/>
      <c r="M46" s="2"/>
    </row>
    <row r="47" spans="2:13" x14ac:dyDescent="0.25">
      <c r="H47" s="9"/>
      <c r="I47" s="9"/>
      <c r="J47" s="2"/>
      <c r="M47" s="2"/>
    </row>
    <row r="48" spans="2:13" x14ac:dyDescent="0.25">
      <c r="H48" s="9"/>
      <c r="I48" s="9"/>
      <c r="J48" s="2"/>
      <c r="M48" s="2"/>
    </row>
    <row r="49" spans="7:13" x14ac:dyDescent="0.25">
      <c r="H49" s="9"/>
      <c r="I49" s="9"/>
      <c r="J49" s="2"/>
      <c r="M49" s="2"/>
    </row>
    <row r="50" spans="7:13" x14ac:dyDescent="0.25">
      <c r="H50" s="9"/>
      <c r="I50" s="9"/>
      <c r="J50" s="2"/>
      <c r="M50" s="2"/>
    </row>
    <row r="51" spans="7:13" x14ac:dyDescent="0.25">
      <c r="G51" s="2"/>
      <c r="H51" s="2"/>
      <c r="I51" s="2"/>
      <c r="J51" s="2"/>
      <c r="K51" s="2"/>
      <c r="L51" s="2"/>
      <c r="M51" s="2"/>
    </row>
    <row r="52" spans="7:13" x14ac:dyDescent="0.25">
      <c r="G52" s="2"/>
      <c r="H52" s="2"/>
      <c r="I52" s="2"/>
      <c r="J52" s="2"/>
      <c r="K52" s="2"/>
      <c r="L52" s="2"/>
      <c r="M52" s="2"/>
    </row>
    <row r="53" spans="7:13" x14ac:dyDescent="0.25">
      <c r="G53" s="2"/>
      <c r="H53" s="2"/>
      <c r="I53" s="2"/>
      <c r="J53" s="2"/>
      <c r="K53" s="2"/>
      <c r="L53" s="2"/>
      <c r="M53" s="2"/>
    </row>
    <row r="54" spans="7:13" x14ac:dyDescent="0.25">
      <c r="G54" s="2"/>
      <c r="H54" s="2"/>
      <c r="I54" s="2"/>
      <c r="J54" s="2"/>
      <c r="K54" s="2"/>
      <c r="L54" s="2"/>
      <c r="M54" s="2"/>
    </row>
    <row r="55" spans="7:13" x14ac:dyDescent="0.25">
      <c r="G55" s="2"/>
      <c r="H55" s="2"/>
      <c r="I55" s="2"/>
      <c r="J55" s="2"/>
      <c r="K55" s="2"/>
      <c r="L55" s="2"/>
      <c r="M55" s="2"/>
    </row>
    <row r="56" spans="7:13" x14ac:dyDescent="0.25">
      <c r="G56" s="2"/>
      <c r="H56" s="2"/>
      <c r="I56" s="2"/>
      <c r="J56" s="2"/>
      <c r="K56" s="2"/>
      <c r="L56" s="2"/>
      <c r="M56" s="2"/>
    </row>
    <row r="57" spans="7:13" x14ac:dyDescent="0.25">
      <c r="G57" s="2"/>
      <c r="H57" s="2"/>
      <c r="I57" s="2"/>
      <c r="J57" s="2"/>
      <c r="K57" s="2"/>
      <c r="L57" s="2"/>
      <c r="M57" s="2"/>
    </row>
    <row r="58" spans="7:13" x14ac:dyDescent="0.25">
      <c r="G58" s="2"/>
      <c r="H58" s="2"/>
      <c r="I58" s="2"/>
      <c r="J58" s="2"/>
      <c r="K58" s="2"/>
      <c r="L58" s="2"/>
      <c r="M58" s="2"/>
    </row>
    <row r="59" spans="7:13" x14ac:dyDescent="0.25">
      <c r="G59" s="2"/>
      <c r="H59" s="2"/>
      <c r="I59" s="2"/>
      <c r="J59" s="2"/>
      <c r="K59" s="2"/>
      <c r="L59" s="2"/>
      <c r="M59" s="2"/>
    </row>
    <row r="60" spans="7:13" x14ac:dyDescent="0.25">
      <c r="G60" s="2"/>
      <c r="H60" s="2"/>
      <c r="I60" s="2"/>
      <c r="J60" s="2"/>
      <c r="K60" s="2"/>
      <c r="L60" s="2"/>
      <c r="M60" s="2"/>
    </row>
    <row r="61" spans="7:13" x14ac:dyDescent="0.25">
      <c r="G61" s="2"/>
      <c r="H61" s="2"/>
      <c r="I61" s="2"/>
      <c r="J61" s="2"/>
      <c r="K61" s="2"/>
      <c r="L61" s="2"/>
      <c r="M61" s="2"/>
    </row>
    <row r="62" spans="7:13" x14ac:dyDescent="0.25">
      <c r="G62" s="2"/>
      <c r="H62" s="2"/>
      <c r="I62" s="2"/>
      <c r="J62" s="2"/>
      <c r="K62" s="2"/>
      <c r="L62" s="2"/>
      <c r="M62" s="2"/>
    </row>
    <row r="63" spans="7:13" x14ac:dyDescent="0.25">
      <c r="G63" s="2"/>
      <c r="H63" s="2"/>
      <c r="I63" s="2"/>
      <c r="J63" s="2"/>
      <c r="K63" s="2"/>
      <c r="L63" s="2"/>
      <c r="M63" s="2"/>
    </row>
  </sheetData>
  <mergeCells count="8">
    <mergeCell ref="M4:O4"/>
    <mergeCell ref="B6:B15"/>
    <mergeCell ref="B16:B23"/>
    <mergeCell ref="B24:B27"/>
    <mergeCell ref="B31:L31"/>
    <mergeCell ref="D4:F4"/>
    <mergeCell ref="G4:I4"/>
    <mergeCell ref="J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8.5703125" defaultRowHeight="15" x14ac:dyDescent="0.25"/>
  <cols>
    <col min="1" max="1" width="2.85546875" style="33" customWidth="1"/>
    <col min="2" max="2" width="22" style="33" customWidth="1"/>
    <col min="3" max="37" width="5.5703125" style="33" bestFit="1" customWidth="1"/>
    <col min="38" max="38" width="5.7109375" style="33" bestFit="1" customWidth="1"/>
    <col min="39" max="40" width="5.5703125" style="33" bestFit="1" customWidth="1"/>
    <col min="41" max="16384" width="8.5703125" style="67"/>
  </cols>
  <sheetData>
    <row r="1" spans="2:40" x14ac:dyDescent="0.25">
      <c r="B1" s="35" t="s">
        <v>22</v>
      </c>
    </row>
    <row r="2" spans="2:40" x14ac:dyDescent="0.25">
      <c r="B2" s="33" t="s">
        <v>58</v>
      </c>
    </row>
    <row r="3" spans="2:40" ht="15.75" thickBot="1" x14ac:dyDescent="0.3"/>
    <row r="4" spans="2:40" ht="15.75" thickBot="1" x14ac:dyDescent="0.3">
      <c r="C4" s="68">
        <v>1982</v>
      </c>
      <c r="D4" s="69">
        <v>1983</v>
      </c>
      <c r="E4" s="69">
        <v>1984</v>
      </c>
      <c r="F4" s="69">
        <v>1985</v>
      </c>
      <c r="G4" s="69">
        <v>1986</v>
      </c>
      <c r="H4" s="69">
        <v>1987</v>
      </c>
      <c r="I4" s="69">
        <v>1988</v>
      </c>
      <c r="J4" s="69">
        <v>1989</v>
      </c>
      <c r="K4" s="69">
        <v>1990</v>
      </c>
      <c r="L4" s="69">
        <v>1991</v>
      </c>
      <c r="M4" s="69">
        <v>1992</v>
      </c>
      <c r="N4" s="69">
        <v>1993</v>
      </c>
      <c r="O4" s="69">
        <v>1994</v>
      </c>
      <c r="P4" s="69">
        <v>1995</v>
      </c>
      <c r="Q4" s="69">
        <v>1996</v>
      </c>
      <c r="R4" s="69">
        <v>1997</v>
      </c>
      <c r="S4" s="69">
        <v>1998</v>
      </c>
      <c r="T4" s="69">
        <v>1999</v>
      </c>
      <c r="U4" s="69">
        <v>2000</v>
      </c>
      <c r="V4" s="69">
        <v>2001</v>
      </c>
      <c r="W4" s="69">
        <v>2002</v>
      </c>
      <c r="X4" s="69">
        <v>2003</v>
      </c>
      <c r="Y4" s="69">
        <v>2004</v>
      </c>
      <c r="Z4" s="69">
        <v>2005</v>
      </c>
      <c r="AA4" s="69">
        <v>2006</v>
      </c>
      <c r="AB4" s="69">
        <v>2007</v>
      </c>
      <c r="AC4" s="69">
        <v>2008</v>
      </c>
      <c r="AD4" s="69">
        <v>2009</v>
      </c>
      <c r="AE4" s="69">
        <v>2010</v>
      </c>
      <c r="AF4" s="69">
        <v>2011</v>
      </c>
      <c r="AG4" s="69">
        <v>2012</v>
      </c>
      <c r="AH4" s="69">
        <v>2013</v>
      </c>
      <c r="AI4" s="69">
        <v>2014</v>
      </c>
      <c r="AJ4" s="69">
        <v>2015</v>
      </c>
      <c r="AK4" s="34">
        <v>2016</v>
      </c>
      <c r="AL4" s="79">
        <v>2017</v>
      </c>
      <c r="AM4" s="80">
        <v>2018</v>
      </c>
      <c r="AN4" s="80">
        <v>2019</v>
      </c>
    </row>
    <row r="5" spans="2:40" x14ac:dyDescent="0.25">
      <c r="B5" s="35" t="s">
        <v>23</v>
      </c>
    </row>
    <row r="6" spans="2:40" x14ac:dyDescent="0.25">
      <c r="B6" s="36" t="s">
        <v>24</v>
      </c>
      <c r="C6" s="37">
        <v>22.376768049699013</v>
      </c>
      <c r="D6" s="37">
        <v>27.832237031451648</v>
      </c>
      <c r="E6" s="37">
        <v>28.753734258792182</v>
      </c>
      <c r="F6" s="37">
        <v>32.951013815655912</v>
      </c>
      <c r="G6" s="37">
        <v>34.009654061442539</v>
      </c>
      <c r="H6" s="37">
        <v>36.3284165637141</v>
      </c>
      <c r="I6" s="37">
        <v>33.602756641593416</v>
      </c>
      <c r="J6" s="37">
        <v>33.726080881349993</v>
      </c>
      <c r="K6" s="37">
        <v>34.369966496392536</v>
      </c>
      <c r="L6" s="37">
        <v>40.959393699219248</v>
      </c>
      <c r="M6" s="37">
        <v>40.077908720060449</v>
      </c>
      <c r="N6" s="37">
        <v>39.693456611362585</v>
      </c>
      <c r="O6" s="37">
        <v>35.576283761581024</v>
      </c>
      <c r="P6" s="37">
        <v>38.190248399308032</v>
      </c>
      <c r="Q6" s="37">
        <v>42.377313817436928</v>
      </c>
      <c r="R6" s="37">
        <v>37.111987070998154</v>
      </c>
      <c r="S6" s="37">
        <v>39.779992035631615</v>
      </c>
      <c r="T6" s="37">
        <v>37.278715432150072</v>
      </c>
      <c r="U6" s="37">
        <v>36.749419090454062</v>
      </c>
      <c r="V6" s="37">
        <v>38.637778625774651</v>
      </c>
      <c r="W6" s="37">
        <v>35.601555479619918</v>
      </c>
      <c r="X6" s="37">
        <v>39.040158148183366</v>
      </c>
      <c r="Y6" s="37">
        <v>40.083312327602769</v>
      </c>
      <c r="Z6" s="37">
        <v>40.890347784324305</v>
      </c>
      <c r="AA6" s="37">
        <v>40.856592261438507</v>
      </c>
      <c r="AB6" s="37">
        <v>39.764343024327317</v>
      </c>
      <c r="AC6" s="37">
        <v>42.77477129572334</v>
      </c>
      <c r="AD6" s="37">
        <v>42.744332246331041</v>
      </c>
      <c r="AE6" s="37">
        <v>46.476533503018132</v>
      </c>
      <c r="AF6" s="37">
        <v>34.295315336159902</v>
      </c>
      <c r="AG6" s="37">
        <v>37.998701138824984</v>
      </c>
      <c r="AH6" s="37">
        <v>39.295100600113784</v>
      </c>
      <c r="AI6" s="37">
        <v>29.408065159412477</v>
      </c>
      <c r="AJ6" s="37">
        <v>33.007321345465726</v>
      </c>
      <c r="AK6" s="37">
        <v>36.567981110612607</v>
      </c>
      <c r="AL6" s="37">
        <v>34.631339177334198</v>
      </c>
      <c r="AM6" s="37">
        <v>33.903128772431216</v>
      </c>
      <c r="AN6" s="37">
        <v>34.584131680766504</v>
      </c>
    </row>
    <row r="7" spans="2:40" x14ac:dyDescent="0.25">
      <c r="B7" s="46" t="s">
        <v>50</v>
      </c>
      <c r="C7" s="52" t="s">
        <v>35</v>
      </c>
      <c r="D7" s="52" t="s">
        <v>35</v>
      </c>
      <c r="E7" s="52" t="s">
        <v>35</v>
      </c>
      <c r="F7" s="52" t="s">
        <v>35</v>
      </c>
      <c r="G7" s="52" t="s">
        <v>35</v>
      </c>
      <c r="H7" s="52" t="s">
        <v>35</v>
      </c>
      <c r="I7" s="52" t="s">
        <v>35</v>
      </c>
      <c r="J7" s="52" t="s">
        <v>35</v>
      </c>
      <c r="K7" s="52" t="s">
        <v>35</v>
      </c>
      <c r="L7" s="52" t="s">
        <v>35</v>
      </c>
      <c r="M7" s="52" t="s">
        <v>35</v>
      </c>
      <c r="N7" s="52" t="s">
        <v>35</v>
      </c>
      <c r="O7" s="52" t="s">
        <v>35</v>
      </c>
      <c r="P7" s="52" t="s">
        <v>35</v>
      </c>
      <c r="Q7" s="52" t="s">
        <v>35</v>
      </c>
      <c r="R7" s="52" t="s">
        <v>35</v>
      </c>
      <c r="S7" s="52" t="s">
        <v>35</v>
      </c>
      <c r="T7" s="52" t="s">
        <v>35</v>
      </c>
      <c r="U7" s="52" t="s">
        <v>35</v>
      </c>
      <c r="V7" s="52" t="s">
        <v>35</v>
      </c>
      <c r="W7" s="52" t="s">
        <v>35</v>
      </c>
      <c r="X7" s="52" t="s">
        <v>35</v>
      </c>
      <c r="Y7" s="52" t="s">
        <v>35</v>
      </c>
      <c r="Z7" s="52" t="s">
        <v>35</v>
      </c>
      <c r="AA7" s="52" t="s">
        <v>35</v>
      </c>
      <c r="AB7" s="52" t="s">
        <v>35</v>
      </c>
      <c r="AC7" s="52" t="s">
        <v>35</v>
      </c>
      <c r="AD7" s="52" t="s">
        <v>35</v>
      </c>
      <c r="AE7" s="52" t="s">
        <v>35</v>
      </c>
      <c r="AF7" s="52" t="s">
        <v>35</v>
      </c>
      <c r="AG7" s="52" t="s">
        <v>35</v>
      </c>
      <c r="AH7" s="52" t="s">
        <v>35</v>
      </c>
      <c r="AI7" s="52" t="s">
        <v>35</v>
      </c>
      <c r="AJ7" s="52" t="s">
        <v>35</v>
      </c>
      <c r="AK7" s="66">
        <v>4.6392552934974605</v>
      </c>
      <c r="AL7" s="66">
        <v>4.8880190243647661</v>
      </c>
      <c r="AM7" s="66">
        <v>5.1857713448762492</v>
      </c>
      <c r="AN7" s="66">
        <v>6.045029943164649</v>
      </c>
    </row>
    <row r="8" spans="2:40" x14ac:dyDescent="0.25">
      <c r="B8" s="70" t="s">
        <v>5</v>
      </c>
      <c r="C8" s="37">
        <v>73.89560648153963</v>
      </c>
      <c r="D8" s="37">
        <v>79.912017159363771</v>
      </c>
      <c r="E8" s="37">
        <v>83.513890187235333</v>
      </c>
      <c r="F8" s="37">
        <v>93.413521864616598</v>
      </c>
      <c r="G8" s="37">
        <v>94.357701691892316</v>
      </c>
      <c r="H8" s="37">
        <v>98.729852633904201</v>
      </c>
      <c r="I8" s="37">
        <v>90.162218438146965</v>
      </c>
      <c r="J8" s="37">
        <v>91.905606590134994</v>
      </c>
      <c r="K8" s="37">
        <v>95.468150461655242</v>
      </c>
      <c r="L8" s="37">
        <v>115.73625765630101</v>
      </c>
      <c r="M8" s="37">
        <v>112.35443389266079</v>
      </c>
      <c r="N8" s="37">
        <v>118.75063664983288</v>
      </c>
      <c r="O8" s="37">
        <v>109.854356393323</v>
      </c>
      <c r="P8" s="37">
        <v>116.76800541297655</v>
      </c>
      <c r="Q8" s="37">
        <v>133.62863741483477</v>
      </c>
      <c r="R8" s="37">
        <v>119.33461965352956</v>
      </c>
      <c r="S8" s="37">
        <v>131.07503168735704</v>
      </c>
      <c r="T8" s="37">
        <v>132.24384322242605</v>
      </c>
      <c r="U8" s="37">
        <v>129.50067588719969</v>
      </c>
      <c r="V8" s="37">
        <v>141.4468562804806</v>
      </c>
      <c r="W8" s="37">
        <v>136.90227198075664</v>
      </c>
      <c r="X8" s="37">
        <v>150.87665092499813</v>
      </c>
      <c r="Y8" s="37">
        <v>157.11431139776201</v>
      </c>
      <c r="Z8" s="37">
        <v>156.72793162673608</v>
      </c>
      <c r="AA8" s="37">
        <v>148.11477745587416</v>
      </c>
      <c r="AB8" s="37">
        <v>138.61894572463919</v>
      </c>
      <c r="AC8" s="37">
        <v>147.83120267011392</v>
      </c>
      <c r="AD8" s="37">
        <v>144.68036762238958</v>
      </c>
      <c r="AE8" s="37">
        <v>166.15243158461004</v>
      </c>
      <c r="AF8" s="37">
        <v>118.62187386544835</v>
      </c>
      <c r="AG8" s="37">
        <v>140.35140427324356</v>
      </c>
      <c r="AH8" s="37">
        <v>149.33122750596914</v>
      </c>
      <c r="AI8" s="37">
        <v>110.49809372611556</v>
      </c>
      <c r="AJ8" s="37">
        <v>121.83289496522886</v>
      </c>
      <c r="AK8" s="37">
        <v>132.03677048447878</v>
      </c>
      <c r="AL8" s="37">
        <v>126.2135821014386</v>
      </c>
      <c r="AM8" s="37">
        <v>119.92896402872506</v>
      </c>
      <c r="AN8" s="37">
        <v>117.7305822828766</v>
      </c>
    </row>
    <row r="9" spans="2:40" x14ac:dyDescent="0.25">
      <c r="B9" s="70" t="s">
        <v>39</v>
      </c>
      <c r="C9" s="37">
        <v>135.36184310644759</v>
      </c>
      <c r="D9" s="37">
        <v>129.91883994165178</v>
      </c>
      <c r="E9" s="37">
        <v>124.24586413608459</v>
      </c>
      <c r="F9" s="37">
        <v>126.33375528383853</v>
      </c>
      <c r="G9" s="37">
        <v>118.35821914884326</v>
      </c>
      <c r="H9" s="37">
        <v>117.04276145102929</v>
      </c>
      <c r="I9" s="37">
        <v>101.69064517016966</v>
      </c>
      <c r="J9" s="37">
        <v>97.683788322847946</v>
      </c>
      <c r="K9" s="37">
        <v>91.812146074533302</v>
      </c>
      <c r="L9" s="37">
        <v>102.95172304140978</v>
      </c>
      <c r="M9" s="37">
        <v>92.449524477003521</v>
      </c>
      <c r="N9" s="37">
        <v>91.081356293225383</v>
      </c>
      <c r="O9" s="37">
        <v>82.034173270805681</v>
      </c>
      <c r="P9" s="37">
        <v>86.57639708761495</v>
      </c>
      <c r="Q9" s="37">
        <v>94.300585962567638</v>
      </c>
      <c r="R9" s="37">
        <v>84.103637770814956</v>
      </c>
      <c r="S9" s="37">
        <v>90.291633327863778</v>
      </c>
      <c r="T9" s="37">
        <v>89.773301228675962</v>
      </c>
      <c r="U9" s="37">
        <v>88.839049533871588</v>
      </c>
      <c r="V9" s="37">
        <v>94.450400169226612</v>
      </c>
      <c r="W9" s="37">
        <v>84.352525919043217</v>
      </c>
      <c r="X9" s="37">
        <v>89.02697624287616</v>
      </c>
      <c r="Y9" s="37">
        <v>91.303933414236923</v>
      </c>
      <c r="Z9" s="37">
        <v>89.3281310261427</v>
      </c>
      <c r="AA9" s="37">
        <v>82.842637750770209</v>
      </c>
      <c r="AB9" s="37">
        <v>75.23696634480261</v>
      </c>
      <c r="AC9" s="37">
        <v>71.843901487380137</v>
      </c>
      <c r="AD9" s="37">
        <v>69.672688923614885</v>
      </c>
      <c r="AE9" s="37">
        <v>74.510045732994115</v>
      </c>
      <c r="AF9" s="37">
        <v>55.711370526372519</v>
      </c>
      <c r="AG9" s="37">
        <v>60.538428883839977</v>
      </c>
      <c r="AH9" s="37">
        <v>59.788017520659828</v>
      </c>
      <c r="AI9" s="37">
        <v>44.036541271023296</v>
      </c>
      <c r="AJ9" s="37">
        <v>45.787089413091913</v>
      </c>
      <c r="AK9" s="37">
        <v>45.98323909592127</v>
      </c>
      <c r="AL9" s="37">
        <v>42.640967320476356</v>
      </c>
      <c r="AM9" s="37">
        <v>37.801974410320653</v>
      </c>
      <c r="AN9" s="37">
        <v>35.893777627499482</v>
      </c>
    </row>
    <row r="10" spans="2:40" x14ac:dyDescent="0.25">
      <c r="B10" s="70" t="s">
        <v>40</v>
      </c>
      <c r="C10" s="37">
        <v>6.5437172388740175</v>
      </c>
      <c r="D10" s="37">
        <v>6.6912766877025884</v>
      </c>
      <c r="E10" s="37">
        <v>6.4409519471019347</v>
      </c>
      <c r="F10" s="37">
        <v>6.8323754408151824</v>
      </c>
      <c r="G10" s="37">
        <v>6.3168474348356431</v>
      </c>
      <c r="H10" s="37">
        <v>6.4220022829590313</v>
      </c>
      <c r="I10" s="37">
        <v>5.590610003706411</v>
      </c>
      <c r="J10" s="37">
        <v>5.3414846957808813</v>
      </c>
      <c r="K10" s="37">
        <v>5.139357234938621</v>
      </c>
      <c r="L10" s="37">
        <v>6.6203684102981546</v>
      </c>
      <c r="M10" s="37">
        <v>6.4389105794906749</v>
      </c>
      <c r="N10" s="37">
        <v>6.7174910444603908</v>
      </c>
      <c r="O10" s="37">
        <v>6.3102134497571569</v>
      </c>
      <c r="P10" s="37">
        <v>7.1052377509948528</v>
      </c>
      <c r="Q10" s="37">
        <v>8.329509675321674</v>
      </c>
      <c r="R10" s="37">
        <v>7.5693255261007373</v>
      </c>
      <c r="S10" s="37">
        <v>7.9177744204468565</v>
      </c>
      <c r="T10" s="37">
        <v>7.8700672737466375</v>
      </c>
      <c r="U10" s="37">
        <v>7.8911077079596783</v>
      </c>
      <c r="V10" s="37">
        <v>8.2989111989280389</v>
      </c>
      <c r="W10" s="37">
        <v>7.3413209385569047</v>
      </c>
      <c r="X10" s="37">
        <v>7.7091632293745143</v>
      </c>
      <c r="Y10" s="37">
        <v>7.32371268218336</v>
      </c>
      <c r="Z10" s="37">
        <v>6.9461548140807716</v>
      </c>
      <c r="AA10" s="37">
        <v>6.0483110744571773</v>
      </c>
      <c r="AB10" s="37">
        <v>5.512303751920534</v>
      </c>
      <c r="AC10" s="37">
        <v>5.5122787119632237</v>
      </c>
      <c r="AD10" s="37">
        <v>5.2064352581940039</v>
      </c>
      <c r="AE10" s="37">
        <v>5.5415829632502192</v>
      </c>
      <c r="AF10" s="37">
        <v>3.7498163215978431</v>
      </c>
      <c r="AG10" s="37">
        <v>4.1379217822007242</v>
      </c>
      <c r="AH10" s="37">
        <v>4.1496307562814776</v>
      </c>
      <c r="AI10" s="37">
        <v>3.0536361967229984</v>
      </c>
      <c r="AJ10" s="37">
        <v>3.2847318229412168</v>
      </c>
      <c r="AK10" s="37">
        <v>3.509538183929017</v>
      </c>
      <c r="AL10" s="37">
        <v>3.285143503433813</v>
      </c>
      <c r="AM10" s="37">
        <v>3.0687822006465795</v>
      </c>
      <c r="AN10" s="37">
        <v>2.9327617863409907</v>
      </c>
    </row>
    <row r="11" spans="2:40" x14ac:dyDescent="0.25">
      <c r="B11" s="70" t="s">
        <v>38</v>
      </c>
      <c r="C11" s="37">
        <v>8.3358462976037053</v>
      </c>
      <c r="D11" s="37">
        <v>9.9655144240780764</v>
      </c>
      <c r="E11" s="37">
        <v>11.645500394663785</v>
      </c>
      <c r="F11" s="37">
        <v>13.274071382725504</v>
      </c>
      <c r="G11" s="37">
        <v>14.185868791469211</v>
      </c>
      <c r="H11" s="37">
        <v>15.731626381032545</v>
      </c>
      <c r="I11" s="37">
        <v>15.697335935782682</v>
      </c>
      <c r="J11" s="37">
        <v>17.239014603897107</v>
      </c>
      <c r="K11" s="37">
        <v>18.682416330078585</v>
      </c>
      <c r="L11" s="37">
        <v>21.043848660729655</v>
      </c>
      <c r="M11" s="37">
        <v>20.019882702748649</v>
      </c>
      <c r="N11" s="37">
        <v>18.862819284556156</v>
      </c>
      <c r="O11" s="37">
        <v>16.919376331105042</v>
      </c>
      <c r="P11" s="37">
        <v>17.427689191547366</v>
      </c>
      <c r="Q11" s="37">
        <v>19.4226889066328</v>
      </c>
      <c r="R11" s="37">
        <v>17.586805110364885</v>
      </c>
      <c r="S11" s="37">
        <v>18.107267236623251</v>
      </c>
      <c r="T11" s="37">
        <v>17.510267737868787</v>
      </c>
      <c r="U11" s="37">
        <v>16.956761740109037</v>
      </c>
      <c r="V11" s="37">
        <v>17.761319765691532</v>
      </c>
      <c r="W11" s="37">
        <v>15.350511032051603</v>
      </c>
      <c r="X11" s="37">
        <v>16.153510441158154</v>
      </c>
      <c r="Y11" s="37">
        <v>15.548877498738831</v>
      </c>
      <c r="Z11" s="37">
        <v>15.344760553973924</v>
      </c>
      <c r="AA11" s="37">
        <v>14.405320380945746</v>
      </c>
      <c r="AB11" s="37">
        <v>13.370240716030189</v>
      </c>
      <c r="AC11" s="37">
        <v>13.638493090036221</v>
      </c>
      <c r="AD11" s="37">
        <v>13.92063622002442</v>
      </c>
      <c r="AE11" s="37">
        <v>15.525266564079422</v>
      </c>
      <c r="AF11" s="37">
        <v>12.449493634225691</v>
      </c>
      <c r="AG11" s="37">
        <v>14.146167470916602</v>
      </c>
      <c r="AH11" s="37">
        <v>14.642427337611359</v>
      </c>
      <c r="AI11" s="37">
        <v>11.519354836906775</v>
      </c>
      <c r="AJ11" s="37">
        <v>12.719293540226984</v>
      </c>
      <c r="AK11" s="37">
        <v>14.127383546350687</v>
      </c>
      <c r="AL11" s="37">
        <v>13.925392349043463</v>
      </c>
      <c r="AM11" s="37">
        <v>13.767606927657582</v>
      </c>
      <c r="AN11" s="37">
        <v>13.619841723313133</v>
      </c>
    </row>
    <row r="12" spans="2:40" x14ac:dyDescent="0.25">
      <c r="B12" s="36" t="s">
        <v>25</v>
      </c>
      <c r="C12" s="37">
        <v>25.36933374194691</v>
      </c>
      <c r="D12" s="37">
        <v>23.128417145899284</v>
      </c>
      <c r="E12" s="37">
        <v>21.397245402749576</v>
      </c>
      <c r="F12" s="37">
        <v>21.625766465683789</v>
      </c>
      <c r="G12" s="37">
        <v>18.936529116991839</v>
      </c>
      <c r="H12" s="37">
        <v>17.576956394294363</v>
      </c>
      <c r="I12" s="37">
        <v>14.375207254117605</v>
      </c>
      <c r="J12" s="37">
        <v>13.264800536709926</v>
      </c>
      <c r="K12" s="37">
        <v>11.777127995354769</v>
      </c>
      <c r="L12" s="37">
        <v>13.391046060771462</v>
      </c>
      <c r="M12" s="37">
        <v>10.525679206354287</v>
      </c>
      <c r="N12" s="37">
        <v>10.137747838814931</v>
      </c>
      <c r="O12" s="37">
        <v>8.8777846765639268</v>
      </c>
      <c r="P12" s="37">
        <v>8.7033600469427217</v>
      </c>
      <c r="Q12" s="37">
        <v>8.863313892655901</v>
      </c>
      <c r="R12" s="37">
        <v>7.2250797348329261</v>
      </c>
      <c r="S12" s="37">
        <v>6.7520640108595282</v>
      </c>
      <c r="T12" s="37">
        <v>5.8567706499320789</v>
      </c>
      <c r="U12" s="37">
        <v>5.4740930845990174</v>
      </c>
      <c r="V12" s="37">
        <v>4.3703654234217018</v>
      </c>
      <c r="W12" s="37">
        <v>3.4138145891339082</v>
      </c>
      <c r="X12" s="37">
        <v>3.4102261078864724</v>
      </c>
      <c r="Y12" s="37">
        <v>3.0983578286994113</v>
      </c>
      <c r="Z12" s="37">
        <v>2.8590402699837414</v>
      </c>
      <c r="AA12" s="37">
        <v>2.5700495441642928</v>
      </c>
      <c r="AB12" s="37">
        <v>2.3184028054215564</v>
      </c>
      <c r="AC12" s="37">
        <v>2.4306502811918813</v>
      </c>
      <c r="AD12" s="37">
        <v>2.4576835170255622</v>
      </c>
      <c r="AE12" s="37">
        <v>2.775346559834587</v>
      </c>
      <c r="AF12" s="37">
        <v>2.0805904452840123</v>
      </c>
      <c r="AG12" s="37">
        <v>2.4283458644494176</v>
      </c>
      <c r="AH12" s="37">
        <v>2.6212352411818829</v>
      </c>
      <c r="AI12" s="37">
        <v>2.1340382036007952</v>
      </c>
      <c r="AJ12" s="37">
        <v>2.410308377103564</v>
      </c>
      <c r="AK12" s="37">
        <v>2.668053248178424</v>
      </c>
      <c r="AL12" s="37">
        <v>2.595886071602421</v>
      </c>
      <c r="AM12" s="37">
        <v>2.6110127063094382</v>
      </c>
      <c r="AN12" s="37">
        <v>2.5753844909394514</v>
      </c>
    </row>
    <row r="13" spans="2:40" x14ac:dyDescent="0.25">
      <c r="B13" s="65" t="s">
        <v>3</v>
      </c>
      <c r="C13" s="71">
        <v>80.073731182671509</v>
      </c>
      <c r="D13" s="71">
        <v>85.202482180262521</v>
      </c>
      <c r="E13" s="71">
        <v>85.294799893001368</v>
      </c>
      <c r="F13" s="71">
        <v>95.26425273949269</v>
      </c>
      <c r="G13" s="71">
        <v>92.097015388747721</v>
      </c>
      <c r="H13" s="71">
        <v>96.879188117081554</v>
      </c>
      <c r="I13" s="71">
        <v>87.724100607440249</v>
      </c>
      <c r="J13" s="71">
        <v>89.311631321995094</v>
      </c>
      <c r="K13" s="71">
        <v>92.451883011329429</v>
      </c>
      <c r="L13" s="71">
        <v>111.46409517542628</v>
      </c>
      <c r="M13" s="71">
        <v>106.35665633952975</v>
      </c>
      <c r="N13" s="71">
        <v>103.34037850288878</v>
      </c>
      <c r="O13" s="71">
        <v>87.786883358653895</v>
      </c>
      <c r="P13" s="71">
        <v>89.255595069886681</v>
      </c>
      <c r="Q13" s="71">
        <v>96.248262145821741</v>
      </c>
      <c r="R13" s="71">
        <v>86.260907165731766</v>
      </c>
      <c r="S13" s="71">
        <v>90.005345275998508</v>
      </c>
      <c r="T13" s="71">
        <v>87.597993147952863</v>
      </c>
      <c r="U13" s="71">
        <v>77.315966318432189</v>
      </c>
      <c r="V13" s="71">
        <v>76.448036026486292</v>
      </c>
      <c r="W13" s="71">
        <v>70.407271994208315</v>
      </c>
      <c r="X13" s="71">
        <v>76.414613816361012</v>
      </c>
      <c r="Y13" s="71">
        <v>77.915698642871646</v>
      </c>
      <c r="Z13" s="71">
        <v>75.836467403136112</v>
      </c>
      <c r="AA13" s="71">
        <v>73.100712812457758</v>
      </c>
      <c r="AB13" s="71">
        <v>69.958537658943484</v>
      </c>
      <c r="AC13" s="71">
        <v>71.167984561124712</v>
      </c>
      <c r="AD13" s="71">
        <v>76.262071673621705</v>
      </c>
      <c r="AE13" s="71">
        <v>87.701317926097744</v>
      </c>
      <c r="AF13" s="71">
        <v>70.293375596114231</v>
      </c>
      <c r="AG13" s="71">
        <v>83.806208575881925</v>
      </c>
      <c r="AH13" s="71">
        <v>91.713881185684727</v>
      </c>
      <c r="AI13" s="71">
        <v>75.061642047115484</v>
      </c>
      <c r="AJ13" s="71">
        <v>84.929159016428514</v>
      </c>
      <c r="AK13" s="71">
        <v>91.834814877188464</v>
      </c>
      <c r="AL13" s="37">
        <v>87.103378398606793</v>
      </c>
      <c r="AM13" s="37">
        <v>82.27851541899939</v>
      </c>
      <c r="AN13" s="37">
        <v>81.403840893283444</v>
      </c>
    </row>
    <row r="14" spans="2:40" x14ac:dyDescent="0.25">
      <c r="B14" s="65" t="s">
        <v>52</v>
      </c>
      <c r="C14" s="52" t="s">
        <v>35</v>
      </c>
      <c r="D14" s="52" t="s">
        <v>35</v>
      </c>
      <c r="E14" s="52" t="s">
        <v>35</v>
      </c>
      <c r="F14" s="52" t="s">
        <v>35</v>
      </c>
      <c r="G14" s="52" t="s">
        <v>35</v>
      </c>
      <c r="H14" s="52" t="s">
        <v>35</v>
      </c>
      <c r="I14" s="52" t="s">
        <v>35</v>
      </c>
      <c r="J14" s="52" t="s">
        <v>35</v>
      </c>
      <c r="K14" s="52" t="s">
        <v>35</v>
      </c>
      <c r="L14" s="52" t="s">
        <v>35</v>
      </c>
      <c r="M14" s="52" t="s">
        <v>35</v>
      </c>
      <c r="N14" s="52" t="s">
        <v>35</v>
      </c>
      <c r="O14" s="52" t="s">
        <v>35</v>
      </c>
      <c r="P14" s="52" t="s">
        <v>35</v>
      </c>
      <c r="Q14" s="52" t="s">
        <v>35</v>
      </c>
      <c r="R14" s="52" t="s">
        <v>35</v>
      </c>
      <c r="S14" s="52" t="s">
        <v>35</v>
      </c>
      <c r="T14" s="52" t="s">
        <v>35</v>
      </c>
      <c r="U14" s="52" t="s">
        <v>35</v>
      </c>
      <c r="V14" s="52" t="s">
        <v>35</v>
      </c>
      <c r="W14" s="52" t="s">
        <v>35</v>
      </c>
      <c r="X14" s="52" t="s">
        <v>35</v>
      </c>
      <c r="Y14" s="52" t="s">
        <v>35</v>
      </c>
      <c r="Z14" s="52" t="s">
        <v>35</v>
      </c>
      <c r="AA14" s="52" t="s">
        <v>35</v>
      </c>
      <c r="AB14" s="52" t="s">
        <v>35</v>
      </c>
      <c r="AC14" s="52" t="s">
        <v>35</v>
      </c>
      <c r="AD14" s="52" t="s">
        <v>35</v>
      </c>
      <c r="AE14" s="52" t="s">
        <v>35</v>
      </c>
      <c r="AF14" s="52" t="s">
        <v>35</v>
      </c>
      <c r="AG14" s="52" t="s">
        <v>35</v>
      </c>
      <c r="AH14" s="52" t="s">
        <v>35</v>
      </c>
      <c r="AI14" s="52" t="s">
        <v>35</v>
      </c>
      <c r="AJ14" s="52" t="s">
        <v>35</v>
      </c>
      <c r="AK14" s="37">
        <v>9.2785105869949209</v>
      </c>
      <c r="AL14" s="37">
        <v>9.7760380487295322</v>
      </c>
      <c r="AM14" s="37">
        <v>10.371542689752498</v>
      </c>
      <c r="AN14" s="37">
        <v>12.090059886329298</v>
      </c>
    </row>
    <row r="15" spans="2:40" x14ac:dyDescent="0.25">
      <c r="B15" s="38" t="s">
        <v>26</v>
      </c>
      <c r="C15" s="39">
        <v>344.56728545062839</v>
      </c>
      <c r="D15" s="39">
        <v>354.65958285447329</v>
      </c>
      <c r="E15" s="39">
        <v>352.94059720090524</v>
      </c>
      <c r="F15" s="39">
        <v>380.35340480636654</v>
      </c>
      <c r="G15" s="39">
        <v>368.82606546503331</v>
      </c>
      <c r="H15" s="39">
        <v>378.83781856062467</v>
      </c>
      <c r="I15" s="39">
        <v>339.82665220714227</v>
      </c>
      <c r="J15" s="39">
        <v>339.28184629370242</v>
      </c>
      <c r="K15" s="39">
        <v>340.15423255811697</v>
      </c>
      <c r="L15" s="39">
        <v>400.59310693852547</v>
      </c>
      <c r="M15" s="39">
        <v>376.98755252858211</v>
      </c>
      <c r="N15" s="39">
        <v>376.70882256015778</v>
      </c>
      <c r="O15" s="39">
        <v>336.37363560245745</v>
      </c>
      <c r="P15" s="39">
        <v>352.34973241797348</v>
      </c>
      <c r="Q15" s="39">
        <v>389.80744807378801</v>
      </c>
      <c r="R15" s="39">
        <v>347.25890006702002</v>
      </c>
      <c r="S15" s="39">
        <v>370.8216048260449</v>
      </c>
      <c r="T15" s="39">
        <v>364.90657437050987</v>
      </c>
      <c r="U15" s="39">
        <v>349.77700577390527</v>
      </c>
      <c r="V15" s="39">
        <v>367.26898186196138</v>
      </c>
      <c r="W15" s="39">
        <v>339.67904473529484</v>
      </c>
      <c r="X15" s="39">
        <v>367.54363381833798</v>
      </c>
      <c r="Y15" s="39">
        <v>376.67677265231873</v>
      </c>
      <c r="Z15" s="39">
        <v>372.26004031570398</v>
      </c>
      <c r="AA15" s="39">
        <v>353.12692353452042</v>
      </c>
      <c r="AB15" s="39">
        <v>330.91784545362094</v>
      </c>
      <c r="AC15" s="39">
        <v>340.41616183052213</v>
      </c>
      <c r="AD15" s="39">
        <v>340.47617869896214</v>
      </c>
      <c r="AE15" s="39">
        <v>382.06728167542326</v>
      </c>
      <c r="AF15" s="39">
        <v>285.3396483386577</v>
      </c>
      <c r="AG15" s="39">
        <v>329.3720375620328</v>
      </c>
      <c r="AH15" s="39">
        <v>346.60839739690527</v>
      </c>
      <c r="AI15" s="39">
        <v>264.66156206828583</v>
      </c>
      <c r="AJ15" s="39">
        <v>291.7875089839639</v>
      </c>
      <c r="AK15" s="39">
        <v>322.80261408520624</v>
      </c>
      <c r="AL15" s="39">
        <v>307.55036876052128</v>
      </c>
      <c r="AM15" s="39">
        <v>291.73863075196999</v>
      </c>
      <c r="AN15" s="39">
        <v>289.05732214306119</v>
      </c>
    </row>
    <row r="16" spans="2:40" x14ac:dyDescent="0.25"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2:40" x14ac:dyDescent="0.25">
      <c r="B17" s="35" t="s">
        <v>27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2:40" x14ac:dyDescent="0.25">
      <c r="B18" s="36" t="s">
        <v>24</v>
      </c>
      <c r="C18" s="37">
        <v>8.8070091402740029</v>
      </c>
      <c r="D18" s="37">
        <v>9.7987518079892144</v>
      </c>
      <c r="E18" s="37">
        <v>10.446323771215976</v>
      </c>
      <c r="F18" s="37">
        <v>11.053402041157334</v>
      </c>
      <c r="G18" s="37">
        <v>11.604108136701514</v>
      </c>
      <c r="H18" s="37">
        <v>12.031099157013317</v>
      </c>
      <c r="I18" s="37">
        <v>12.69428418168679</v>
      </c>
      <c r="J18" s="37">
        <v>13.151249785663788</v>
      </c>
      <c r="K18" s="37">
        <v>13.552978040189769</v>
      </c>
      <c r="L18" s="37">
        <v>14.709887693663735</v>
      </c>
      <c r="M18" s="37">
        <v>15.907136223531012</v>
      </c>
      <c r="N18" s="37">
        <v>16.300271172089435</v>
      </c>
      <c r="O18" s="37">
        <v>16.585244366496227</v>
      </c>
      <c r="P18" s="37">
        <v>17.097488894700284</v>
      </c>
      <c r="Q18" s="37">
        <v>17.449468252961818</v>
      </c>
      <c r="R18" s="37">
        <v>17.725380206462344</v>
      </c>
      <c r="S18" s="37">
        <v>17.7645106374734</v>
      </c>
      <c r="T18" s="37">
        <v>18.059157983011033</v>
      </c>
      <c r="U18" s="37">
        <v>18.575709214900154</v>
      </c>
      <c r="V18" s="37">
        <v>19.027639447914439</v>
      </c>
      <c r="W18" s="37">
        <v>19.003936083286078</v>
      </c>
      <c r="X18" s="37">
        <v>19.096741084752573</v>
      </c>
      <c r="Y18" s="37">
        <v>19.030177412819118</v>
      </c>
      <c r="Z18" s="37">
        <v>18.934376444602105</v>
      </c>
      <c r="AA18" s="37">
        <v>18.995880397849469</v>
      </c>
      <c r="AB18" s="37">
        <v>19.303773169515416</v>
      </c>
      <c r="AC18" s="37">
        <v>19.809543807135196</v>
      </c>
      <c r="AD18" s="37">
        <v>20.48338878674133</v>
      </c>
      <c r="AE18" s="37">
        <v>21.469265661716818</v>
      </c>
      <c r="AF18" s="37">
        <v>22.61771230226049</v>
      </c>
      <c r="AG18" s="37">
        <v>23.824621565518072</v>
      </c>
      <c r="AH18" s="37">
        <v>25.065356129789397</v>
      </c>
      <c r="AI18" s="37">
        <v>24.578900735329963</v>
      </c>
      <c r="AJ18" s="37">
        <v>24.174988912119613</v>
      </c>
      <c r="AK18" s="37">
        <v>23.648339875485867</v>
      </c>
      <c r="AL18" s="37">
        <v>23.395863846108483</v>
      </c>
      <c r="AM18" s="37">
        <v>23.251897681577208</v>
      </c>
      <c r="AN18" s="37">
        <v>23.138099633944091</v>
      </c>
    </row>
    <row r="19" spans="2:40" x14ac:dyDescent="0.25">
      <c r="B19" s="70" t="s">
        <v>5</v>
      </c>
      <c r="C19" s="37">
        <v>10.575253277599426</v>
      </c>
      <c r="D19" s="37">
        <v>10.472134922386834</v>
      </c>
      <c r="E19" s="37">
        <v>10.952676060400929</v>
      </c>
      <c r="F19" s="37">
        <v>11.322609193859067</v>
      </c>
      <c r="G19" s="37">
        <v>11.862229774360008</v>
      </c>
      <c r="H19" s="37">
        <v>11.878607139966437</v>
      </c>
      <c r="I19" s="37">
        <v>12.373209301655193</v>
      </c>
      <c r="J19" s="37">
        <v>12.529182633083586</v>
      </c>
      <c r="K19" s="37">
        <v>12.799742980173146</v>
      </c>
      <c r="L19" s="37">
        <v>12.795946287507086</v>
      </c>
      <c r="M19" s="37">
        <v>13.021512387005888</v>
      </c>
      <c r="N19" s="37">
        <v>13.281419147182023</v>
      </c>
      <c r="O19" s="37">
        <v>13.571012287995844</v>
      </c>
      <c r="P19" s="37">
        <v>13.553424105560502</v>
      </c>
      <c r="Q19" s="37">
        <v>14.094715387092808</v>
      </c>
      <c r="R19" s="37">
        <v>14.35710228124308</v>
      </c>
      <c r="S19" s="37">
        <v>15.20255238220096</v>
      </c>
      <c r="T19" s="37">
        <v>15.579569738183102</v>
      </c>
      <c r="U19" s="37">
        <v>15.557543956796049</v>
      </c>
      <c r="V19" s="37">
        <v>16.36891719542454</v>
      </c>
      <c r="W19" s="37">
        <v>16.899966520146744</v>
      </c>
      <c r="X19" s="37">
        <v>16.909483506058013</v>
      </c>
      <c r="Y19" s="37">
        <v>17.15903702972971</v>
      </c>
      <c r="Z19" s="37">
        <v>17.297149162544898</v>
      </c>
      <c r="AA19" s="37">
        <v>17.451780031574192</v>
      </c>
      <c r="AB19" s="37">
        <v>18.548239560219958</v>
      </c>
      <c r="AC19" s="37">
        <v>18.528627624266765</v>
      </c>
      <c r="AD19" s="37">
        <v>18.060151847125525</v>
      </c>
      <c r="AE19" s="37">
        <v>17.534299535168465</v>
      </c>
      <c r="AF19" s="37">
        <v>17.00334815601903</v>
      </c>
      <c r="AG19" s="37">
        <v>16.446787241366991</v>
      </c>
      <c r="AH19" s="37">
        <v>15.829558430162825</v>
      </c>
      <c r="AI19" s="37">
        <v>15.899594206210228</v>
      </c>
      <c r="AJ19" s="37">
        <v>15.938540975184315</v>
      </c>
      <c r="AK19" s="37">
        <v>15.956959003405794</v>
      </c>
      <c r="AL19" s="37">
        <v>16.116306469675397</v>
      </c>
      <c r="AM19" s="37">
        <v>16.270425266432408</v>
      </c>
      <c r="AN19" s="37">
        <v>16.440807113300441</v>
      </c>
    </row>
    <row r="20" spans="2:40" x14ac:dyDescent="0.25">
      <c r="B20" s="70" t="s">
        <v>39</v>
      </c>
      <c r="C20" s="37">
        <v>12.351357719606375</v>
      </c>
      <c r="D20" s="37">
        <v>11.633533172033307</v>
      </c>
      <c r="E20" s="37">
        <v>11.730609277916079</v>
      </c>
      <c r="F20" s="37">
        <v>11.088960286093769</v>
      </c>
      <c r="G20" s="37">
        <v>10.91058349255923</v>
      </c>
      <c r="H20" s="37">
        <v>10.277146332496038</v>
      </c>
      <c r="I20" s="37">
        <v>10.127085376204239</v>
      </c>
      <c r="J20" s="37">
        <v>9.6540383981463478</v>
      </c>
      <c r="K20" s="37">
        <v>9.821558076291705</v>
      </c>
      <c r="L20" s="37">
        <v>9.6979978353148848</v>
      </c>
      <c r="M20" s="37">
        <v>9.3200900815813803</v>
      </c>
      <c r="N20" s="37">
        <v>9.4381399573384641</v>
      </c>
      <c r="O20" s="37">
        <v>9.7820351688336054</v>
      </c>
      <c r="P20" s="37">
        <v>9.9993812944865965</v>
      </c>
      <c r="Q20" s="37">
        <v>10.02480808189957</v>
      </c>
      <c r="R20" s="37">
        <v>10.570659116754397</v>
      </c>
      <c r="S20" s="37">
        <v>11.396989039582385</v>
      </c>
      <c r="T20" s="37">
        <v>11.567661375276863</v>
      </c>
      <c r="U20" s="37">
        <v>11.247071365886042</v>
      </c>
      <c r="V20" s="37">
        <v>11.172216311910949</v>
      </c>
      <c r="W20" s="37">
        <v>10.782402585387374</v>
      </c>
      <c r="X20" s="37">
        <v>10.776591435466026</v>
      </c>
      <c r="Y20" s="37">
        <v>10.008600223231944</v>
      </c>
      <c r="Z20" s="37">
        <v>8.4040801625152071</v>
      </c>
      <c r="AA20" s="37">
        <v>7.397747355623876</v>
      </c>
      <c r="AB20" s="37">
        <v>7.2657525030181462</v>
      </c>
      <c r="AC20" s="37">
        <v>6.8828675487888038</v>
      </c>
      <c r="AD20" s="37">
        <v>6.6434433766859629</v>
      </c>
      <c r="AE20" s="37">
        <v>6.4770928921901216</v>
      </c>
      <c r="AF20" s="37">
        <v>6.0471657443736255</v>
      </c>
      <c r="AG20" s="37">
        <v>5.5940794219825554</v>
      </c>
      <c r="AH20" s="37">
        <v>4.9175357314845174</v>
      </c>
      <c r="AI20" s="37">
        <v>4.7758290959872252</v>
      </c>
      <c r="AJ20" s="37">
        <v>4.4824054923040082</v>
      </c>
      <c r="AK20" s="37">
        <v>5.8789995505642505</v>
      </c>
      <c r="AL20" s="37">
        <v>5.7857135999642697</v>
      </c>
      <c r="AM20" s="37">
        <v>5.4935188733433229</v>
      </c>
      <c r="AN20" s="37">
        <v>5.3261210801673178</v>
      </c>
    </row>
    <row r="21" spans="2:40" x14ac:dyDescent="0.25">
      <c r="B21" s="70" t="s">
        <v>40</v>
      </c>
      <c r="C21" s="37">
        <v>3.1692014423549257</v>
      </c>
      <c r="D21" s="37">
        <v>3.1653629060043147</v>
      </c>
      <c r="E21" s="37">
        <v>3.1523677857209771</v>
      </c>
      <c r="F21" s="37">
        <v>3.1885181111618861</v>
      </c>
      <c r="G21" s="37">
        <v>3.2429325235391007</v>
      </c>
      <c r="H21" s="37">
        <v>3.2537831033518678</v>
      </c>
      <c r="I21" s="37">
        <v>3.2725756930616048</v>
      </c>
      <c r="J21" s="37">
        <v>3.2490476511004318</v>
      </c>
      <c r="K21" s="37">
        <v>3.1962465940269378</v>
      </c>
      <c r="L21" s="37">
        <v>2.9199813175898175</v>
      </c>
      <c r="M21" s="37">
        <v>2.5083781070879629</v>
      </c>
      <c r="N21" s="37">
        <v>2.3275437674512043</v>
      </c>
      <c r="O21" s="37">
        <v>2.2081323042418401</v>
      </c>
      <c r="P21" s="37">
        <v>2.100936480024898</v>
      </c>
      <c r="Q21" s="37">
        <v>2.0099229052719267</v>
      </c>
      <c r="R21" s="37">
        <v>1.9630331131297276</v>
      </c>
      <c r="S21" s="37">
        <v>2.0187116153886158</v>
      </c>
      <c r="T21" s="37">
        <v>2.1418259618318847</v>
      </c>
      <c r="U21" s="37">
        <v>2.0290231190583481</v>
      </c>
      <c r="V21" s="37">
        <v>1.8053250190091703</v>
      </c>
      <c r="W21" s="37">
        <v>1.912397118625992</v>
      </c>
      <c r="X21" s="37">
        <v>1.7556117458104523</v>
      </c>
      <c r="Y21" s="37">
        <v>1.6023998602512404</v>
      </c>
      <c r="Z21" s="37">
        <v>1.4958677741845967</v>
      </c>
      <c r="AA21" s="37">
        <v>1.2847705119550168</v>
      </c>
      <c r="AB21" s="37">
        <v>1.145771700990166</v>
      </c>
      <c r="AC21" s="37">
        <v>1.0661442761515192</v>
      </c>
      <c r="AD21" s="37">
        <v>0.99760162801878394</v>
      </c>
      <c r="AE21" s="37">
        <v>0.98474676146211548</v>
      </c>
      <c r="AF21" s="37">
        <v>0.9410581262078288</v>
      </c>
      <c r="AG21" s="37">
        <v>0.87070382214556463</v>
      </c>
      <c r="AH21" s="37">
        <v>0.81399712478369479</v>
      </c>
      <c r="AI21" s="37">
        <v>0.80275747878004489</v>
      </c>
      <c r="AJ21" s="37">
        <v>0.7840630970394824</v>
      </c>
      <c r="AK21" s="37">
        <v>0.77870091149531584</v>
      </c>
      <c r="AL21" s="37">
        <v>0.77689883549649319</v>
      </c>
      <c r="AM21" s="37">
        <v>0.77608295510831971</v>
      </c>
      <c r="AN21" s="37">
        <v>0.76390807565043284</v>
      </c>
    </row>
    <row r="22" spans="2:40" x14ac:dyDescent="0.25">
      <c r="B22" s="70" t="s">
        <v>38</v>
      </c>
      <c r="C22" s="37">
        <v>1.548036946847654</v>
      </c>
      <c r="D22" s="37">
        <v>1.6098059746611684</v>
      </c>
      <c r="E22" s="37">
        <v>1.7688664858173855</v>
      </c>
      <c r="F22" s="37">
        <v>2.0291298925562002</v>
      </c>
      <c r="G22" s="37">
        <v>2.2992560257012937</v>
      </c>
      <c r="H22" s="37">
        <v>2.6560561516597407</v>
      </c>
      <c r="I22" s="37">
        <v>2.9636441144027295</v>
      </c>
      <c r="J22" s="37">
        <v>3.2445918021452655</v>
      </c>
      <c r="K22" s="37">
        <v>3.4784276507701426</v>
      </c>
      <c r="L22" s="37">
        <v>3.510892228814964</v>
      </c>
      <c r="M22" s="37">
        <v>3.5353768293772236</v>
      </c>
      <c r="N22" s="37">
        <v>3.5644730420703139</v>
      </c>
      <c r="O22" s="37">
        <v>3.5715006514657479</v>
      </c>
      <c r="P22" s="37">
        <v>3.6089080747655768</v>
      </c>
      <c r="Q22" s="37">
        <v>3.649406641988199</v>
      </c>
      <c r="R22" s="37">
        <v>3.6893370363461111</v>
      </c>
      <c r="S22" s="37">
        <v>3.7149203063660914</v>
      </c>
      <c r="T22" s="37">
        <v>3.7307429412937734</v>
      </c>
      <c r="U22" s="37">
        <v>3.5497201340297533</v>
      </c>
      <c r="V22" s="37">
        <v>3.3303394042732846</v>
      </c>
      <c r="W22" s="37">
        <v>3.2112083312749604</v>
      </c>
      <c r="X22" s="37">
        <v>3.1992031622468673</v>
      </c>
      <c r="Y22" s="37">
        <v>3.2753551055239871</v>
      </c>
      <c r="Z22" s="37">
        <v>3.3441716074301526</v>
      </c>
      <c r="AA22" s="37">
        <v>3.4223635123789968</v>
      </c>
      <c r="AB22" s="37">
        <v>3.4756524822873445</v>
      </c>
      <c r="AC22" s="37">
        <v>3.4670313678640561</v>
      </c>
      <c r="AD22" s="37">
        <v>3.4352255175139672</v>
      </c>
      <c r="AE22" s="37">
        <v>3.4259989370993664</v>
      </c>
      <c r="AF22" s="37">
        <v>3.4464514388787806</v>
      </c>
      <c r="AG22" s="37">
        <v>3.4994642884466245</v>
      </c>
      <c r="AH22" s="37">
        <v>3.5516393788364913</v>
      </c>
      <c r="AI22" s="37">
        <v>3.5972478965667549</v>
      </c>
      <c r="AJ22" s="37">
        <v>3.6559260396754296</v>
      </c>
      <c r="AK22" s="37">
        <v>3.7361379512615591</v>
      </c>
      <c r="AL22" s="37">
        <v>3.8287991348335302</v>
      </c>
      <c r="AM22" s="37">
        <v>3.9651190138329357</v>
      </c>
      <c r="AN22" s="37">
        <v>4.0067861428956881</v>
      </c>
    </row>
    <row r="23" spans="2:40" x14ac:dyDescent="0.25">
      <c r="B23" s="36" t="s">
        <v>25</v>
      </c>
      <c r="C23" s="37">
        <v>0.26334825229403691</v>
      </c>
      <c r="D23" s="37">
        <v>0.24749009735797234</v>
      </c>
      <c r="E23" s="37">
        <v>0.22890137726591875</v>
      </c>
      <c r="F23" s="37">
        <v>0.20979860969250685</v>
      </c>
      <c r="G23" s="37">
        <v>0.19145130241160491</v>
      </c>
      <c r="H23" s="37">
        <v>0.18795984610716854</v>
      </c>
      <c r="I23" s="37">
        <v>0.17604341934413137</v>
      </c>
      <c r="J23" s="37">
        <v>0.17352372400685034</v>
      </c>
      <c r="K23" s="37">
        <v>0.17508668912418601</v>
      </c>
      <c r="L23" s="37">
        <v>0.16255133060934046</v>
      </c>
      <c r="M23" s="37">
        <v>0.15061303969882323</v>
      </c>
      <c r="N23" s="37">
        <v>0.1381209677924975</v>
      </c>
      <c r="O23" s="37">
        <v>0.12796120738837091</v>
      </c>
      <c r="P23" s="37">
        <v>0.11944611250388526</v>
      </c>
      <c r="Q23" s="37">
        <v>0.11485086999326555</v>
      </c>
      <c r="R23" s="37">
        <v>0.1122663577191183</v>
      </c>
      <c r="S23" s="37">
        <v>0.10064317456490279</v>
      </c>
      <c r="T23" s="37">
        <v>9.2956244744262229E-2</v>
      </c>
      <c r="U23" s="37">
        <v>8.37022153776803E-2</v>
      </c>
      <c r="V23" s="37">
        <v>7.574025751272595E-2</v>
      </c>
      <c r="W23" s="37">
        <v>6.6823650952824831E-2</v>
      </c>
      <c r="X23" s="37">
        <v>7.3310678520941863E-2</v>
      </c>
      <c r="Y23" s="37">
        <v>7.4668761039722753E-2</v>
      </c>
      <c r="Z23" s="37">
        <v>7.7394942543148826E-2</v>
      </c>
      <c r="AA23" s="37">
        <v>8.0842449723956378E-2</v>
      </c>
      <c r="AB23" s="37">
        <v>0.12113895810576647</v>
      </c>
      <c r="AC23" s="37">
        <v>0.12860046124478197</v>
      </c>
      <c r="AD23" s="37">
        <v>0.13831168528031901</v>
      </c>
      <c r="AE23" s="37">
        <v>0.1463238753366678</v>
      </c>
      <c r="AF23" s="37">
        <v>0.14653584029203959</v>
      </c>
      <c r="AG23" s="37">
        <v>0.15697527459888638</v>
      </c>
      <c r="AH23" s="37">
        <v>0.1658185800633909</v>
      </c>
      <c r="AI23" s="37">
        <v>0.18428128960132151</v>
      </c>
      <c r="AJ23" s="37">
        <v>0.19428377878487257</v>
      </c>
      <c r="AK23" s="37">
        <v>0.23591217898803984</v>
      </c>
      <c r="AL23" s="37">
        <v>0.24734903467490899</v>
      </c>
      <c r="AM23" s="37">
        <v>0.19778809889206928</v>
      </c>
      <c r="AN23" s="37">
        <v>0.20226980992762567</v>
      </c>
    </row>
    <row r="24" spans="2:40" x14ac:dyDescent="0.25">
      <c r="B24" s="36" t="s">
        <v>3</v>
      </c>
      <c r="C24" s="37">
        <v>0.67580664954187319</v>
      </c>
      <c r="D24" s="37">
        <v>0.84978148540817677</v>
      </c>
      <c r="E24" s="37">
        <v>1.0487676740658169</v>
      </c>
      <c r="F24" s="37">
        <v>1.0951074098085918</v>
      </c>
      <c r="G24" s="37">
        <v>1.1228206427235554</v>
      </c>
      <c r="H24" s="37">
        <v>1.1473248578035888</v>
      </c>
      <c r="I24" s="37">
        <v>1.1681319051409473</v>
      </c>
      <c r="J24" s="37">
        <v>1.2052381204445348</v>
      </c>
      <c r="K24" s="37">
        <v>1.2437570811386025</v>
      </c>
      <c r="L24" s="37">
        <v>1.1434586282435337</v>
      </c>
      <c r="M24" s="37">
        <v>1.1190859793084447</v>
      </c>
      <c r="N24" s="37">
        <v>1.1876357896671446</v>
      </c>
      <c r="O24" s="37">
        <v>1.2324636333624579</v>
      </c>
      <c r="P24" s="37">
        <v>1.280387259422781</v>
      </c>
      <c r="Q24" s="37">
        <v>1.3492174618962538</v>
      </c>
      <c r="R24" s="37">
        <v>1.2332548305520779</v>
      </c>
      <c r="S24" s="37">
        <v>1.1480531353918675</v>
      </c>
      <c r="T24" s="37">
        <v>1.0851352743764906</v>
      </c>
      <c r="U24" s="37">
        <v>1.0341681631282649</v>
      </c>
      <c r="V24" s="37">
        <v>1.0475440655434627</v>
      </c>
      <c r="W24" s="37">
        <v>0.83364515839330267</v>
      </c>
      <c r="X24" s="37">
        <v>0.80420477110575106</v>
      </c>
      <c r="Y24" s="37">
        <v>0.76783822907604304</v>
      </c>
      <c r="Z24" s="37">
        <v>0.7380217018627675</v>
      </c>
      <c r="AA24" s="37">
        <v>0.71767259611635303</v>
      </c>
      <c r="AB24" s="37">
        <v>0.72346304787986992</v>
      </c>
      <c r="AC24" s="37">
        <v>0.66510097118695366</v>
      </c>
      <c r="AD24" s="37">
        <v>0.62600932527103126</v>
      </c>
      <c r="AE24" s="37">
        <v>0.59254963631025614</v>
      </c>
      <c r="AF24" s="37">
        <v>0.56103659661164684</v>
      </c>
      <c r="AG24" s="37">
        <v>0.52348214294095363</v>
      </c>
      <c r="AH24" s="37">
        <v>0.48847876982133331</v>
      </c>
      <c r="AI24" s="37">
        <v>0.47699923144249451</v>
      </c>
      <c r="AJ24" s="37">
        <v>0.47404411889847897</v>
      </c>
      <c r="AK24" s="37">
        <v>0.44960381019359907</v>
      </c>
      <c r="AL24" s="37">
        <v>0.43561500458617547</v>
      </c>
      <c r="AM24" s="37">
        <v>0.41585938246382198</v>
      </c>
      <c r="AN24" s="37">
        <v>0.40526441468855789</v>
      </c>
    </row>
    <row r="25" spans="2:40" x14ac:dyDescent="0.25">
      <c r="B25" s="38" t="s">
        <v>26</v>
      </c>
      <c r="C25" s="39">
        <v>36.332488100758354</v>
      </c>
      <c r="D25" s="39">
        <v>36.729646873602313</v>
      </c>
      <c r="E25" s="39">
        <v>38.233244826362984</v>
      </c>
      <c r="F25" s="39">
        <v>38.855264624943437</v>
      </c>
      <c r="G25" s="39">
        <v>40.047158920560314</v>
      </c>
      <c r="H25" s="39">
        <v>40.244115874401515</v>
      </c>
      <c r="I25" s="39">
        <v>41.537653061330118</v>
      </c>
      <c r="J25" s="39">
        <v>41.953953851282449</v>
      </c>
      <c r="K25" s="39">
        <v>42.987822813697179</v>
      </c>
      <c r="L25" s="39">
        <v>43.661120692992654</v>
      </c>
      <c r="M25" s="39">
        <v>44.260041408890146</v>
      </c>
      <c r="N25" s="39">
        <v>44.909461928872879</v>
      </c>
      <c r="O25" s="39">
        <v>45.721248390984513</v>
      </c>
      <c r="P25" s="39">
        <v>46.404629810908482</v>
      </c>
      <c r="Q25" s="39">
        <v>47.282918062394565</v>
      </c>
      <c r="R25" s="39">
        <v>48.215322714082539</v>
      </c>
      <c r="S25" s="39">
        <v>49.826125052748125</v>
      </c>
      <c r="T25" s="39">
        <v>50.699092544899102</v>
      </c>
      <c r="U25" s="39">
        <v>50.521183773496688</v>
      </c>
      <c r="V25" s="39">
        <v>51.190829982046111</v>
      </c>
      <c r="W25" s="39">
        <v>51.020382796052601</v>
      </c>
      <c r="X25" s="39">
        <v>50.92419803335482</v>
      </c>
      <c r="Y25" s="39">
        <v>50.202172918698793</v>
      </c>
      <c r="Z25" s="39">
        <v>48.561346879428392</v>
      </c>
      <c r="AA25" s="39">
        <v>47.605878852064443</v>
      </c>
      <c r="AB25" s="39">
        <v>48.728967465994671</v>
      </c>
      <c r="AC25" s="39">
        <v>48.695053294211391</v>
      </c>
      <c r="AD25" s="39">
        <v>48.578116981924381</v>
      </c>
      <c r="AE25" s="39">
        <v>48.876847345766961</v>
      </c>
      <c r="AF25" s="39">
        <v>49.062973389041531</v>
      </c>
      <c r="AG25" s="39">
        <v>49.271435032862954</v>
      </c>
      <c r="AH25" s="39">
        <v>49.24942830192537</v>
      </c>
      <c r="AI25" s="39">
        <v>48.725650513297012</v>
      </c>
      <c r="AJ25" s="39">
        <v>48.110398316487768</v>
      </c>
      <c r="AK25" s="39">
        <v>49.088957381053852</v>
      </c>
      <c r="AL25" s="39">
        <v>48.974915278371718</v>
      </c>
      <c r="AM25" s="39">
        <v>48.743648745006844</v>
      </c>
      <c r="AN25" s="39">
        <v>48.639175559244102</v>
      </c>
    </row>
    <row r="26" spans="2:40" x14ac:dyDescent="0.2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2:40" x14ac:dyDescent="0.25">
      <c r="B27" s="35" t="s">
        <v>28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2:40" x14ac:dyDescent="0.25">
      <c r="B28" s="36" t="s">
        <v>24</v>
      </c>
      <c r="C28" s="37">
        <v>3.8535098503185723</v>
      </c>
      <c r="D28" s="37">
        <v>4.1182576412582019</v>
      </c>
      <c r="E28" s="37">
        <v>4.2675510588919057</v>
      </c>
      <c r="F28" s="37">
        <v>4.6296968986350571</v>
      </c>
      <c r="G28" s="37">
        <v>4.9698051358945756</v>
      </c>
      <c r="H28" s="37">
        <v>5.3169222105680074</v>
      </c>
      <c r="I28" s="37">
        <v>5.6294711355513627</v>
      </c>
      <c r="J28" s="37">
        <v>5.949057785601525</v>
      </c>
      <c r="K28" s="37">
        <v>6.2998241366611101</v>
      </c>
      <c r="L28" s="37">
        <v>6.653936346492805</v>
      </c>
      <c r="M28" s="37">
        <v>7.1348347000008028</v>
      </c>
      <c r="N28" s="37">
        <v>7.6817843095064875</v>
      </c>
      <c r="O28" s="37">
        <v>7.9706461100329289</v>
      </c>
      <c r="P28" s="37">
        <v>8.5783628423427647</v>
      </c>
      <c r="Q28" s="37">
        <v>8.9618775227615846</v>
      </c>
      <c r="R28" s="37">
        <v>9.1717529621563081</v>
      </c>
      <c r="S28" s="37">
        <v>9.6961875790984866</v>
      </c>
      <c r="T28" s="37">
        <v>9.9846153892253806</v>
      </c>
      <c r="U28" s="37">
        <v>9.7630041009431068</v>
      </c>
      <c r="V28" s="37">
        <v>9.3740615147442341</v>
      </c>
      <c r="W28" s="37">
        <v>9.526414799134244</v>
      </c>
      <c r="X28" s="37">
        <v>9.848246407766629</v>
      </c>
      <c r="Y28" s="37">
        <v>10.004034290285942</v>
      </c>
      <c r="Z28" s="37">
        <v>10.053303340218497</v>
      </c>
      <c r="AA28" s="37">
        <v>10.099225917321579</v>
      </c>
      <c r="AB28" s="37">
        <v>10.444940486540235</v>
      </c>
      <c r="AC28" s="37">
        <v>10.784271071559306</v>
      </c>
      <c r="AD28" s="37">
        <v>11.218992421860744</v>
      </c>
      <c r="AE28" s="37">
        <v>11.386426153825854</v>
      </c>
      <c r="AF28" s="37">
        <v>11.498264861640354</v>
      </c>
      <c r="AG28" s="37">
        <v>11.564888473237261</v>
      </c>
      <c r="AH28" s="37">
        <v>11.421513094144556</v>
      </c>
      <c r="AI28" s="37">
        <v>11.135067012275234</v>
      </c>
      <c r="AJ28" s="37">
        <v>11.095549877930981</v>
      </c>
      <c r="AK28" s="37">
        <v>11.02793291666449</v>
      </c>
      <c r="AL28" s="37">
        <v>11.146611807799083</v>
      </c>
      <c r="AM28" s="37">
        <v>11.232322840006557</v>
      </c>
      <c r="AN28" s="37">
        <v>11.322886152458693</v>
      </c>
    </row>
    <row r="29" spans="2:40" x14ac:dyDescent="0.25">
      <c r="B29" s="70" t="s">
        <v>5</v>
      </c>
      <c r="C29" s="37">
        <v>10.028816680100277</v>
      </c>
      <c r="D29" s="37">
        <v>10.056886494672726</v>
      </c>
      <c r="E29" s="37">
        <v>10.019012903010172</v>
      </c>
      <c r="F29" s="37">
        <v>9.9772196863563902</v>
      </c>
      <c r="G29" s="37">
        <v>9.90366545126302</v>
      </c>
      <c r="H29" s="37">
        <v>9.8162592207737234</v>
      </c>
      <c r="I29" s="37">
        <v>9.7324322348529773</v>
      </c>
      <c r="J29" s="37">
        <v>9.6543793509873055</v>
      </c>
      <c r="K29" s="37">
        <v>9.5572663468269745</v>
      </c>
      <c r="L29" s="37">
        <v>9.566599939188535</v>
      </c>
      <c r="M29" s="37">
        <v>9.6235242647640558</v>
      </c>
      <c r="N29" s="37">
        <v>9.6523982429612776</v>
      </c>
      <c r="O29" s="37">
        <v>9.6485703624795374</v>
      </c>
      <c r="P29" s="37">
        <v>9.6571000503825868</v>
      </c>
      <c r="Q29" s="37">
        <v>9.679145008707847</v>
      </c>
      <c r="R29" s="37">
        <v>9.7670675631212092</v>
      </c>
      <c r="S29" s="37">
        <v>9.8900510057805349</v>
      </c>
      <c r="T29" s="37">
        <v>10.029299512196292</v>
      </c>
      <c r="U29" s="37">
        <v>10.430892838176854</v>
      </c>
      <c r="V29" s="37">
        <v>10.85652957164268</v>
      </c>
      <c r="W29" s="37">
        <v>11.098868083022824</v>
      </c>
      <c r="X29" s="37">
        <v>11.43020495575384</v>
      </c>
      <c r="Y29" s="37">
        <v>11.718815639073222</v>
      </c>
      <c r="Z29" s="37">
        <v>11.857988534937855</v>
      </c>
      <c r="AA29" s="37">
        <v>12.063725044061327</v>
      </c>
      <c r="AB29" s="37">
        <v>12.102826356201922</v>
      </c>
      <c r="AC29" s="37">
        <v>11.634593924717931</v>
      </c>
      <c r="AD29" s="37">
        <v>11.129960741000822</v>
      </c>
      <c r="AE29" s="37">
        <v>10.663279571766118</v>
      </c>
      <c r="AF29" s="37">
        <v>10.197662639384552</v>
      </c>
      <c r="AG29" s="37">
        <v>9.7221831926249607</v>
      </c>
      <c r="AH29" s="37">
        <v>9.0606943904375736</v>
      </c>
      <c r="AI29" s="37">
        <v>8.9915430904954636</v>
      </c>
      <c r="AJ29" s="37">
        <v>8.9497157068995481</v>
      </c>
      <c r="AK29" s="37">
        <v>8.9072068056965694</v>
      </c>
      <c r="AL29" s="37">
        <v>8.9092695566702567</v>
      </c>
      <c r="AM29" s="37">
        <v>8.9080831960267499</v>
      </c>
      <c r="AN29" s="37">
        <v>8.9119074455673193</v>
      </c>
    </row>
    <row r="30" spans="2:40" x14ac:dyDescent="0.25">
      <c r="B30" s="70" t="s">
        <v>40</v>
      </c>
      <c r="C30" s="37">
        <v>10.847977585529193</v>
      </c>
      <c r="D30" s="37">
        <v>9.9362427920664143</v>
      </c>
      <c r="E30" s="37">
        <v>9.3289899563278098</v>
      </c>
      <c r="F30" s="37">
        <v>9.5741396643831571</v>
      </c>
      <c r="G30" s="37">
        <v>9.6031889818240472</v>
      </c>
      <c r="H30" s="37">
        <v>9.4765248618618703</v>
      </c>
      <c r="I30" s="37">
        <v>9.4795215725866289</v>
      </c>
      <c r="J30" s="37">
        <v>9.4910743234962709</v>
      </c>
      <c r="K30" s="37">
        <v>9.6404890685595905</v>
      </c>
      <c r="L30" s="37">
        <v>9.9541984748540795</v>
      </c>
      <c r="M30" s="37">
        <v>10.046194046576129</v>
      </c>
      <c r="N30" s="37">
        <v>10.152953448559797</v>
      </c>
      <c r="O30" s="37">
        <v>9.8573826307643113</v>
      </c>
      <c r="P30" s="37">
        <v>9.5695370957990367</v>
      </c>
      <c r="Q30" s="37">
        <v>9.545799459052807</v>
      </c>
      <c r="R30" s="37">
        <v>9.4566392095443277</v>
      </c>
      <c r="S30" s="37">
        <v>9.4664906967668507</v>
      </c>
      <c r="T30" s="37">
        <v>9.5619519157294093</v>
      </c>
      <c r="U30" s="37">
        <v>9.5897854569489791</v>
      </c>
      <c r="V30" s="37">
        <v>9.423164128527965</v>
      </c>
      <c r="W30" s="37">
        <v>9.1168109474058898</v>
      </c>
      <c r="X30" s="37">
        <v>8.5496960496194099</v>
      </c>
      <c r="Y30" s="37">
        <v>8.2567390002780794</v>
      </c>
      <c r="Z30" s="37">
        <v>7.8702908543077896</v>
      </c>
      <c r="AA30" s="37">
        <v>7.157864099278366</v>
      </c>
      <c r="AB30" s="37">
        <v>6.7890696239842283</v>
      </c>
      <c r="AC30" s="37">
        <v>6.3762340990183599</v>
      </c>
      <c r="AD30" s="37">
        <v>6.2061824779396648</v>
      </c>
      <c r="AE30" s="37">
        <v>6.1178033236772569</v>
      </c>
      <c r="AF30" s="37">
        <v>5.9016457269831673</v>
      </c>
      <c r="AG30" s="37">
        <v>5.751694222585364</v>
      </c>
      <c r="AH30" s="37">
        <v>5.6104729156997388</v>
      </c>
      <c r="AI30" s="37">
        <v>5.2898565421913624</v>
      </c>
      <c r="AJ30" s="37">
        <v>5.2697272029648428</v>
      </c>
      <c r="AK30" s="37">
        <v>5.0618092116749729</v>
      </c>
      <c r="AL30" s="37">
        <v>4.9577568256399447</v>
      </c>
      <c r="AM30" s="37">
        <v>4.8026205214315487</v>
      </c>
      <c r="AN30" s="37">
        <v>4.64866383718996</v>
      </c>
    </row>
    <row r="31" spans="2:40" x14ac:dyDescent="0.25">
      <c r="B31" s="38" t="s">
        <v>26</v>
      </c>
      <c r="C31" s="39">
        <v>23.727422447938014</v>
      </c>
      <c r="D31" s="39">
        <v>23.10569827853007</v>
      </c>
      <c r="E31" s="39">
        <v>22.613652627928872</v>
      </c>
      <c r="F31" s="39">
        <v>23.183334280738965</v>
      </c>
      <c r="G31" s="39">
        <v>23.486293023855342</v>
      </c>
      <c r="H31" s="39">
        <v>23.628080371126231</v>
      </c>
      <c r="I31" s="39">
        <v>23.868181719505671</v>
      </c>
      <c r="J31" s="39">
        <v>24.129073524986371</v>
      </c>
      <c r="K31" s="39">
        <v>24.541852917364977</v>
      </c>
      <c r="L31" s="39">
        <v>25.218074766616567</v>
      </c>
      <c r="M31" s="39">
        <v>25.842200584864582</v>
      </c>
      <c r="N31" s="39">
        <v>26.521896176731438</v>
      </c>
      <c r="O31" s="39">
        <v>26.511742067028827</v>
      </c>
      <c r="P31" s="39">
        <v>26.839289983486125</v>
      </c>
      <c r="Q31" s="39">
        <v>27.218907489651457</v>
      </c>
      <c r="R31" s="39">
        <v>27.418752978509723</v>
      </c>
      <c r="S31" s="39">
        <v>28.063724181067819</v>
      </c>
      <c r="T31" s="39">
        <v>28.572936865931453</v>
      </c>
      <c r="U31" s="39">
        <v>28.740593112251254</v>
      </c>
      <c r="V31" s="39">
        <v>28.56810225775061</v>
      </c>
      <c r="W31" s="39">
        <v>28.632207021260676</v>
      </c>
      <c r="X31" s="39">
        <v>28.685126917564496</v>
      </c>
      <c r="Y31" s="39">
        <v>28.807707365729925</v>
      </c>
      <c r="Z31" s="39">
        <v>28.595783875970355</v>
      </c>
      <c r="AA31" s="39">
        <v>28.114442556255138</v>
      </c>
      <c r="AB31" s="39">
        <v>28.126553831106193</v>
      </c>
      <c r="AC31" s="39">
        <v>27.631639702823804</v>
      </c>
      <c r="AD31" s="39">
        <v>27.442139566701151</v>
      </c>
      <c r="AE31" s="39">
        <v>27.101181092092617</v>
      </c>
      <c r="AF31" s="39">
        <v>26.577806964069616</v>
      </c>
      <c r="AG31" s="39">
        <v>26.06654756918509</v>
      </c>
      <c r="AH31" s="39">
        <v>25.186610961238109</v>
      </c>
      <c r="AI31" s="39">
        <v>24.517312335912514</v>
      </c>
      <c r="AJ31" s="39">
        <v>24.420021217105422</v>
      </c>
      <c r="AK31" s="39">
        <v>24.106228253466373</v>
      </c>
      <c r="AL31" s="39">
        <v>24.122711234442257</v>
      </c>
      <c r="AM31" s="39">
        <v>24.052218237862181</v>
      </c>
      <c r="AN31" s="39">
        <v>23.992266690659243</v>
      </c>
    </row>
    <row r="32" spans="2:40" x14ac:dyDescent="0.25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2:40" x14ac:dyDescent="0.25">
      <c r="B33" s="35" t="s">
        <v>29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2:40" x14ac:dyDescent="0.25">
      <c r="B34" s="36" t="s">
        <v>4</v>
      </c>
      <c r="C34" s="37">
        <v>31.985644757425202</v>
      </c>
      <c r="D34" s="37">
        <v>33.67599281782357</v>
      </c>
      <c r="E34" s="37">
        <v>34.694803477004619</v>
      </c>
      <c r="F34" s="37">
        <v>35.71054301239738</v>
      </c>
      <c r="G34" s="37">
        <v>36.950631758488861</v>
      </c>
      <c r="H34" s="37">
        <v>38.328201992795314</v>
      </c>
      <c r="I34" s="37">
        <v>39.304726015686683</v>
      </c>
      <c r="J34" s="37">
        <v>40.361863929708242</v>
      </c>
      <c r="K34" s="37">
        <v>41.536605819972252</v>
      </c>
      <c r="L34" s="37">
        <v>43.136074677725162</v>
      </c>
      <c r="M34" s="37">
        <v>44.40274935323194</v>
      </c>
      <c r="N34" s="37">
        <v>45.789304340787886</v>
      </c>
      <c r="O34" s="37">
        <v>46.88069137346524</v>
      </c>
      <c r="P34" s="37">
        <v>48.242897628175392</v>
      </c>
      <c r="Q34" s="37">
        <v>50.146641973786629</v>
      </c>
      <c r="R34" s="37">
        <v>51.821126072489875</v>
      </c>
      <c r="S34" s="37">
        <v>54.183845323993673</v>
      </c>
      <c r="T34" s="37">
        <v>56.49809110778461</v>
      </c>
      <c r="U34" s="37">
        <v>58.688374875402914</v>
      </c>
      <c r="V34" s="37">
        <v>61.506627830975667</v>
      </c>
      <c r="W34" s="37">
        <v>63.517702460149529</v>
      </c>
      <c r="X34" s="37">
        <v>66.017310399876123</v>
      </c>
      <c r="Y34" s="37">
        <v>67.704157441597758</v>
      </c>
      <c r="Z34" s="37">
        <v>69.82652587292344</v>
      </c>
      <c r="AA34" s="37">
        <v>71.890195212330994</v>
      </c>
      <c r="AB34" s="37">
        <v>73.698311169099213</v>
      </c>
      <c r="AC34" s="37">
        <v>75.746518188492075</v>
      </c>
      <c r="AD34" s="37">
        <v>75.890870278618806</v>
      </c>
      <c r="AE34" s="37">
        <v>76.43263158655067</v>
      </c>
      <c r="AF34" s="37">
        <v>76.471551199477815</v>
      </c>
      <c r="AG34" s="37">
        <v>77.703374678393146</v>
      </c>
      <c r="AH34" s="37">
        <v>77.874385297102052</v>
      </c>
      <c r="AI34" s="37">
        <v>75.545704932871033</v>
      </c>
      <c r="AJ34" s="37">
        <v>74.320417018031947</v>
      </c>
      <c r="AK34" s="37">
        <v>74.227941263991426</v>
      </c>
      <c r="AL34" s="37">
        <v>73.915542909456619</v>
      </c>
      <c r="AM34" s="37">
        <v>73.533151421115519</v>
      </c>
      <c r="AN34" s="37">
        <v>73.121011826254161</v>
      </c>
    </row>
    <row r="35" spans="2:40" x14ac:dyDescent="0.25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2:40" x14ac:dyDescent="0.25">
      <c r="B36" s="35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2:40" x14ac:dyDescent="0.25">
      <c r="B37" s="36" t="s">
        <v>37</v>
      </c>
      <c r="C37" s="71" t="s">
        <v>35</v>
      </c>
      <c r="D37" s="71" t="s">
        <v>35</v>
      </c>
      <c r="E37" s="71" t="s">
        <v>35</v>
      </c>
      <c r="F37" s="71" t="s">
        <v>35</v>
      </c>
      <c r="G37" s="71" t="s">
        <v>35</v>
      </c>
      <c r="H37" s="71" t="s">
        <v>35</v>
      </c>
      <c r="I37" s="71" t="s">
        <v>35</v>
      </c>
      <c r="J37" s="71" t="s">
        <v>35</v>
      </c>
      <c r="K37" s="71" t="s">
        <v>35</v>
      </c>
      <c r="L37" s="71" t="s">
        <v>35</v>
      </c>
      <c r="M37" s="71" t="s">
        <v>35</v>
      </c>
      <c r="N37" s="71" t="s">
        <v>35</v>
      </c>
      <c r="O37" s="71" t="s">
        <v>35</v>
      </c>
      <c r="P37" s="71" t="s">
        <v>35</v>
      </c>
      <c r="Q37" s="71" t="s">
        <v>35</v>
      </c>
      <c r="R37" s="71" t="s">
        <v>35</v>
      </c>
      <c r="S37" s="71" t="s">
        <v>35</v>
      </c>
      <c r="T37" s="71" t="s">
        <v>35</v>
      </c>
      <c r="U37" s="71" t="s">
        <v>35</v>
      </c>
      <c r="V37" s="71" t="s">
        <v>35</v>
      </c>
      <c r="W37" s="71" t="s">
        <v>35</v>
      </c>
      <c r="X37" s="71" t="s">
        <v>35</v>
      </c>
      <c r="Y37" s="71" t="s">
        <v>35</v>
      </c>
      <c r="Z37" s="71" t="s">
        <v>35</v>
      </c>
      <c r="AA37" s="71" t="s">
        <v>35</v>
      </c>
      <c r="AB37" s="71">
        <v>0</v>
      </c>
      <c r="AC37" s="71">
        <v>0</v>
      </c>
      <c r="AD37" s="71">
        <v>0</v>
      </c>
      <c r="AE37" s="37">
        <v>0.44</v>
      </c>
      <c r="AF37" s="37">
        <v>0.48</v>
      </c>
      <c r="AG37" s="37">
        <v>0.51</v>
      </c>
      <c r="AH37" s="37">
        <v>0.55000000000000004</v>
      </c>
      <c r="AI37" s="37">
        <v>0.59</v>
      </c>
      <c r="AJ37" s="37">
        <v>0.63</v>
      </c>
      <c r="AK37" s="37">
        <v>0.8456999999999999</v>
      </c>
      <c r="AL37" s="37">
        <v>0.84860311592289395</v>
      </c>
      <c r="AM37" s="37">
        <v>0.98125318193820965</v>
      </c>
      <c r="AN37" s="37">
        <v>1.226566477422762</v>
      </c>
    </row>
    <row r="38" spans="2:40" x14ac:dyDescent="0.2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2:40" x14ac:dyDescent="0.25">
      <c r="B39" s="35" t="s">
        <v>30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2:40" x14ac:dyDescent="0.25">
      <c r="B40" s="36" t="s">
        <v>24</v>
      </c>
      <c r="C40" s="37">
        <v>67.022931797716794</v>
      </c>
      <c r="D40" s="37">
        <v>75.425239298522627</v>
      </c>
      <c r="E40" s="37">
        <v>78.162412565904674</v>
      </c>
      <c r="F40" s="37">
        <v>84.34465576784568</v>
      </c>
      <c r="G40" s="37">
        <v>87.534199092527487</v>
      </c>
      <c r="H40" s="37">
        <v>92.004639924090739</v>
      </c>
      <c r="I40" s="37">
        <v>91.231237974518251</v>
      </c>
      <c r="J40" s="37">
        <v>93.188252382323554</v>
      </c>
      <c r="K40" s="37">
        <v>95.75937449321566</v>
      </c>
      <c r="L40" s="37">
        <v>105.45929241710095</v>
      </c>
      <c r="M40" s="37">
        <v>107.52262899682421</v>
      </c>
      <c r="N40" s="37">
        <v>109.46481643374639</v>
      </c>
      <c r="O40" s="37">
        <v>107.01286561157542</v>
      </c>
      <c r="P40" s="37">
        <v>112.10899776452646</v>
      </c>
      <c r="Q40" s="37">
        <v>118.93530156694696</v>
      </c>
      <c r="R40" s="37">
        <v>115.83024631210668</v>
      </c>
      <c r="S40" s="37">
        <v>121.42453557619717</v>
      </c>
      <c r="T40" s="37">
        <v>121.8205799121711</v>
      </c>
      <c r="U40" s="37">
        <v>123.77650728170023</v>
      </c>
      <c r="V40" s="37">
        <v>128.546107419409</v>
      </c>
      <c r="W40" s="37">
        <v>127.64960882218978</v>
      </c>
      <c r="X40" s="37">
        <v>134.00245604057869</v>
      </c>
      <c r="Y40" s="37">
        <v>136.82168147230558</v>
      </c>
      <c r="Z40" s="37">
        <v>139.70455344206835</v>
      </c>
      <c r="AA40" s="37">
        <v>141.84189378894055</v>
      </c>
      <c r="AB40" s="37">
        <v>143.2113678494822</v>
      </c>
      <c r="AC40" s="37">
        <v>149.1151043629099</v>
      </c>
      <c r="AD40" s="37">
        <v>150.33758373355192</v>
      </c>
      <c r="AE40" s="37">
        <v>156.20485690511146</v>
      </c>
      <c r="AF40" s="37">
        <v>145.36284369953856</v>
      </c>
      <c r="AG40" s="37">
        <v>151.60158585597347</v>
      </c>
      <c r="AH40" s="37">
        <v>154.20635512114978</v>
      </c>
      <c r="AI40" s="37">
        <v>141.2577378398887</v>
      </c>
      <c r="AJ40" s="37">
        <v>143.22827715354828</v>
      </c>
      <c r="AK40" s="37">
        <v>146.3178951667544</v>
      </c>
      <c r="AL40" s="37">
        <v>143.93796085662126</v>
      </c>
      <c r="AM40" s="37">
        <v>142.90175389706866</v>
      </c>
      <c r="AN40" s="37">
        <v>143.39269577084619</v>
      </c>
    </row>
    <row r="41" spans="2:40" x14ac:dyDescent="0.25">
      <c r="B41" s="46" t="s">
        <v>50</v>
      </c>
      <c r="C41" s="52" t="str">
        <f t="shared" ref="C41:AJ41" si="0">C7</f>
        <v>n.d.</v>
      </c>
      <c r="D41" s="52" t="str">
        <f t="shared" si="0"/>
        <v>n.d.</v>
      </c>
      <c r="E41" s="52" t="str">
        <f t="shared" si="0"/>
        <v>n.d.</v>
      </c>
      <c r="F41" s="52" t="str">
        <f t="shared" si="0"/>
        <v>n.d.</v>
      </c>
      <c r="G41" s="52" t="str">
        <f t="shared" si="0"/>
        <v>n.d.</v>
      </c>
      <c r="H41" s="52" t="str">
        <f t="shared" si="0"/>
        <v>n.d.</v>
      </c>
      <c r="I41" s="52" t="str">
        <f t="shared" si="0"/>
        <v>n.d.</v>
      </c>
      <c r="J41" s="52" t="str">
        <f t="shared" si="0"/>
        <v>n.d.</v>
      </c>
      <c r="K41" s="52" t="str">
        <f t="shared" si="0"/>
        <v>n.d.</v>
      </c>
      <c r="L41" s="52" t="str">
        <f t="shared" si="0"/>
        <v>n.d.</v>
      </c>
      <c r="M41" s="52" t="str">
        <f t="shared" si="0"/>
        <v>n.d.</v>
      </c>
      <c r="N41" s="52" t="str">
        <f t="shared" si="0"/>
        <v>n.d.</v>
      </c>
      <c r="O41" s="52" t="str">
        <f t="shared" si="0"/>
        <v>n.d.</v>
      </c>
      <c r="P41" s="52" t="str">
        <f t="shared" si="0"/>
        <v>n.d.</v>
      </c>
      <c r="Q41" s="52" t="str">
        <f t="shared" si="0"/>
        <v>n.d.</v>
      </c>
      <c r="R41" s="52" t="str">
        <f t="shared" si="0"/>
        <v>n.d.</v>
      </c>
      <c r="S41" s="52" t="str">
        <f t="shared" si="0"/>
        <v>n.d.</v>
      </c>
      <c r="T41" s="52" t="str">
        <f t="shared" si="0"/>
        <v>n.d.</v>
      </c>
      <c r="U41" s="52" t="str">
        <f t="shared" si="0"/>
        <v>n.d.</v>
      </c>
      <c r="V41" s="52" t="str">
        <f t="shared" si="0"/>
        <v>n.d.</v>
      </c>
      <c r="W41" s="52" t="str">
        <f t="shared" si="0"/>
        <v>n.d.</v>
      </c>
      <c r="X41" s="52" t="str">
        <f t="shared" si="0"/>
        <v>n.d.</v>
      </c>
      <c r="Y41" s="52" t="str">
        <f t="shared" si="0"/>
        <v>n.d.</v>
      </c>
      <c r="Z41" s="52" t="str">
        <f t="shared" si="0"/>
        <v>n.d.</v>
      </c>
      <c r="AA41" s="52" t="str">
        <f t="shared" si="0"/>
        <v>n.d.</v>
      </c>
      <c r="AB41" s="52" t="str">
        <f t="shared" si="0"/>
        <v>n.d.</v>
      </c>
      <c r="AC41" s="52" t="str">
        <f t="shared" si="0"/>
        <v>n.d.</v>
      </c>
      <c r="AD41" s="52" t="str">
        <f t="shared" si="0"/>
        <v>n.d.</v>
      </c>
      <c r="AE41" s="52" t="str">
        <f t="shared" si="0"/>
        <v>n.d.</v>
      </c>
      <c r="AF41" s="52" t="str">
        <f t="shared" si="0"/>
        <v>n.d.</v>
      </c>
      <c r="AG41" s="52" t="str">
        <f t="shared" si="0"/>
        <v>n.d.</v>
      </c>
      <c r="AH41" s="52" t="str">
        <f t="shared" si="0"/>
        <v>n.d.</v>
      </c>
      <c r="AI41" s="52" t="str">
        <f t="shared" si="0"/>
        <v>n.d.</v>
      </c>
      <c r="AJ41" s="52" t="str">
        <f t="shared" si="0"/>
        <v>n.d.</v>
      </c>
      <c r="AK41" s="52">
        <v>4.6392552934974605</v>
      </c>
      <c r="AL41" s="52">
        <v>4.8880190243647661</v>
      </c>
      <c r="AM41" s="52">
        <v>5.1857713448762492</v>
      </c>
      <c r="AN41" s="52">
        <v>6.045029943164649</v>
      </c>
    </row>
    <row r="42" spans="2:40" x14ac:dyDescent="0.25">
      <c r="B42" s="70" t="s">
        <v>5</v>
      </c>
      <c r="C42" s="37">
        <v>94.499676439239323</v>
      </c>
      <c r="D42" s="37">
        <v>100.44103857642332</v>
      </c>
      <c r="E42" s="37">
        <v>104.48557915064643</v>
      </c>
      <c r="F42" s="37">
        <v>114.71335074483206</v>
      </c>
      <c r="G42" s="37">
        <v>116.12359691751536</v>
      </c>
      <c r="H42" s="37">
        <v>120.42471899464435</v>
      </c>
      <c r="I42" s="37">
        <v>112.26785997465514</v>
      </c>
      <c r="J42" s="37">
        <v>114.0891685742059</v>
      </c>
      <c r="K42" s="37">
        <v>117.82515978865536</v>
      </c>
      <c r="L42" s="37">
        <v>138.09880388299663</v>
      </c>
      <c r="M42" s="37">
        <v>134.99947054443075</v>
      </c>
      <c r="N42" s="37">
        <v>141.68445403997617</v>
      </c>
      <c r="O42" s="37">
        <v>133.07393904379839</v>
      </c>
      <c r="P42" s="37">
        <v>139.97852956891964</v>
      </c>
      <c r="Q42" s="37">
        <v>157.40249781063542</v>
      </c>
      <c r="R42" s="37">
        <v>143.45878949789383</v>
      </c>
      <c r="S42" s="37">
        <v>156.16763507533855</v>
      </c>
      <c r="T42" s="37">
        <v>157.85271247280545</v>
      </c>
      <c r="U42" s="37">
        <v>155.48911268217262</v>
      </c>
      <c r="V42" s="37">
        <v>168.67230304754781</v>
      </c>
      <c r="W42" s="37">
        <v>164.90110658392621</v>
      </c>
      <c r="X42" s="37">
        <v>179.21633938680998</v>
      </c>
      <c r="Y42" s="37">
        <v>185.99216406656492</v>
      </c>
      <c r="Z42" s="37">
        <v>185.88306932421887</v>
      </c>
      <c r="AA42" s="37">
        <v>177.63028253150966</v>
      </c>
      <c r="AB42" s="37">
        <v>169.27001164106107</v>
      </c>
      <c r="AC42" s="37">
        <v>177.99442421909865</v>
      </c>
      <c r="AD42" s="37">
        <v>173.87048021051592</v>
      </c>
      <c r="AE42" s="37">
        <v>194.35001069154461</v>
      </c>
      <c r="AF42" s="37">
        <v>145.82288466085194</v>
      </c>
      <c r="AG42" s="37">
        <v>166.5203747072355</v>
      </c>
      <c r="AH42" s="37">
        <v>174.22148032656958</v>
      </c>
      <c r="AI42" s="37">
        <v>135.38923102282126</v>
      </c>
      <c r="AJ42" s="37">
        <v>146.72115164731272</v>
      </c>
      <c r="AK42" s="37">
        <v>156.90093629358111</v>
      </c>
      <c r="AL42" s="37">
        <v>151.23915812778424</v>
      </c>
      <c r="AM42" s="37">
        <v>145.10747249118421</v>
      </c>
      <c r="AN42" s="37">
        <v>143.08329684174433</v>
      </c>
    </row>
    <row r="43" spans="2:40" x14ac:dyDescent="0.25">
      <c r="B43" s="70" t="s">
        <v>39</v>
      </c>
      <c r="C43" s="37">
        <v>147.71320082605396</v>
      </c>
      <c r="D43" s="37">
        <v>141.55237311368509</v>
      </c>
      <c r="E43" s="37">
        <v>135.97647341400068</v>
      </c>
      <c r="F43" s="37">
        <v>137.42271556993231</v>
      </c>
      <c r="G43" s="37">
        <v>129.26880264140249</v>
      </c>
      <c r="H43" s="37">
        <v>127.31990778352534</v>
      </c>
      <c r="I43" s="37">
        <v>111.81773054637389</v>
      </c>
      <c r="J43" s="37">
        <v>107.33782672099429</v>
      </c>
      <c r="K43" s="37">
        <v>101.63370415082501</v>
      </c>
      <c r="L43" s="37">
        <v>112.64972087672466</v>
      </c>
      <c r="M43" s="37">
        <v>101.76961455858491</v>
      </c>
      <c r="N43" s="37">
        <v>100.51949625056385</v>
      </c>
      <c r="O43" s="37">
        <v>91.816208439639283</v>
      </c>
      <c r="P43" s="37">
        <v>96.575778382101547</v>
      </c>
      <c r="Q43" s="37">
        <v>104.3253940444672</v>
      </c>
      <c r="R43" s="37">
        <v>94.674296887569355</v>
      </c>
      <c r="S43" s="37">
        <v>101.68862236744616</v>
      </c>
      <c r="T43" s="37">
        <v>101.34096260395282</v>
      </c>
      <c r="U43" s="37">
        <v>100.08612089975763</v>
      </c>
      <c r="V43" s="37">
        <v>105.62261648113756</v>
      </c>
      <c r="W43" s="37">
        <v>95.13492850443059</v>
      </c>
      <c r="X43" s="37">
        <v>99.803567678342191</v>
      </c>
      <c r="Y43" s="37">
        <v>101.31253363746887</v>
      </c>
      <c r="Z43" s="37">
        <v>97.732211188657914</v>
      </c>
      <c r="AA43" s="37">
        <v>90.240385106394086</v>
      </c>
      <c r="AB43" s="37">
        <v>82.502718847820759</v>
      </c>
      <c r="AC43" s="37">
        <v>78.726769036168946</v>
      </c>
      <c r="AD43" s="37">
        <v>76.31613230030085</v>
      </c>
      <c r="AE43" s="37">
        <v>80.98713862518423</v>
      </c>
      <c r="AF43" s="37">
        <v>61.758536270746148</v>
      </c>
      <c r="AG43" s="37">
        <v>66.132508305822526</v>
      </c>
      <c r="AH43" s="37">
        <v>64.705553252144341</v>
      </c>
      <c r="AI43" s="37">
        <v>48.812370367010523</v>
      </c>
      <c r="AJ43" s="37">
        <v>50.269494905395923</v>
      </c>
      <c r="AK43" s="37">
        <v>51.862238646485523</v>
      </c>
      <c r="AL43" s="37">
        <v>48.426680920440624</v>
      </c>
      <c r="AM43" s="37">
        <v>43.29549328366398</v>
      </c>
      <c r="AN43" s="37">
        <v>41.2198987076668</v>
      </c>
    </row>
    <row r="44" spans="2:40" x14ac:dyDescent="0.25">
      <c r="B44" s="70" t="s">
        <v>40</v>
      </c>
      <c r="C44" s="37">
        <v>20.560896266758135</v>
      </c>
      <c r="D44" s="37">
        <v>19.792882385773318</v>
      </c>
      <c r="E44" s="37">
        <v>18.922309689150723</v>
      </c>
      <c r="F44" s="37">
        <v>19.595033216360225</v>
      </c>
      <c r="G44" s="37">
        <v>19.162968940198791</v>
      </c>
      <c r="H44" s="37">
        <v>19.152310248172768</v>
      </c>
      <c r="I44" s="37">
        <v>18.342707269354644</v>
      </c>
      <c r="J44" s="37">
        <v>18.081606670377582</v>
      </c>
      <c r="K44" s="37">
        <v>17.976092897525149</v>
      </c>
      <c r="L44" s="37">
        <v>19.494548202742052</v>
      </c>
      <c r="M44" s="37">
        <v>18.993482733154767</v>
      </c>
      <c r="N44" s="37">
        <v>19.197988260471391</v>
      </c>
      <c r="O44" s="37">
        <v>18.375728384763306</v>
      </c>
      <c r="P44" s="37">
        <v>18.775711326818787</v>
      </c>
      <c r="Q44" s="37">
        <v>19.885232039646407</v>
      </c>
      <c r="R44" s="37">
        <v>18.988997848774794</v>
      </c>
      <c r="S44" s="37">
        <v>19.402976732602323</v>
      </c>
      <c r="T44" s="37">
        <v>19.573845151307932</v>
      </c>
      <c r="U44" s="37">
        <v>19.509916283967005</v>
      </c>
      <c r="V44" s="37">
        <v>19.527400346465175</v>
      </c>
      <c r="W44" s="37">
        <v>18.370529004588789</v>
      </c>
      <c r="X44" s="37">
        <v>18.014471024804376</v>
      </c>
      <c r="Y44" s="37">
        <v>17.18285154271268</v>
      </c>
      <c r="Z44" s="37">
        <v>16.312313442573156</v>
      </c>
      <c r="AA44" s="37">
        <v>14.49094568569056</v>
      </c>
      <c r="AB44" s="37">
        <v>13.447145076894929</v>
      </c>
      <c r="AC44" s="37">
        <v>12.954657087133103</v>
      </c>
      <c r="AD44" s="37">
        <v>12.410219364152454</v>
      </c>
      <c r="AE44" s="37">
        <v>12.644133048389591</v>
      </c>
      <c r="AF44" s="37">
        <v>10.592520174788838</v>
      </c>
      <c r="AG44" s="37">
        <v>10.760319826931653</v>
      </c>
      <c r="AH44" s="37">
        <v>10.574100796764911</v>
      </c>
      <c r="AI44" s="37">
        <v>9.1462502176944049</v>
      </c>
      <c r="AJ44" s="37">
        <v>9.3385221229455411</v>
      </c>
      <c r="AK44" s="37">
        <v>9.350048307099307</v>
      </c>
      <c r="AL44" s="37">
        <v>9.0197991645702498</v>
      </c>
      <c r="AM44" s="37">
        <v>8.647485677186447</v>
      </c>
      <c r="AN44" s="37">
        <v>8.3453336991813831</v>
      </c>
    </row>
    <row r="45" spans="2:40" x14ac:dyDescent="0.25">
      <c r="B45" s="70" t="s">
        <v>38</v>
      </c>
      <c r="C45" s="37">
        <v>9.8838832444513596</v>
      </c>
      <c r="D45" s="37">
        <v>11.575320398739244</v>
      </c>
      <c r="E45" s="37">
        <v>13.41436688048117</v>
      </c>
      <c r="F45" s="37">
        <v>15.303201275281705</v>
      </c>
      <c r="G45" s="37">
        <v>16.485124817170504</v>
      </c>
      <c r="H45" s="37">
        <v>18.387682532692285</v>
      </c>
      <c r="I45" s="37">
        <v>18.660980050185412</v>
      </c>
      <c r="J45" s="37">
        <v>20.483606406042373</v>
      </c>
      <c r="K45" s="37">
        <v>22.160843980848728</v>
      </c>
      <c r="L45" s="37">
        <v>24.554740889544618</v>
      </c>
      <c r="M45" s="37">
        <v>23.555259532125874</v>
      </c>
      <c r="N45" s="37">
        <v>22.427292326626471</v>
      </c>
      <c r="O45" s="37">
        <v>20.490876982570789</v>
      </c>
      <c r="P45" s="37">
        <v>21.036597266312942</v>
      </c>
      <c r="Q45" s="37">
        <v>23.072095548621</v>
      </c>
      <c r="R45" s="37">
        <v>21.276142146710995</v>
      </c>
      <c r="S45" s="37">
        <v>21.822187542989344</v>
      </c>
      <c r="T45" s="37">
        <v>21.24101067916256</v>
      </c>
      <c r="U45" s="37">
        <v>20.506481874138792</v>
      </c>
      <c r="V45" s="37">
        <v>21.091659169964817</v>
      </c>
      <c r="W45" s="37">
        <v>18.561719363326564</v>
      </c>
      <c r="X45" s="37">
        <v>19.352713603405022</v>
      </c>
      <c r="Y45" s="37">
        <v>18.824232604262818</v>
      </c>
      <c r="Z45" s="37">
        <v>18.688932161404075</v>
      </c>
      <c r="AA45" s="37">
        <v>17.827683893324743</v>
      </c>
      <c r="AB45" s="37">
        <v>16.845893198317533</v>
      </c>
      <c r="AC45" s="37">
        <v>17.105524457900277</v>
      </c>
      <c r="AD45" s="37">
        <v>17.355861737538387</v>
      </c>
      <c r="AE45" s="37">
        <v>18.951265501178788</v>
      </c>
      <c r="AF45" s="37">
        <v>15.895945073104471</v>
      </c>
      <c r="AG45" s="37">
        <v>17.645631759363226</v>
      </c>
      <c r="AH45" s="37">
        <v>18.19406671644785</v>
      </c>
      <c r="AI45" s="37">
        <v>15.116602733473529</v>
      </c>
      <c r="AJ45" s="37">
        <v>16.375219579902414</v>
      </c>
      <c r="AK45" s="37">
        <v>17.863521497612247</v>
      </c>
      <c r="AL45" s="37">
        <v>17.754191483876991</v>
      </c>
      <c r="AM45" s="37">
        <v>17.732725941490518</v>
      </c>
      <c r="AN45" s="37">
        <v>17.626627866208821</v>
      </c>
    </row>
    <row r="46" spans="2:40" x14ac:dyDescent="0.25">
      <c r="B46" s="36" t="s">
        <v>25</v>
      </c>
      <c r="C46" s="37">
        <v>25.632681994240947</v>
      </c>
      <c r="D46" s="37">
        <v>23.375907243257256</v>
      </c>
      <c r="E46" s="37">
        <v>21.626146780015496</v>
      </c>
      <c r="F46" s="37">
        <v>21.835565075376294</v>
      </c>
      <c r="G46" s="37">
        <v>19.127980419403443</v>
      </c>
      <c r="H46" s="37">
        <v>17.764916240401533</v>
      </c>
      <c r="I46" s="37">
        <v>14.551250673461736</v>
      </c>
      <c r="J46" s="37">
        <v>13.438324260716776</v>
      </c>
      <c r="K46" s="37">
        <v>11.952214684478955</v>
      </c>
      <c r="L46" s="37">
        <v>13.553597391380801</v>
      </c>
      <c r="M46" s="37">
        <v>10.67629224605311</v>
      </c>
      <c r="N46" s="37">
        <v>10.275868806607429</v>
      </c>
      <c r="O46" s="37">
        <v>9.0057458839522972</v>
      </c>
      <c r="P46" s="37">
        <v>8.822806159446607</v>
      </c>
      <c r="Q46" s="37">
        <v>8.9781647626491665</v>
      </c>
      <c r="R46" s="37">
        <v>7.3373460925520444</v>
      </c>
      <c r="S46" s="37">
        <v>6.852707185424431</v>
      </c>
      <c r="T46" s="37">
        <v>5.9497268946763411</v>
      </c>
      <c r="U46" s="37">
        <v>5.5577952999766982</v>
      </c>
      <c r="V46" s="37">
        <v>4.4461056809344282</v>
      </c>
      <c r="W46" s="37">
        <v>3.4806382400867331</v>
      </c>
      <c r="X46" s="37">
        <v>3.4835367864074143</v>
      </c>
      <c r="Y46" s="37">
        <v>3.1730265897391341</v>
      </c>
      <c r="Z46" s="37">
        <v>2.9364352125268902</v>
      </c>
      <c r="AA46" s="37">
        <v>2.6508919938882491</v>
      </c>
      <c r="AB46" s="37">
        <v>2.4395417635273229</v>
      </c>
      <c r="AC46" s="37">
        <v>2.5592507424366633</v>
      </c>
      <c r="AD46" s="37">
        <v>2.5959952023058812</v>
      </c>
      <c r="AE46" s="37">
        <v>2.9216704351712548</v>
      </c>
      <c r="AF46" s="37">
        <v>2.2271262855760519</v>
      </c>
      <c r="AG46" s="37">
        <v>2.585321139048304</v>
      </c>
      <c r="AH46" s="37">
        <v>2.7870538212452738</v>
      </c>
      <c r="AI46" s="37">
        <v>2.3183194932021167</v>
      </c>
      <c r="AJ46" s="37">
        <v>2.6045921558884366</v>
      </c>
      <c r="AK46" s="37">
        <v>2.9039654271664639</v>
      </c>
      <c r="AL46" s="37">
        <v>2.84323510627733</v>
      </c>
      <c r="AM46" s="37">
        <v>2.8088008052015074</v>
      </c>
      <c r="AN46" s="37">
        <v>2.7776543008670775</v>
      </c>
    </row>
    <row r="47" spans="2:40" x14ac:dyDescent="0.25">
      <c r="B47" s="65" t="s">
        <v>3</v>
      </c>
      <c r="C47" s="71">
        <v>80.749537832213377</v>
      </c>
      <c r="D47" s="71">
        <v>86.052263665670694</v>
      </c>
      <c r="E47" s="71">
        <v>86.343567567067183</v>
      </c>
      <c r="F47" s="71">
        <v>96.359360149301281</v>
      </c>
      <c r="G47" s="71">
        <v>93.219836031471274</v>
      </c>
      <c r="H47" s="71">
        <v>98.026512974885136</v>
      </c>
      <c r="I47" s="71">
        <v>88.892232512581202</v>
      </c>
      <c r="J47" s="71">
        <v>90.516869442439628</v>
      </c>
      <c r="K47" s="71">
        <v>93.695640092468025</v>
      </c>
      <c r="L47" s="71">
        <v>112.60755380366982</v>
      </c>
      <c r="M47" s="71">
        <v>107.4757423188382</v>
      </c>
      <c r="N47" s="71">
        <v>104.52801429255592</v>
      </c>
      <c r="O47" s="71">
        <v>89.019346992016352</v>
      </c>
      <c r="P47" s="71">
        <v>90.535982329309462</v>
      </c>
      <c r="Q47" s="71">
        <v>97.597479607718</v>
      </c>
      <c r="R47" s="71">
        <v>87.49416199628385</v>
      </c>
      <c r="S47" s="71">
        <v>91.15339841139037</v>
      </c>
      <c r="T47" s="71">
        <v>88.683128422329361</v>
      </c>
      <c r="U47" s="71">
        <v>78.35013448156046</v>
      </c>
      <c r="V47" s="71">
        <v>77.495580092029755</v>
      </c>
      <c r="W47" s="71">
        <v>71.240917152601611</v>
      </c>
      <c r="X47" s="71">
        <v>77.218818587466757</v>
      </c>
      <c r="Y47" s="71">
        <v>78.683536871947695</v>
      </c>
      <c r="Z47" s="71">
        <v>76.574489104998875</v>
      </c>
      <c r="AA47" s="71">
        <v>73.818385408574116</v>
      </c>
      <c r="AB47" s="71">
        <v>70.682000706823359</v>
      </c>
      <c r="AC47" s="71">
        <v>71.833085532311671</v>
      </c>
      <c r="AD47" s="71">
        <v>76.888080998892733</v>
      </c>
      <c r="AE47" s="71">
        <v>88.293867562407996</v>
      </c>
      <c r="AF47" s="71">
        <v>70.854412192725874</v>
      </c>
      <c r="AG47" s="71">
        <v>84.329690718822874</v>
      </c>
      <c r="AH47" s="71">
        <v>92.202359955506054</v>
      </c>
      <c r="AI47" s="71">
        <v>75.538641278557975</v>
      </c>
      <c r="AJ47" s="71">
        <v>85.40320313532699</v>
      </c>
      <c r="AK47" s="37">
        <v>92.284418687382072</v>
      </c>
      <c r="AL47" s="37">
        <v>87.538993403192961</v>
      </c>
      <c r="AM47" s="37">
        <v>82.694374801463212</v>
      </c>
      <c r="AN47" s="37">
        <v>81.809105307972004</v>
      </c>
    </row>
    <row r="48" spans="2:40" x14ac:dyDescent="0.25">
      <c r="B48" s="65" t="s">
        <v>52</v>
      </c>
      <c r="C48" s="52" t="s">
        <v>35</v>
      </c>
      <c r="D48" s="52" t="s">
        <v>35</v>
      </c>
      <c r="E48" s="52" t="s">
        <v>35</v>
      </c>
      <c r="F48" s="52" t="s">
        <v>35</v>
      </c>
      <c r="G48" s="52" t="s">
        <v>35</v>
      </c>
      <c r="H48" s="52" t="s">
        <v>35</v>
      </c>
      <c r="I48" s="52" t="s">
        <v>35</v>
      </c>
      <c r="J48" s="52" t="s">
        <v>35</v>
      </c>
      <c r="K48" s="52" t="s">
        <v>35</v>
      </c>
      <c r="L48" s="52" t="s">
        <v>35</v>
      </c>
      <c r="M48" s="52" t="s">
        <v>35</v>
      </c>
      <c r="N48" s="52" t="s">
        <v>35</v>
      </c>
      <c r="O48" s="52" t="s">
        <v>35</v>
      </c>
      <c r="P48" s="52" t="s">
        <v>35</v>
      </c>
      <c r="Q48" s="52" t="s">
        <v>35</v>
      </c>
      <c r="R48" s="52" t="s">
        <v>35</v>
      </c>
      <c r="S48" s="52" t="s">
        <v>35</v>
      </c>
      <c r="T48" s="52" t="s">
        <v>35</v>
      </c>
      <c r="U48" s="52" t="s">
        <v>35</v>
      </c>
      <c r="V48" s="52" t="s">
        <v>35</v>
      </c>
      <c r="W48" s="52" t="s">
        <v>35</v>
      </c>
      <c r="X48" s="52" t="s">
        <v>35</v>
      </c>
      <c r="Y48" s="52" t="s">
        <v>35</v>
      </c>
      <c r="Z48" s="52" t="s">
        <v>35</v>
      </c>
      <c r="AA48" s="52" t="s">
        <v>35</v>
      </c>
      <c r="AB48" s="52" t="s">
        <v>35</v>
      </c>
      <c r="AC48" s="52" t="s">
        <v>35</v>
      </c>
      <c r="AD48" s="52" t="s">
        <v>35</v>
      </c>
      <c r="AE48" s="52" t="s">
        <v>35</v>
      </c>
      <c r="AF48" s="52" t="s">
        <v>35</v>
      </c>
      <c r="AG48" s="52" t="s">
        <v>35</v>
      </c>
      <c r="AH48" s="52" t="s">
        <v>35</v>
      </c>
      <c r="AI48" s="52" t="s">
        <v>35</v>
      </c>
      <c r="AJ48" s="52" t="s">
        <v>35</v>
      </c>
      <c r="AK48" s="37">
        <v>9.2785105869949209</v>
      </c>
      <c r="AL48" s="37">
        <v>9.7760380487295322</v>
      </c>
      <c r="AM48" s="37">
        <v>10.371542689752498</v>
      </c>
      <c r="AN48" s="37">
        <v>12.090059886329298</v>
      </c>
    </row>
    <row r="49" spans="2:40" x14ac:dyDescent="0.25">
      <c r="B49" s="38" t="s">
        <v>26</v>
      </c>
      <c r="C49" s="41">
        <v>436.61284075675002</v>
      </c>
      <c r="D49" s="41">
        <v>448.17092082442923</v>
      </c>
      <c r="E49" s="41">
        <v>448.48229813220172</v>
      </c>
      <c r="F49" s="41">
        <v>478.10254672444631</v>
      </c>
      <c r="G49" s="41">
        <v>469.31014916793782</v>
      </c>
      <c r="H49" s="41">
        <v>481.0382167989477</v>
      </c>
      <c r="I49" s="41">
        <v>444.5372130036647</v>
      </c>
      <c r="J49" s="41">
        <v>445.72673759967961</v>
      </c>
      <c r="K49" s="41">
        <v>449.22051410915128</v>
      </c>
      <c r="L49" s="41">
        <v>512.60837707585983</v>
      </c>
      <c r="M49" s="41">
        <v>491.4925438755688</v>
      </c>
      <c r="N49" s="41">
        <v>493.92948500655007</v>
      </c>
      <c r="O49" s="41">
        <v>455.48731743393603</v>
      </c>
      <c r="P49" s="41">
        <v>473.83654984054351</v>
      </c>
      <c r="Q49" s="41">
        <v>514.45591559962054</v>
      </c>
      <c r="R49" s="41">
        <v>474.71410183210207</v>
      </c>
      <c r="S49" s="41">
        <v>502.89529938385454</v>
      </c>
      <c r="T49" s="41">
        <v>500.67669488912497</v>
      </c>
      <c r="U49" s="41">
        <v>487.72715753505622</v>
      </c>
      <c r="V49" s="41">
        <v>508.53454193273376</v>
      </c>
      <c r="W49" s="41">
        <v>482.84933701275759</v>
      </c>
      <c r="X49" s="41">
        <v>513.17026916913346</v>
      </c>
      <c r="Y49" s="41">
        <v>523.39081037834512</v>
      </c>
      <c r="Z49" s="41">
        <v>519.24369694402628</v>
      </c>
      <c r="AA49" s="41">
        <v>500.73744015517099</v>
      </c>
      <c r="AB49" s="41">
        <v>481.47167791982099</v>
      </c>
      <c r="AC49" s="41">
        <v>492.48937301604934</v>
      </c>
      <c r="AD49" s="41">
        <v>492.38730552620655</v>
      </c>
      <c r="AE49" s="41">
        <v>534.91794169983348</v>
      </c>
      <c r="AF49" s="41">
        <v>437.93197989124673</v>
      </c>
      <c r="AG49" s="41">
        <v>482.92339484247395</v>
      </c>
      <c r="AH49" s="41">
        <v>499.46882195717086</v>
      </c>
      <c r="AI49" s="41">
        <v>414.04022985036642</v>
      </c>
      <c r="AJ49" s="41">
        <v>439.26834553558905</v>
      </c>
      <c r="AK49" s="41">
        <v>471.07144098371799</v>
      </c>
      <c r="AL49" s="41">
        <v>455.4121412987148</v>
      </c>
      <c r="AM49" s="41">
        <v>439.04890233789268</v>
      </c>
      <c r="AN49" s="41">
        <v>436.03634269664144</v>
      </c>
    </row>
    <row r="50" spans="2:40" x14ac:dyDescent="0.2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</row>
    <row r="51" spans="2:40" x14ac:dyDescent="0.25">
      <c r="B51" s="33" t="s">
        <v>49</v>
      </c>
    </row>
    <row r="52" spans="2:40" x14ac:dyDescent="0.25">
      <c r="B52" s="33" t="s">
        <v>36</v>
      </c>
    </row>
    <row r="53" spans="2:40" ht="30" customHeight="1" x14ac:dyDescent="0.25">
      <c r="B53" s="110" t="s">
        <v>31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2:40" ht="60" customHeight="1" x14ac:dyDescent="0.25">
      <c r="B54" s="110" t="s">
        <v>53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2:40" x14ac:dyDescent="0.25">
      <c r="B55" s="33" t="s">
        <v>32</v>
      </c>
    </row>
    <row r="56" spans="2:40" x14ac:dyDescent="0.25">
      <c r="B56" s="33" t="s">
        <v>33</v>
      </c>
    </row>
  </sheetData>
  <mergeCells count="2">
    <mergeCell ref="B53:R53"/>
    <mergeCell ref="B54:R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Parc</vt:lpstr>
      <vt:lpstr>Conso par statut d'occupation</vt:lpstr>
      <vt:lpstr>Conso par usage</vt:lpstr>
      <vt:lpstr>Conso 1982-2019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Consommation énergétique du secteur résidentiel</dc:title>
  <dc:subject>Secteur résidentiel</dc:subject>
  <dc:creator>SDES</dc:creator>
  <cp:keywords>consommation d'énergie, parc, secteur résidentiel, ménage, logement, énergie</cp:keywords>
  <cp:lastModifiedBy>THIRIAT Sébastien</cp:lastModifiedBy>
  <dcterms:created xsi:type="dcterms:W3CDTF">2019-02-14T15:04:30Z</dcterms:created>
  <dcterms:modified xsi:type="dcterms:W3CDTF">2020-12-15T08:12:30Z</dcterms:modified>
</cp:coreProperties>
</file>