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Transports\TRM (Tranport Routier de Marchandise)\trm_compte_propre_autrui\"/>
    </mc:Choice>
  </mc:AlternateContent>
  <bookViews>
    <workbookView xWindow="0" yWindow="0" windowWidth="14370" windowHeight="12300"/>
  </bookViews>
  <sheets>
    <sheet name="graph 1" sheetId="12" r:id="rId1"/>
    <sheet name="graph 2" sheetId="10" r:id="rId2"/>
    <sheet name="graph 3" sheetId="3" r:id="rId3"/>
    <sheet name="graph 4" sheetId="4" r:id="rId4"/>
    <sheet name="graph 5" sheetId="9" r:id="rId5"/>
  </sheets>
  <calcPr calcId="162913"/>
</workbook>
</file>

<file path=xl/calcChain.xml><?xml version="1.0" encoding="utf-8"?>
<calcChain xmlns="http://schemas.openxmlformats.org/spreadsheetml/2006/main">
  <c r="P6" i="10" l="1"/>
  <c r="Q6" i="10"/>
  <c r="P7" i="10"/>
  <c r="Q7" i="10"/>
  <c r="P8" i="10"/>
  <c r="Q8" i="10"/>
  <c r="P9" i="10"/>
  <c r="Q9" i="10"/>
  <c r="P10" i="10"/>
  <c r="Q10" i="10"/>
  <c r="P11" i="10"/>
  <c r="Q11" i="10"/>
  <c r="P12" i="10"/>
  <c r="Q12" i="10"/>
  <c r="Q5" i="10"/>
  <c r="P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O5" i="10"/>
  <c r="N5" i="10"/>
  <c r="Q13" i="10"/>
  <c r="K6" i="10"/>
  <c r="I7" i="10"/>
  <c r="I6" i="10"/>
  <c r="E14" i="10"/>
  <c r="K12" i="10"/>
  <c r="D14" i="10"/>
  <c r="J12" i="10"/>
  <c r="C14" i="10"/>
  <c r="I12" i="10"/>
  <c r="B14" i="10"/>
  <c r="H5" i="10"/>
  <c r="P13" i="10"/>
  <c r="N13" i="10"/>
  <c r="O13" i="10"/>
  <c r="K7" i="10"/>
  <c r="H11" i="10"/>
  <c r="H10" i="10"/>
  <c r="J6" i="10"/>
  <c r="J7" i="10"/>
  <c r="H12" i="10"/>
  <c r="I5" i="10"/>
  <c r="J5" i="10"/>
  <c r="K5" i="10"/>
  <c r="H9" i="10"/>
  <c r="I8" i="10"/>
  <c r="J8" i="10"/>
  <c r="K8" i="10"/>
  <c r="H8" i="10"/>
  <c r="I9" i="10"/>
  <c r="J9" i="10"/>
  <c r="K9" i="10"/>
  <c r="H7" i="10"/>
  <c r="I10" i="10"/>
  <c r="J10" i="10"/>
  <c r="K10" i="10"/>
  <c r="H6" i="10"/>
  <c r="I11" i="10"/>
  <c r="J11" i="10"/>
  <c r="K11" i="10"/>
  <c r="H13" i="10"/>
  <c r="K13" i="10"/>
  <c r="J13" i="10"/>
  <c r="I13" i="10"/>
  <c r="D12" i="9"/>
  <c r="D13" i="9"/>
  <c r="D14" i="9"/>
  <c r="C13" i="9"/>
  <c r="C14" i="9"/>
  <c r="C12" i="9"/>
  <c r="E6" i="9"/>
  <c r="E7" i="9"/>
  <c r="E8" i="9"/>
  <c r="E9" i="9"/>
  <c r="E10" i="9"/>
  <c r="E5" i="9"/>
  <c r="F16" i="3"/>
  <c r="E16" i="3"/>
  <c r="E12" i="3"/>
  <c r="J15" i="3"/>
  <c r="I15" i="3"/>
  <c r="J14" i="3"/>
  <c r="J13" i="3"/>
  <c r="I13" i="3"/>
  <c r="J12" i="3"/>
  <c r="I11" i="3"/>
  <c r="I10" i="3"/>
  <c r="J10" i="3"/>
  <c r="J8" i="3"/>
  <c r="I7" i="3"/>
  <c r="I6" i="3"/>
  <c r="J6" i="3"/>
  <c r="J5" i="3"/>
  <c r="I5" i="3"/>
  <c r="G6" i="3"/>
  <c r="G13" i="3"/>
  <c r="E13" i="3"/>
  <c r="F8" i="3"/>
  <c r="E11" i="3"/>
  <c r="G9" i="3"/>
  <c r="F6" i="3"/>
  <c r="E9" i="3"/>
  <c r="F12" i="3"/>
  <c r="E15" i="3"/>
  <c r="F9" i="3"/>
  <c r="G5" i="3"/>
  <c r="E7" i="3"/>
  <c r="E5" i="3"/>
  <c r="F10" i="3"/>
  <c r="F13" i="3"/>
  <c r="F5" i="3"/>
  <c r="G16" i="3"/>
  <c r="I9" i="3"/>
  <c r="J9" i="3"/>
  <c r="J7" i="3"/>
  <c r="G14" i="3"/>
  <c r="J11" i="3"/>
  <c r="G12" i="3"/>
  <c r="I14" i="3"/>
  <c r="G10" i="3"/>
  <c r="F7" i="3"/>
  <c r="I8" i="3"/>
  <c r="F11" i="3"/>
  <c r="I12" i="3"/>
  <c r="F15" i="3"/>
  <c r="I16" i="3"/>
  <c r="G8" i="3"/>
  <c r="E6" i="3"/>
  <c r="G7" i="3"/>
  <c r="E10" i="3"/>
  <c r="G11" i="3"/>
  <c r="E14" i="3"/>
  <c r="G15" i="3"/>
  <c r="J16" i="3"/>
  <c r="F14" i="3"/>
  <c r="E8" i="3"/>
</calcChain>
</file>

<file path=xl/sharedStrings.xml><?xml version="1.0" encoding="utf-8"?>
<sst xmlns="http://schemas.openxmlformats.org/spreadsheetml/2006/main" count="120" uniqueCount="69">
  <si>
    <t>Compte propre</t>
  </si>
  <si>
    <t>Ensemble</t>
  </si>
  <si>
    <t>Chauffeur routier</t>
  </si>
  <si>
    <t>Chauffeur livreur</t>
  </si>
  <si>
    <t>Source : Insee, déclarations annuelles de données sociales (DADS) et déclarations sociales nominatives (DSN)</t>
  </si>
  <si>
    <t>effectifs en milliers au 31 décembre 2017</t>
  </si>
  <si>
    <t>18-25 ans</t>
  </si>
  <si>
    <t>26-30 ans</t>
  </si>
  <si>
    <t>31-35 ans</t>
  </si>
  <si>
    <t>36-40 ans</t>
  </si>
  <si>
    <t>41-45 ans</t>
  </si>
  <si>
    <t>46-50 ans</t>
  </si>
  <si>
    <t>51-55 ans</t>
  </si>
  <si>
    <t>56 ans et plus</t>
  </si>
  <si>
    <t>Graphique 3 : répartition sectorielle des conducteurs routiers du compte propre en 2017</t>
  </si>
  <si>
    <t>Secteur</t>
  </si>
  <si>
    <t>Chauffeurs routiers</t>
  </si>
  <si>
    <t>Chauffeurs livreurs</t>
  </si>
  <si>
    <t>somme tot</t>
  </si>
  <si>
    <t>routiers % tot</t>
  </si>
  <si>
    <t>livreurs % tot</t>
  </si>
  <si>
    <t>% tot</t>
  </si>
  <si>
    <t>part routiers dans chauffeur secteur</t>
  </si>
  <si>
    <t>part livreurs dans chauffeur secteur</t>
  </si>
  <si>
    <t>Autres services</t>
  </si>
  <si>
    <t>Hébergement et restauration</t>
  </si>
  <si>
    <t>Autres industries</t>
  </si>
  <si>
    <t>Agriculture et industrie agroalimentaire</t>
  </si>
  <si>
    <t>Activités de services administratifs et de soutien</t>
  </si>
  <si>
    <t>Construction</t>
  </si>
  <si>
    <t>Activités spécialisées scientifiques et techniques</t>
  </si>
  <si>
    <t>Total</t>
  </si>
  <si>
    <t>Temps complet</t>
  </si>
  <si>
    <t>Temps partiel</t>
  </si>
  <si>
    <t>Compte d'autrui</t>
  </si>
  <si>
    <t>Routier</t>
  </si>
  <si>
    <t>Livreur</t>
  </si>
  <si>
    <t>Ensemble chauffeurs</t>
  </si>
  <si>
    <t>Transport et entreposage (hors compte d'autrui)</t>
  </si>
  <si>
    <t>Commerce, réparation d'automobiles et de motocycles</t>
  </si>
  <si>
    <t>en % au 31 décembre 2017</t>
  </si>
  <si>
    <t>Graphique 4 : part du temps partiel parmi les conducteurs routiers du TRM en 2017</t>
  </si>
  <si>
    <t>Champ : France hors Mayotte, chauffeurs de transport routier de marchandises (PCS 641a et 643a), tous secteurs d'activité.</t>
  </si>
  <si>
    <t>en euros</t>
  </si>
  <si>
    <t>en %</t>
  </si>
  <si>
    <t>Graphique 1 : évolution de la répartition des conducteurs du transport routier de marchandises entre 2013 et 2017</t>
  </si>
  <si>
    <t>Snet_h</t>
  </si>
  <si>
    <t>Graphique 5 : évolution du salaire horaire net des conducteurs routiers du TRM entre 2013 et 2017</t>
  </si>
  <si>
    <t xml:space="preserve">évol. </t>
  </si>
  <si>
    <t>écart propre/autrui</t>
  </si>
  <si>
    <t>99 - Non déterminé</t>
  </si>
  <si>
    <t>Total hors non déterminés</t>
  </si>
  <si>
    <t>Autrui</t>
  </si>
  <si>
    <t>Propre</t>
  </si>
  <si>
    <t>Effectifs conducteurs routiers</t>
  </si>
  <si>
    <t xml:space="preserve">Total </t>
  </si>
  <si>
    <t>en %</t>
  </si>
  <si>
    <t>Compte propre (âge moyen = 44,1 âge médian = 45,0)</t>
  </si>
  <si>
    <t xml:space="preserve">Compte d'autrui (âge moyen = 41,9 âge médian = 43,0) </t>
  </si>
  <si>
    <t>Graphique 2  : évolution de la pyramides des âges en tre 2013 et 2017</t>
  </si>
  <si>
    <t xml:space="preserve">en % </t>
  </si>
  <si>
    <t>Routiers</t>
  </si>
  <si>
    <t>Livreurs</t>
  </si>
  <si>
    <t>Écart de salaire horaire net entre compte propre et compte d'autrui, par catégories de chauffeurs</t>
  </si>
  <si>
    <t>trage</t>
  </si>
  <si>
    <t xml:space="preserve">Compte propre </t>
  </si>
  <si>
    <t>écart</t>
  </si>
  <si>
    <t>Industries extractives, énergie, eau, déchets,
dépollution</t>
  </si>
  <si>
    <t>Finance, assurance,
immobilier,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</si>
</sst>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 &quot;%"/>
    <numFmt numFmtId="165" formatCode="#,##0.0"/>
    <numFmt numFmtId="166" formatCode="0.0"/>
    <numFmt numFmtId="167" formatCode="########0.00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1"/>
    </font>
    <font>
      <i/>
      <sz val="8"/>
      <color theme="1"/>
      <name val="Arial"/>
      <family val="2"/>
    </font>
    <font>
      <b/>
      <sz val="10"/>
      <color theme="1"/>
      <name val="Arial1"/>
    </font>
    <font>
      <sz val="8"/>
      <color theme="1"/>
      <name val="Arial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sz val="8"/>
      <color rgb="FF000080"/>
      <name val="Arial"/>
      <family val="2"/>
    </font>
    <font>
      <b/>
      <sz val="11"/>
      <color theme="1"/>
      <name val="Calibri"/>
      <family val="2"/>
      <scheme val="minor"/>
    </font>
    <font>
      <sz val="9.5"/>
      <color rgb="FF000000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23" fillId="0" borderId="0"/>
  </cellStyleXfs>
  <cellXfs count="96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2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20" fillId="0" borderId="0" xfId="8" applyFont="1" applyFill="1" applyBorder="1" applyAlignment="1" applyProtection="1"/>
    <xf numFmtId="0" fontId="16" fillId="0" borderId="0" xfId="0" applyFont="1" applyFill="1" applyBorder="1"/>
    <xf numFmtId="0" fontId="16" fillId="0" borderId="0" xfId="0" applyFont="1" applyAlignment="1">
      <alignment horizontal="center"/>
    </xf>
    <xf numFmtId="3" fontId="0" fillId="0" borderId="0" xfId="0" applyNumberFormat="1"/>
    <xf numFmtId="164" fontId="20" fillId="0" borderId="0" xfId="8" applyNumberFormat="1" applyFont="1" applyFill="1" applyBorder="1" applyAlignment="1" applyProtection="1"/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/>
    <xf numFmtId="164" fontId="21" fillId="0" borderId="0" xfId="8" applyFont="1" applyFill="1" applyBorder="1" applyAlignment="1" applyProtection="1"/>
    <xf numFmtId="164" fontId="0" fillId="0" borderId="0" xfId="0" applyNumberFormat="1"/>
    <xf numFmtId="165" fontId="16" fillId="0" borderId="2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8" fillId="0" borderId="2" xfId="0" applyNumberFormat="1" applyFont="1" applyBorder="1" applyAlignment="1">
      <alignment vertical="center"/>
    </xf>
    <xf numFmtId="165" fontId="1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7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166" fontId="16" fillId="9" borderId="3" xfId="8" applyNumberFormat="1" applyFont="1" applyFill="1" applyBorder="1" applyAlignment="1" applyProtection="1">
      <alignment horizontal="center" vertical="center"/>
    </xf>
    <xf numFmtId="0" fontId="18" fillId="10" borderId="7" xfId="0" applyFont="1" applyFill="1" applyBorder="1" applyAlignment="1">
      <alignment horizontal="left" vertical="center"/>
    </xf>
    <xf numFmtId="166" fontId="18" fillId="11" borderId="3" xfId="8" applyNumberFormat="1" applyFont="1" applyFill="1" applyBorder="1" applyAlignment="1" applyProtection="1">
      <alignment horizontal="center" vertical="center"/>
    </xf>
    <xf numFmtId="0" fontId="0" fillId="12" borderId="0" xfId="0" applyFill="1"/>
    <xf numFmtId="4" fontId="16" fillId="12" borderId="4" xfId="0" applyNumberFormat="1" applyFont="1" applyFill="1" applyBorder="1"/>
    <xf numFmtId="4" fontId="16" fillId="12" borderId="5" xfId="0" applyNumberFormat="1" applyFont="1" applyFill="1" applyBorder="1"/>
    <xf numFmtId="4" fontId="16" fillId="12" borderId="6" xfId="0" applyNumberFormat="1" applyFont="1" applyFill="1" applyBorder="1"/>
    <xf numFmtId="0" fontId="16" fillId="12" borderId="8" xfId="0" applyFont="1" applyFill="1" applyBorder="1"/>
    <xf numFmtId="0" fontId="16" fillId="12" borderId="9" xfId="0" applyFont="1" applyFill="1" applyBorder="1"/>
    <xf numFmtId="0" fontId="16" fillId="12" borderId="10" xfId="0" applyFont="1" applyFill="1" applyBorder="1"/>
    <xf numFmtId="0" fontId="16" fillId="0" borderId="11" xfId="0" applyFont="1" applyBorder="1"/>
    <xf numFmtId="166" fontId="16" fillId="0" borderId="3" xfId="0" applyNumberFormat="1" applyFont="1" applyBorder="1" applyAlignment="1">
      <alignment horizontal="right"/>
    </xf>
    <xf numFmtId="166" fontId="16" fillId="0" borderId="3" xfId="8" applyNumberFormat="1" applyFont="1" applyFill="1" applyBorder="1" applyAlignment="1" applyProtection="1">
      <alignment horizontal="right"/>
    </xf>
    <xf numFmtId="0" fontId="16" fillId="12" borderId="3" xfId="0" applyFont="1" applyFill="1" applyBorder="1" applyAlignment="1">
      <alignment horizontal="center" vertical="center" wrapText="1"/>
    </xf>
    <xf numFmtId="9" fontId="0" fillId="0" borderId="9" xfId="19" applyFont="1" applyBorder="1"/>
    <xf numFmtId="9" fontId="0" fillId="0" borderId="10" xfId="19" applyFont="1" applyBorder="1"/>
    <xf numFmtId="9" fontId="0" fillId="0" borderId="8" xfId="19" applyFont="1" applyBorder="1"/>
    <xf numFmtId="0" fontId="0" fillId="0" borderId="8" xfId="0" applyBorder="1" applyAlignment="1">
      <alignment horizontal="center" vertical="center"/>
    </xf>
    <xf numFmtId="0" fontId="16" fillId="12" borderId="3" xfId="0" applyFont="1" applyFill="1" applyBorder="1"/>
    <xf numFmtId="164" fontId="16" fillId="0" borderId="3" xfId="8" applyFont="1" applyFill="1" applyBorder="1" applyAlignment="1" applyProtection="1"/>
    <xf numFmtId="0" fontId="16" fillId="0" borderId="3" xfId="0" applyFont="1" applyBorder="1"/>
    <xf numFmtId="0" fontId="24" fillId="0" borderId="0" xfId="20" applyFont="1"/>
    <xf numFmtId="0" fontId="23" fillId="0" borderId="0" xfId="20"/>
    <xf numFmtId="0" fontId="25" fillId="0" borderId="0" xfId="20" applyFont="1"/>
    <xf numFmtId="0" fontId="23" fillId="13" borderId="0" xfId="20" applyFont="1" applyFill="1"/>
    <xf numFmtId="0" fontId="26" fillId="0" borderId="0" xfId="20" applyFont="1"/>
    <xf numFmtId="0" fontId="27" fillId="0" borderId="0" xfId="20" applyFont="1" applyAlignment="1">
      <alignment horizontal="left"/>
    </xf>
    <xf numFmtId="0" fontId="28" fillId="13" borderId="0" xfId="20" applyFont="1" applyFill="1" applyBorder="1" applyAlignment="1">
      <alignment horizontal="center" vertical="top" wrapText="1"/>
    </xf>
    <xf numFmtId="0" fontId="28" fillId="13" borderId="15" xfId="20" applyFont="1" applyFill="1" applyBorder="1" applyAlignment="1">
      <alignment horizontal="center" vertical="top" wrapText="1"/>
    </xf>
    <xf numFmtId="0" fontId="28" fillId="13" borderId="8" xfId="20" applyFont="1" applyFill="1" applyBorder="1" applyAlignment="1">
      <alignment horizontal="center" vertical="top" wrapText="1"/>
    </xf>
    <xf numFmtId="0" fontId="28" fillId="13" borderId="16" xfId="20" applyFont="1" applyFill="1" applyBorder="1" applyAlignment="1">
      <alignment horizontal="left" vertical="top" wrapText="1"/>
    </xf>
    <xf numFmtId="3" fontId="29" fillId="13" borderId="3" xfId="20" applyNumberFormat="1" applyFont="1" applyFill="1" applyBorder="1" applyAlignment="1">
      <alignment vertical="top" wrapText="1"/>
    </xf>
    <xf numFmtId="0" fontId="28" fillId="13" borderId="17" xfId="20" applyFont="1" applyFill="1" applyBorder="1" applyAlignment="1">
      <alignment horizontal="left" vertical="center" wrapText="1"/>
    </xf>
    <xf numFmtId="3" fontId="30" fillId="0" borderId="3" xfId="20" applyNumberFormat="1" applyFont="1" applyBorder="1" applyAlignment="1">
      <alignment vertical="center" wrapText="1"/>
    </xf>
    <xf numFmtId="165" fontId="29" fillId="13" borderId="3" xfId="20" applyNumberFormat="1" applyFont="1" applyFill="1" applyBorder="1" applyAlignment="1">
      <alignment vertical="top" wrapText="1"/>
    </xf>
    <xf numFmtId="0" fontId="28" fillId="13" borderId="0" xfId="20" applyFont="1" applyFill="1" applyBorder="1" applyAlignment="1">
      <alignment horizontal="left" vertical="center" wrapText="1"/>
    </xf>
    <xf numFmtId="3" fontId="30" fillId="0" borderId="0" xfId="20" applyNumberFormat="1" applyFont="1" applyBorder="1" applyAlignment="1">
      <alignment vertical="center" wrapText="1"/>
    </xf>
    <xf numFmtId="166" fontId="0" fillId="0" borderId="0" xfId="0" applyNumberFormat="1"/>
    <xf numFmtId="0" fontId="30" fillId="13" borderId="0" xfId="20" applyFont="1" applyFill="1" applyBorder="1" applyAlignment="1">
      <alignment horizontal="left" vertical="center" wrapText="1"/>
    </xf>
    <xf numFmtId="0" fontId="31" fillId="0" borderId="0" xfId="0" applyFont="1"/>
    <xf numFmtId="0" fontId="0" fillId="0" borderId="7" xfId="0" applyBorder="1"/>
    <xf numFmtId="0" fontId="0" fillId="0" borderId="13" xfId="0" applyBorder="1"/>
    <xf numFmtId="0" fontId="0" fillId="0" borderId="12" xfId="0" applyBorder="1"/>
    <xf numFmtId="49" fontId="0" fillId="0" borderId="18" xfId="0" applyNumberFormat="1" applyBorder="1"/>
    <xf numFmtId="167" fontId="32" fillId="14" borderId="18" xfId="0" applyNumberFormat="1" applyFont="1" applyFill="1" applyBorder="1" applyAlignment="1">
      <alignment horizontal="right"/>
    </xf>
    <xf numFmtId="167" fontId="32" fillId="14" borderId="8" xfId="0" applyNumberFormat="1" applyFont="1" applyFill="1" applyBorder="1" applyAlignment="1">
      <alignment horizontal="right"/>
    </xf>
    <xf numFmtId="9" fontId="0" fillId="14" borderId="4" xfId="19" applyFont="1" applyFill="1" applyBorder="1" applyAlignment="1">
      <alignment horizontal="left"/>
    </xf>
    <xf numFmtId="49" fontId="0" fillId="0" borderId="19" xfId="0" applyNumberFormat="1" applyBorder="1"/>
    <xf numFmtId="167" fontId="32" fillId="14" borderId="19" xfId="0" applyNumberFormat="1" applyFont="1" applyFill="1" applyBorder="1" applyAlignment="1">
      <alignment horizontal="right"/>
    </xf>
    <xf numFmtId="167" fontId="32" fillId="14" borderId="9" xfId="0" applyNumberFormat="1" applyFont="1" applyFill="1" applyBorder="1" applyAlignment="1">
      <alignment horizontal="right"/>
    </xf>
    <xf numFmtId="9" fontId="0" fillId="14" borderId="5" xfId="19" applyFont="1" applyFill="1" applyBorder="1" applyAlignment="1">
      <alignment horizontal="left"/>
    </xf>
    <xf numFmtId="49" fontId="0" fillId="0" borderId="20" xfId="0" applyNumberFormat="1" applyBorder="1"/>
    <xf numFmtId="167" fontId="32" fillId="14" borderId="20" xfId="0" applyNumberFormat="1" applyFont="1" applyFill="1" applyBorder="1" applyAlignment="1">
      <alignment horizontal="right"/>
    </xf>
    <xf numFmtId="167" fontId="32" fillId="14" borderId="10" xfId="0" applyNumberFormat="1" applyFont="1" applyFill="1" applyBorder="1" applyAlignment="1">
      <alignment horizontal="right"/>
    </xf>
    <xf numFmtId="9" fontId="0" fillId="14" borderId="6" xfId="19" applyFont="1" applyFill="1" applyBorder="1" applyAlignment="1">
      <alignment horizontal="left"/>
    </xf>
    <xf numFmtId="0" fontId="16" fillId="0" borderId="2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8" fillId="13" borderId="14" xfId="20" applyFont="1" applyFill="1" applyBorder="1" applyAlignment="1">
      <alignment horizontal="center" vertical="top" wrapText="1"/>
    </xf>
    <xf numFmtId="0" fontId="18" fillId="10" borderId="3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Percent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rmal 2" xfId="20"/>
    <cellStyle name="Note" xfId="1" builtinId="10" customBuiltin="1"/>
    <cellStyle name="Pourcentage" xfId="19" builtinId="5"/>
    <cellStyle name="Status" xfId="16"/>
    <cellStyle name="Text" xfId="17"/>
    <cellStyle name="Warning" xfId="18"/>
  </cellStyles>
  <dxfs count="0"/>
  <tableStyles count="0" defaultTableStyle="TableStyleMedium2" defaultPivotStyle="PivotStyleLight16"/>
  <colors>
    <mruColors>
      <color rgb="FF96C8C8"/>
      <color rgb="FF338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1'!$A$5</c:f>
              <c:strCache>
                <c:ptCount val="1"/>
                <c:pt idx="0">
                  <c:v>Chauffeur routier</c:v>
                </c:pt>
              </c:strCache>
            </c:strRef>
          </c:tx>
          <c:spPr>
            <a:solidFill>
              <a:srgbClr val="338599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8599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69-413B-AE4F-62FC91E71A5D}"/>
              </c:ext>
            </c:extLst>
          </c:dPt>
          <c:dPt>
            <c:idx val="2"/>
            <c:invertIfNegative val="0"/>
            <c:bubble3D val="0"/>
            <c:spPr>
              <a:solidFill>
                <a:srgbClr val="338599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69-413B-AE4F-62FC91E71A5D}"/>
              </c:ext>
            </c:extLst>
          </c:dPt>
          <c:dPt>
            <c:idx val="4"/>
            <c:invertIfNegative val="0"/>
            <c:bubble3D val="0"/>
            <c:spPr>
              <a:solidFill>
                <a:srgbClr val="338599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69-413B-AE4F-62FC91E71A5D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 1'!$B$3:$K$4</c:f>
              <c:multiLvlStrCache>
                <c:ptCount val="10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</c:lvl>
                <c:lvl>
                  <c:pt idx="0">
                    <c:v>Compte d'autrui</c:v>
                  </c:pt>
                  <c:pt idx="5">
                    <c:v>Compte propre</c:v>
                  </c:pt>
                </c:lvl>
              </c:multiLvlStrCache>
            </c:multiLvlStrRef>
          </c:cat>
          <c:val>
            <c:numRef>
              <c:f>'graph 1'!$B$5:$K$5</c:f>
              <c:numCache>
                <c:formatCode>0.0</c:formatCode>
                <c:ptCount val="10"/>
                <c:pt idx="0">
                  <c:v>70.599999999999994</c:v>
                </c:pt>
                <c:pt idx="1">
                  <c:v>69.400000000000006</c:v>
                </c:pt>
                <c:pt idx="2">
                  <c:v>68.400000000000006</c:v>
                </c:pt>
                <c:pt idx="3">
                  <c:v>67.900000000000006</c:v>
                </c:pt>
                <c:pt idx="4">
                  <c:v>67.3</c:v>
                </c:pt>
                <c:pt idx="5">
                  <c:v>48.2</c:v>
                </c:pt>
                <c:pt idx="6">
                  <c:v>47.9</c:v>
                </c:pt>
                <c:pt idx="7">
                  <c:v>46.4</c:v>
                </c:pt>
                <c:pt idx="8">
                  <c:v>43.4</c:v>
                </c:pt>
                <c:pt idx="9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69-413B-AE4F-62FC91E71A5D}"/>
            </c:ext>
          </c:extLst>
        </c:ser>
        <c:ser>
          <c:idx val="1"/>
          <c:order val="1"/>
          <c:tx>
            <c:strRef>
              <c:f>'graph 1'!$A$6</c:f>
              <c:strCache>
                <c:ptCount val="1"/>
                <c:pt idx="0">
                  <c:v>Chauffeur livreur</c:v>
                </c:pt>
              </c:strCache>
            </c:strRef>
          </c:tx>
          <c:spPr>
            <a:solidFill>
              <a:srgbClr val="96C8C8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6C8C8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E69-413B-AE4F-62FC91E71A5D}"/>
              </c:ext>
            </c:extLst>
          </c:dPt>
          <c:dPt>
            <c:idx val="2"/>
            <c:invertIfNegative val="0"/>
            <c:bubble3D val="0"/>
            <c:spPr>
              <a:solidFill>
                <a:srgbClr val="96C8C8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E69-413B-AE4F-62FC91E71A5D}"/>
              </c:ext>
            </c:extLst>
          </c:dPt>
          <c:dPt>
            <c:idx val="4"/>
            <c:invertIfNegative val="0"/>
            <c:bubble3D val="0"/>
            <c:spPr>
              <a:solidFill>
                <a:srgbClr val="96C8C8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E69-413B-AE4F-62FC91E71A5D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 1'!$B$3:$K$4</c:f>
              <c:multiLvlStrCache>
                <c:ptCount val="10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</c:lvl>
                <c:lvl>
                  <c:pt idx="0">
                    <c:v>Compte d'autrui</c:v>
                  </c:pt>
                  <c:pt idx="5">
                    <c:v>Compte propre</c:v>
                  </c:pt>
                </c:lvl>
              </c:multiLvlStrCache>
            </c:multiLvlStrRef>
          </c:cat>
          <c:val>
            <c:numRef>
              <c:f>'graph 1'!$B$6:$K$6</c:f>
              <c:numCache>
                <c:formatCode>0.0</c:formatCode>
                <c:ptCount val="10"/>
                <c:pt idx="0">
                  <c:v>29.4</c:v>
                </c:pt>
                <c:pt idx="1">
                  <c:v>30.6</c:v>
                </c:pt>
                <c:pt idx="2">
                  <c:v>31.6</c:v>
                </c:pt>
                <c:pt idx="3">
                  <c:v>32.1</c:v>
                </c:pt>
                <c:pt idx="4">
                  <c:v>32.700000000000003</c:v>
                </c:pt>
                <c:pt idx="5">
                  <c:v>51.8</c:v>
                </c:pt>
                <c:pt idx="6">
                  <c:v>52.1</c:v>
                </c:pt>
                <c:pt idx="7">
                  <c:v>53.6</c:v>
                </c:pt>
                <c:pt idx="8">
                  <c:v>56.6</c:v>
                </c:pt>
                <c:pt idx="9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69-413B-AE4F-62FC91E71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123752816"/>
        <c:axId val="1123753232"/>
      </c:barChart>
      <c:catAx>
        <c:axId val="112375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3753232"/>
        <c:crosses val="autoZero"/>
        <c:auto val="1"/>
        <c:lblAlgn val="ctr"/>
        <c:lblOffset val="100"/>
        <c:noMultiLvlLbl val="0"/>
      </c:catAx>
      <c:valAx>
        <c:axId val="1123753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375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2'!$H$4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8599"/>
            </a:solidFill>
            <a:ln>
              <a:noFill/>
            </a:ln>
            <a:effectLst/>
          </c:spPr>
          <c:invertIfNegative val="0"/>
          <c:cat>
            <c:strRef>
              <c:f>'graph 2'!$G$5:$G$12</c:f>
              <c:strCache>
                <c:ptCount val="8"/>
                <c:pt idx="0">
                  <c:v>18-25 ans</c:v>
                </c:pt>
                <c:pt idx="1">
                  <c:v>26-30 ans</c:v>
                </c:pt>
                <c:pt idx="2">
                  <c:v>31-35 ans</c:v>
                </c:pt>
                <c:pt idx="3">
                  <c:v>36-40 ans</c:v>
                </c:pt>
                <c:pt idx="4">
                  <c:v>41-45 ans</c:v>
                </c:pt>
                <c:pt idx="5">
                  <c:v>46-50 ans</c:v>
                </c:pt>
                <c:pt idx="6">
                  <c:v>51-55 ans</c:v>
                </c:pt>
                <c:pt idx="7">
                  <c:v>56 ans et plus</c:v>
                </c:pt>
              </c:strCache>
            </c:strRef>
          </c:cat>
          <c:val>
            <c:numRef>
              <c:f>'graph 2'!$H$5:$H$12</c:f>
              <c:numCache>
                <c:formatCode>#\ ##0.0</c:formatCode>
                <c:ptCount val="8"/>
                <c:pt idx="0">
                  <c:v>8.0447004928159931</c:v>
                </c:pt>
                <c:pt idx="1">
                  <c:v>11.211216769625876</c:v>
                </c:pt>
                <c:pt idx="2">
                  <c:v>12.950093704449227</c:v>
                </c:pt>
                <c:pt idx="3">
                  <c:v>13.694176442007358</c:v>
                </c:pt>
                <c:pt idx="4">
                  <c:v>15.592975636843201</c:v>
                </c:pt>
                <c:pt idx="5">
                  <c:v>15.874505448740196</c:v>
                </c:pt>
                <c:pt idx="6">
                  <c:v>13.066703685708337</c:v>
                </c:pt>
                <c:pt idx="7">
                  <c:v>9.5656278198098139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C-45B3-A10E-6600F4E914EA}"/>
            </c:ext>
          </c:extLst>
        </c:ser>
        <c:ser>
          <c:idx val="1"/>
          <c:order val="1"/>
          <c:tx>
            <c:strRef>
              <c:f>'graph 2'!$I$4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2'!$G$5:$G$12</c:f>
              <c:strCache>
                <c:ptCount val="8"/>
                <c:pt idx="0">
                  <c:v>18-25 ans</c:v>
                </c:pt>
                <c:pt idx="1">
                  <c:v>26-30 ans</c:v>
                </c:pt>
                <c:pt idx="2">
                  <c:v>31-35 ans</c:v>
                </c:pt>
                <c:pt idx="3">
                  <c:v>36-40 ans</c:v>
                </c:pt>
                <c:pt idx="4">
                  <c:v>41-45 ans</c:v>
                </c:pt>
                <c:pt idx="5">
                  <c:v>46-50 ans</c:v>
                </c:pt>
                <c:pt idx="6">
                  <c:v>51-55 ans</c:v>
                </c:pt>
                <c:pt idx="7">
                  <c:v>56 ans et plus</c:v>
                </c:pt>
              </c:strCache>
            </c:strRef>
          </c:cat>
          <c:val>
            <c:numRef>
              <c:f>'graph 2'!$I$5:$I$12</c:f>
              <c:numCache>
                <c:formatCode>#\ ##0.0</c:formatCode>
                <c:ptCount val="8"/>
                <c:pt idx="0">
                  <c:v>8.5312843490373744</c:v>
                </c:pt>
                <c:pt idx="1">
                  <c:v>10.635445714420628</c:v>
                </c:pt>
                <c:pt idx="2">
                  <c:v>12.553351679053089</c:v>
                </c:pt>
                <c:pt idx="3">
                  <c:v>12.804402972741128</c:v>
                </c:pt>
                <c:pt idx="4">
                  <c:v>14.111863419701624</c:v>
                </c:pt>
                <c:pt idx="5">
                  <c:v>14.944503760522775</c:v>
                </c:pt>
                <c:pt idx="6">
                  <c:v>14.582223889484965</c:v>
                </c:pt>
                <c:pt idx="7">
                  <c:v>11.836924215038419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C-45B3-A10E-6600F4E91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40150367"/>
        <c:axId val="1640151199"/>
      </c:barChart>
      <c:catAx>
        <c:axId val="164015036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151199"/>
        <c:crosses val="autoZero"/>
        <c:auto val="1"/>
        <c:lblAlgn val="ctr"/>
        <c:lblOffset val="100"/>
        <c:noMultiLvlLbl val="0"/>
      </c:catAx>
      <c:valAx>
        <c:axId val="1640151199"/>
        <c:scaling>
          <c:orientation val="maxMin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15036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2'!$J$4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6C8C8"/>
            </a:solidFill>
            <a:ln>
              <a:noFill/>
            </a:ln>
            <a:effectLst/>
          </c:spPr>
          <c:invertIfNegative val="0"/>
          <c:cat>
            <c:strRef>
              <c:f>'graph 2'!$G$5:$G$12</c:f>
              <c:strCache>
                <c:ptCount val="8"/>
                <c:pt idx="0">
                  <c:v>18-25 ans</c:v>
                </c:pt>
                <c:pt idx="1">
                  <c:v>26-30 ans</c:v>
                </c:pt>
                <c:pt idx="2">
                  <c:v>31-35 ans</c:v>
                </c:pt>
                <c:pt idx="3">
                  <c:v>36-40 ans</c:v>
                </c:pt>
                <c:pt idx="4">
                  <c:v>41-45 ans</c:v>
                </c:pt>
                <c:pt idx="5">
                  <c:v>46-50 ans</c:v>
                </c:pt>
                <c:pt idx="6">
                  <c:v>51-55 ans</c:v>
                </c:pt>
                <c:pt idx="7">
                  <c:v>56 ans et plus</c:v>
                </c:pt>
              </c:strCache>
            </c:strRef>
          </c:cat>
          <c:val>
            <c:numRef>
              <c:f>'graph 2'!$J$5:$J$12</c:f>
              <c:numCache>
                <c:formatCode>#\ ##0.0</c:formatCode>
                <c:ptCount val="8"/>
                <c:pt idx="0">
                  <c:v>7.5448049514801463</c:v>
                </c:pt>
                <c:pt idx="1">
                  <c:v>8.4359507780835834</c:v>
                </c:pt>
                <c:pt idx="2">
                  <c:v>9.9188966847996962</c:v>
                </c:pt>
                <c:pt idx="3">
                  <c:v>11.443191068728922</c:v>
                </c:pt>
                <c:pt idx="4">
                  <c:v>14.97030231766829</c:v>
                </c:pt>
                <c:pt idx="5">
                  <c:v>16.405869760911045</c:v>
                </c:pt>
                <c:pt idx="6">
                  <c:v>14.825582647422396</c:v>
                </c:pt>
                <c:pt idx="7">
                  <c:v>16.45540179090592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D-46CA-84ED-0D9614603CCC}"/>
            </c:ext>
          </c:extLst>
        </c:ser>
        <c:ser>
          <c:idx val="1"/>
          <c:order val="1"/>
          <c:tx>
            <c:strRef>
              <c:f>'graph 2'!$K$4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'graph 2'!$G$5:$G$12</c:f>
              <c:strCache>
                <c:ptCount val="8"/>
                <c:pt idx="0">
                  <c:v>18-25 ans</c:v>
                </c:pt>
                <c:pt idx="1">
                  <c:v>26-30 ans</c:v>
                </c:pt>
                <c:pt idx="2">
                  <c:v>31-35 ans</c:v>
                </c:pt>
                <c:pt idx="3">
                  <c:v>36-40 ans</c:v>
                </c:pt>
                <c:pt idx="4">
                  <c:v>41-45 ans</c:v>
                </c:pt>
                <c:pt idx="5">
                  <c:v>46-50 ans</c:v>
                </c:pt>
                <c:pt idx="6">
                  <c:v>51-55 ans</c:v>
                </c:pt>
                <c:pt idx="7">
                  <c:v>56 ans et plus</c:v>
                </c:pt>
              </c:strCache>
            </c:strRef>
          </c:cat>
          <c:val>
            <c:numRef>
              <c:f>'graph 2'!$K$5:$K$12</c:f>
              <c:numCache>
                <c:formatCode>#\ ##0.0</c:formatCode>
                <c:ptCount val="8"/>
                <c:pt idx="0">
                  <c:v>8.1810769991579679</c:v>
                </c:pt>
                <c:pt idx="1">
                  <c:v>8.9478162855246222</c:v>
                </c:pt>
                <c:pt idx="2">
                  <c:v>10.233140423332754</c:v>
                </c:pt>
                <c:pt idx="3">
                  <c:v>10.412684834957252</c:v>
                </c:pt>
                <c:pt idx="4">
                  <c:v>12.71245717442539</c:v>
                </c:pt>
                <c:pt idx="5">
                  <c:v>14.706603046463242</c:v>
                </c:pt>
                <c:pt idx="6">
                  <c:v>15.599424388635684</c:v>
                </c:pt>
                <c:pt idx="7">
                  <c:v>19.206796847503085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D-46CA-84ED-0D9614603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40150367"/>
        <c:axId val="1640151199"/>
      </c:barChart>
      <c:catAx>
        <c:axId val="16401503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151199"/>
        <c:crosses val="autoZero"/>
        <c:auto val="1"/>
        <c:lblAlgn val="ctr"/>
        <c:lblOffset val="100"/>
        <c:noMultiLvlLbl val="0"/>
      </c:catAx>
      <c:valAx>
        <c:axId val="1640151199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15036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2717303086089831"/>
          <c:y val="4.4444459603682193E-2"/>
          <c:w val="0.55093417397443767"/>
          <c:h val="0.8186411515000716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3'!$B$4:$B$4</c:f>
              <c:strCache>
                <c:ptCount val="1"/>
                <c:pt idx="0">
                  <c:v>Chauffeurs routiers</c:v>
                </c:pt>
              </c:strCache>
            </c:strRef>
          </c:tx>
          <c:spPr>
            <a:solidFill>
              <a:srgbClr val="338599"/>
            </a:solidFill>
            <a:ln w="12600">
              <a:solidFill>
                <a:srgbClr val="000000"/>
              </a:solidFill>
            </a:ln>
          </c:spPr>
          <c:invertIfNegative val="0"/>
          <c:cat>
            <c:strRef>
              <c:f>'graph 3'!$A$5:$A$15</c:f>
              <c:strCache>
                <c:ptCount val="11"/>
                <c:pt idx="0">
                  <c:v>Finance, assurance,
immobilier, communication</c:v>
                </c:pt>
                <c:pt idx="1">
                  <c:v>Transport et entreposage (hors compte d'autrui)</c:v>
                </c:pt>
                <c:pt idx="2">
                  <c:v>Autres industries</c:v>
                </c:pt>
                <c:pt idx="3">
                  <c:v>Autres services</c:v>
                </c:pt>
                <c:pt idx="4">
                  <c:v>Hébergement et restauration</c:v>
                </c:pt>
                <c:pt idx="5">
                  <c:v>Industries extractives, énergie, eau, déchets,
dépollution</c:v>
                </c:pt>
                <c:pt idx="6">
                  <c:v>Agriculture et industrie agroalimentaire</c:v>
                </c:pt>
                <c:pt idx="7">
                  <c:v>Activités de services administratifs et de soutien</c:v>
                </c:pt>
                <c:pt idx="8">
                  <c:v>Construction</c:v>
                </c:pt>
                <c:pt idx="9">
                  <c:v>Activités spécialisées scientifiques et techniques</c:v>
                </c:pt>
                <c:pt idx="10">
                  <c:v>Commerce, réparation d'automobiles et de motocycles</c:v>
                </c:pt>
              </c:strCache>
            </c:strRef>
          </c:cat>
          <c:val>
            <c:numRef>
              <c:f>'graph 3'!$B$5:$B$15</c:f>
              <c:numCache>
                <c:formatCode>#\ ##0.0</c:formatCode>
                <c:ptCount val="11"/>
                <c:pt idx="0">
                  <c:v>0.74399999999999999</c:v>
                </c:pt>
                <c:pt idx="1">
                  <c:v>4.0289999999999999</c:v>
                </c:pt>
                <c:pt idx="2">
                  <c:v>6.2240000000000002</c:v>
                </c:pt>
                <c:pt idx="3">
                  <c:v>1.8480000000000001</c:v>
                </c:pt>
                <c:pt idx="4">
                  <c:v>0.39600000000000002</c:v>
                </c:pt>
                <c:pt idx="5">
                  <c:v>14.569000000000001</c:v>
                </c:pt>
                <c:pt idx="6">
                  <c:v>7.4989999999999997</c:v>
                </c:pt>
                <c:pt idx="7">
                  <c:v>6.5250000000000004</c:v>
                </c:pt>
                <c:pt idx="8">
                  <c:v>20.545000000000002</c:v>
                </c:pt>
                <c:pt idx="9">
                  <c:v>1.587</c:v>
                </c:pt>
                <c:pt idx="10">
                  <c:v>25.007000000000001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4-4E1A-A6A4-FEF456C08A9D}"/>
            </c:ext>
          </c:extLst>
        </c:ser>
        <c:ser>
          <c:idx val="1"/>
          <c:order val="1"/>
          <c:tx>
            <c:strRef>
              <c:f>'graph 3'!$C$4:$C$4</c:f>
              <c:strCache>
                <c:ptCount val="1"/>
                <c:pt idx="0">
                  <c:v>Chauffeurs livreurs</c:v>
                </c:pt>
              </c:strCache>
            </c:strRef>
          </c:tx>
          <c:spPr>
            <a:solidFill>
              <a:srgbClr val="96C8C8"/>
            </a:solidFill>
            <a:ln w="12600">
              <a:solidFill>
                <a:srgbClr val="000000"/>
              </a:solidFill>
            </a:ln>
          </c:spPr>
          <c:invertIfNegative val="0"/>
          <c:cat>
            <c:strRef>
              <c:f>'graph 3'!$A$5:$A$15</c:f>
              <c:strCache>
                <c:ptCount val="11"/>
                <c:pt idx="0">
                  <c:v>Finance, assurance,
immobilier, communication</c:v>
                </c:pt>
                <c:pt idx="1">
                  <c:v>Transport et entreposage (hors compte d'autrui)</c:v>
                </c:pt>
                <c:pt idx="2">
                  <c:v>Autres industries</c:v>
                </c:pt>
                <c:pt idx="3">
                  <c:v>Autres services</c:v>
                </c:pt>
                <c:pt idx="4">
                  <c:v>Hébergement et restauration</c:v>
                </c:pt>
                <c:pt idx="5">
                  <c:v>Industries extractives, énergie, eau, déchets,
dépollution</c:v>
                </c:pt>
                <c:pt idx="6">
                  <c:v>Agriculture et industrie agroalimentaire</c:v>
                </c:pt>
                <c:pt idx="7">
                  <c:v>Activités de services administratifs et de soutien</c:v>
                </c:pt>
                <c:pt idx="8">
                  <c:v>Construction</c:v>
                </c:pt>
                <c:pt idx="9">
                  <c:v>Activités spécialisées scientifiques et techniques</c:v>
                </c:pt>
                <c:pt idx="10">
                  <c:v>Commerce, réparation d'automobiles et de motocycles</c:v>
                </c:pt>
              </c:strCache>
            </c:strRef>
          </c:cat>
          <c:val>
            <c:numRef>
              <c:f>'graph 3'!$C$5:$C$15</c:f>
              <c:numCache>
                <c:formatCode>#\ ##0.0</c:formatCode>
                <c:ptCount val="11"/>
                <c:pt idx="0">
                  <c:v>1.498</c:v>
                </c:pt>
                <c:pt idx="1">
                  <c:v>2.165</c:v>
                </c:pt>
                <c:pt idx="2">
                  <c:v>4.0670000000000002</c:v>
                </c:pt>
                <c:pt idx="3">
                  <c:v>9.5250000000000004</c:v>
                </c:pt>
                <c:pt idx="4">
                  <c:v>12.952999999999999</c:v>
                </c:pt>
                <c:pt idx="5">
                  <c:v>0.80500000000000005</c:v>
                </c:pt>
                <c:pt idx="6">
                  <c:v>8.2739999999999991</c:v>
                </c:pt>
                <c:pt idx="7">
                  <c:v>14.157</c:v>
                </c:pt>
                <c:pt idx="8">
                  <c:v>1.8779999999999999</c:v>
                </c:pt>
                <c:pt idx="9">
                  <c:v>27.806000000000001</c:v>
                </c:pt>
                <c:pt idx="10">
                  <c:v>52.738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4-4E1A-A6A4-FEF456C0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7030048"/>
        <c:axId val="1416551360"/>
      </c:barChart>
      <c:valAx>
        <c:axId val="1416551360"/>
        <c:scaling>
          <c:orientation val="minMax"/>
          <c:max val="80"/>
        </c:scaling>
        <c:delete val="0"/>
        <c:axPos val="b"/>
        <c:majorGridlines>
          <c:spPr>
            <a:ln>
              <a:solidFill>
                <a:srgbClr val="808080"/>
              </a:solidFill>
              <a:prstDash val="sysDot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ysDot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cs typeface="Arial"/>
              </a:defRPr>
            </a:pPr>
            <a:endParaRPr lang="fr-FR"/>
          </a:p>
        </c:txPr>
        <c:crossAx val="1517030048"/>
        <c:crossesAt val="1"/>
        <c:crossBetween val="between"/>
        <c:majorUnit val="10"/>
      </c:valAx>
      <c:catAx>
        <c:axId val="151703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Arial"/>
                <a:cs typeface="Arial"/>
              </a:defRPr>
            </a:pPr>
            <a:endParaRPr lang="fr-FR"/>
          </a:p>
        </c:txPr>
        <c:crossAx val="1416551360"/>
        <c:crossesAt val="0"/>
        <c:auto val="1"/>
        <c:lblAlgn val="ctr"/>
        <c:lblOffset val="100"/>
        <c:noMultiLvlLbl val="0"/>
      </c:catAx>
      <c:spPr>
        <a:noFill/>
        <a:ln w="126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88372890973996"/>
          <c:y val="0.92269732410272187"/>
          <c:w val="0.47528505255656511"/>
          <c:h val="7.3913676705985559E-2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1000" b="0">
              <a:solidFill>
                <a:srgbClr val="000000"/>
              </a:solidFill>
              <a:latin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791773962804006E-2"/>
          <c:y val="5.9051156473783853E-2"/>
          <c:w val="0.82413251072961369"/>
          <c:h val="0.7123079402968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4'!$C$3</c:f>
              <c:strCache>
                <c:ptCount val="1"/>
                <c:pt idx="0">
                  <c:v>Temps complet</c:v>
                </c:pt>
              </c:strCache>
            </c:strRef>
          </c:tx>
          <c:spPr>
            <a:solidFill>
              <a:schemeClr val="accent2"/>
            </a:solidFill>
            <a:ln w="12600">
              <a:solidFill>
                <a:srgbClr val="000000">
                  <a:alpha val="93000"/>
                </a:srgb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D5-4143-8F31-2E30B922494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D5-4143-8F31-2E30B922494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D5-4143-8F31-2E30B9224947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12600">
                <a:solidFill>
                  <a:srgbClr val="000000">
                    <a:alpha val="93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1D5-4143-8F31-2E30B922494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12600">
                <a:solidFill>
                  <a:srgbClr val="000000">
                    <a:alpha val="93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1D5-4143-8F31-2E30B9224947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12600">
                <a:solidFill>
                  <a:srgbClr val="000000">
                    <a:alpha val="93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1D5-4143-8F31-2E30B9224947}"/>
              </c:ext>
            </c:extLst>
          </c:dPt>
          <c:dLbls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5-4143-8F31-2E30B9224947}"/>
                </c:ext>
              </c:extLst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5-4143-8F31-2E30B9224947}"/>
                </c:ext>
              </c:extLst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D5-4143-8F31-2E30B922494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'graph 4'!$A$4:$B$9</c:f>
              <c:multiLvlStrCache>
                <c:ptCount val="6"/>
                <c:lvl>
                  <c:pt idx="0">
                    <c:v>Routier</c:v>
                  </c:pt>
                  <c:pt idx="1">
                    <c:v>Livreur</c:v>
                  </c:pt>
                  <c:pt idx="2">
                    <c:v>Ensemble</c:v>
                  </c:pt>
                  <c:pt idx="3">
                    <c:v>Routier</c:v>
                  </c:pt>
                  <c:pt idx="4">
                    <c:v>Livreur</c:v>
                  </c:pt>
                  <c:pt idx="5">
                    <c:v>Ensemble</c:v>
                  </c:pt>
                </c:lvl>
                <c:lvl>
                  <c:pt idx="0">
                    <c:v>Compte d'autrui</c:v>
                  </c:pt>
                  <c:pt idx="3">
                    <c:v>Compte propre</c:v>
                  </c:pt>
                </c:lvl>
              </c:multiLvlStrCache>
            </c:multiLvlStrRef>
          </c:cat>
          <c:val>
            <c:numRef>
              <c:f>'graph 4'!$C$4:$C$9</c:f>
              <c:numCache>
                <c:formatCode>0.0</c:formatCode>
                <c:ptCount val="6"/>
                <c:pt idx="0">
                  <c:v>95.3</c:v>
                </c:pt>
                <c:pt idx="1">
                  <c:v>87.9</c:v>
                </c:pt>
                <c:pt idx="2">
                  <c:v>92.841479025454845</c:v>
                </c:pt>
                <c:pt idx="3">
                  <c:v>93.8</c:v>
                </c:pt>
                <c:pt idx="4">
                  <c:v>65.900000000000006</c:v>
                </c:pt>
                <c:pt idx="5">
                  <c:v>76.928824625621004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E-4E27-BE4B-783411C80EE1}"/>
            </c:ext>
          </c:extLst>
        </c:ser>
        <c:ser>
          <c:idx val="1"/>
          <c:order val="1"/>
          <c:tx>
            <c:strRef>
              <c:f>'graph 4'!$D$3</c:f>
              <c:strCache>
                <c:ptCount val="1"/>
                <c:pt idx="0">
                  <c:v>Temps partiel</c:v>
                </c:pt>
              </c:strCache>
            </c:strRef>
          </c:tx>
          <c:spPr>
            <a:pattFill prst="pct20">
              <a:fgClr>
                <a:srgbClr val="FFFF00"/>
              </a:fgClr>
              <a:bgClr>
                <a:schemeClr val="bg1"/>
              </a:bgClr>
            </a:pattFill>
            <a:ln w="1260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accent2"/>
                </a:fgClr>
                <a:bgClr>
                  <a:schemeClr val="bg1"/>
                </a:bgClr>
              </a:pattFill>
              <a:ln w="126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208-4F0F-BCD4-668AAD591FB6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accent2"/>
                </a:fgClr>
                <a:bgClr>
                  <a:schemeClr val="bg1"/>
                </a:bgClr>
              </a:pattFill>
              <a:ln w="126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208-4F0F-BCD4-668AAD591FB6}"/>
              </c:ext>
            </c:extLst>
          </c:dPt>
          <c:dPt>
            <c:idx val="2"/>
            <c:invertIfNegative val="0"/>
            <c:bubble3D val="0"/>
            <c:spPr>
              <a:pattFill prst="pct20">
                <a:fgClr>
                  <a:schemeClr val="accent2"/>
                </a:fgClr>
                <a:bgClr>
                  <a:schemeClr val="bg1"/>
                </a:bgClr>
              </a:pattFill>
              <a:ln w="126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208-4F0F-BCD4-668AAD591FB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'graph 4'!$A$4:$B$9</c:f>
              <c:multiLvlStrCache>
                <c:ptCount val="6"/>
                <c:lvl>
                  <c:pt idx="0">
                    <c:v>Routier</c:v>
                  </c:pt>
                  <c:pt idx="1">
                    <c:v>Livreur</c:v>
                  </c:pt>
                  <c:pt idx="2">
                    <c:v>Ensemble</c:v>
                  </c:pt>
                  <c:pt idx="3">
                    <c:v>Routier</c:v>
                  </c:pt>
                  <c:pt idx="4">
                    <c:v>Livreur</c:v>
                  </c:pt>
                  <c:pt idx="5">
                    <c:v>Ensemble</c:v>
                  </c:pt>
                </c:lvl>
                <c:lvl>
                  <c:pt idx="0">
                    <c:v>Compte d'autrui</c:v>
                  </c:pt>
                  <c:pt idx="3">
                    <c:v>Compte propre</c:v>
                  </c:pt>
                </c:lvl>
              </c:multiLvlStrCache>
            </c:multiLvlStrRef>
          </c:cat>
          <c:val>
            <c:numRef>
              <c:f>'graph 4'!$D$4:$D$9</c:f>
              <c:numCache>
                <c:formatCode>0.0</c:formatCode>
                <c:ptCount val="6"/>
                <c:pt idx="0">
                  <c:v>4.7</c:v>
                </c:pt>
                <c:pt idx="1">
                  <c:v>12.1</c:v>
                </c:pt>
                <c:pt idx="2">
                  <c:v>7.1585209745451497</c:v>
                </c:pt>
                <c:pt idx="3">
                  <c:v>6.2</c:v>
                </c:pt>
                <c:pt idx="4">
                  <c:v>34.1</c:v>
                </c:pt>
                <c:pt idx="5">
                  <c:v>23.071175374378999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E-4E27-BE4B-783411C8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9282112"/>
        <c:axId val="1419295312"/>
      </c:barChart>
      <c:valAx>
        <c:axId val="14192953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ot"/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Arial"/>
                <a:cs typeface="Arial"/>
              </a:defRPr>
            </a:pPr>
            <a:endParaRPr lang="fr-FR"/>
          </a:p>
        </c:txPr>
        <c:crossAx val="1419282112"/>
        <c:crossesAt val="1"/>
        <c:crossBetween val="between"/>
      </c:valAx>
      <c:catAx>
        <c:axId val="14192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Arial"/>
                <a:cs typeface="Arial"/>
              </a:defRPr>
            </a:pPr>
            <a:endParaRPr lang="fr-FR"/>
          </a:p>
        </c:txPr>
        <c:crossAx val="1419295312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 w="126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37374821173107"/>
          <c:y val="0.92567872527231321"/>
          <c:w val="0.40616809728183118"/>
          <c:h val="7.4321274727686779E-2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1000" b="0">
              <a:solidFill>
                <a:srgbClr val="000000"/>
              </a:solidFill>
              <a:latin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Compte d'autrui                                                     Compte propre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5'!$C$4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5">
              <a:fgClr>
                <a:srgbClr val="338599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8A0-481C-BE4E-A14BA4DB9F8E}"/>
              </c:ext>
            </c:extLst>
          </c:dPt>
          <c:dPt>
            <c:idx val="1"/>
            <c:invertIfNegative val="0"/>
            <c:bubble3D val="0"/>
            <c:spPr>
              <a:pattFill prst="pct25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8A0-481C-BE4E-A14BA4DB9F8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A0-481C-BE4E-A14BA4DB9F8E}"/>
              </c:ext>
            </c:extLst>
          </c:dPt>
          <c:dPt>
            <c:idx val="3"/>
            <c:invertIfNegative val="0"/>
            <c:bubble3D val="0"/>
            <c:spPr>
              <a:pattFill prst="pct3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8A0-481C-BE4E-A14BA4DB9F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 5'!$B$5:$B$10</c15:sqref>
                  </c15:fullRef>
                </c:ext>
              </c:extLst>
              <c:f>('graph 5'!$B$5:$B$6,'graph 5'!$B$8:$B$9)</c:f>
              <c:strCache>
                <c:ptCount val="4"/>
                <c:pt idx="0">
                  <c:v>Routiers</c:v>
                </c:pt>
                <c:pt idx="1">
                  <c:v>Livreurs</c:v>
                </c:pt>
                <c:pt idx="2">
                  <c:v>Routiers</c:v>
                </c:pt>
                <c:pt idx="3">
                  <c:v>Livreurs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5'!$C$5:$C$10</c15:sqref>
                  </c15:fullRef>
                </c:ext>
              </c:extLst>
              <c:f>('graph 5'!$C$5:$C$6,'graph 5'!$C$8:$C$9)</c:f>
              <c:numCache>
                <c:formatCode>#,##0.00</c:formatCode>
                <c:ptCount val="4"/>
                <c:pt idx="0">
                  <c:v>9.69</c:v>
                </c:pt>
                <c:pt idx="1">
                  <c:v>9.42</c:v>
                </c:pt>
                <c:pt idx="2">
                  <c:v>11.68</c:v>
                </c:pt>
                <c:pt idx="3">
                  <c:v>10.28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A-4D3E-9F1E-A582939BE297}"/>
            </c:ext>
          </c:extLst>
        </c:ser>
        <c:ser>
          <c:idx val="1"/>
          <c:order val="1"/>
          <c:tx>
            <c:strRef>
              <c:f>'graph 5'!$D$4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8A-4D3E-9F1E-A582939BE297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8A-4D3E-9F1E-A582939BE297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D8A-4D3E-9F1E-A582939BE29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D8A-4D3E-9F1E-A582939BE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 5'!$B$5:$B$10</c15:sqref>
                  </c15:fullRef>
                </c:ext>
              </c:extLst>
              <c:f>('graph 5'!$B$5:$B$6,'graph 5'!$B$8:$B$9)</c:f>
              <c:strCache>
                <c:ptCount val="4"/>
                <c:pt idx="0">
                  <c:v>Routiers</c:v>
                </c:pt>
                <c:pt idx="1">
                  <c:v>Livreurs</c:v>
                </c:pt>
                <c:pt idx="2">
                  <c:v>Routiers</c:v>
                </c:pt>
                <c:pt idx="3">
                  <c:v>Livreurs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5'!$D$5:$D$10</c15:sqref>
                  </c15:fullRef>
                </c:ext>
              </c:extLst>
              <c:f>('graph 5'!$D$5:$D$6,'graph 5'!$D$8:$D$9)</c:f>
              <c:numCache>
                <c:formatCode>#,##0.00</c:formatCode>
                <c:ptCount val="4"/>
                <c:pt idx="0">
                  <c:v>10.31</c:v>
                </c:pt>
                <c:pt idx="1">
                  <c:v>9.64</c:v>
                </c:pt>
                <c:pt idx="2">
                  <c:v>11.76</c:v>
                </c:pt>
                <c:pt idx="3">
                  <c:v>10.36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'graph 5'!$D$10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solidFill>
                        <a:schemeClr val="tx1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3D8A-4D3E-9F1E-A582939B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7526112"/>
        <c:axId val="1137513216"/>
      </c:barChart>
      <c:catAx>
        <c:axId val="11375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7513216"/>
        <c:crosses val="autoZero"/>
        <c:auto val="1"/>
        <c:lblAlgn val="ctr"/>
        <c:lblOffset val="100"/>
        <c:noMultiLvlLbl val="0"/>
      </c:catAx>
      <c:valAx>
        <c:axId val="11375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75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46379672626391"/>
          <c:y val="0.92768153980752388"/>
          <c:w val="0.24976946257786156"/>
          <c:h val="6.465562494343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7</xdr:row>
      <xdr:rowOff>142875</xdr:rowOff>
    </xdr:from>
    <xdr:to>
      <xdr:col>9</xdr:col>
      <xdr:colOff>47625</xdr:colOff>
      <xdr:row>25</xdr:row>
      <xdr:rowOff>85725</xdr:rowOff>
    </xdr:to>
    <xdr:grpSp>
      <xdr:nvGrpSpPr>
        <xdr:cNvPr id="2" name="Groupe 1"/>
        <xdr:cNvGrpSpPr/>
      </xdr:nvGrpSpPr>
      <xdr:grpSpPr>
        <a:xfrm>
          <a:off x="295274" y="1704975"/>
          <a:ext cx="5467351" cy="3200400"/>
          <a:chOff x="390524" y="1798718"/>
          <a:chExt cx="5645226" cy="3706732"/>
        </a:xfrm>
      </xdr:grpSpPr>
      <xdr:graphicFrame macro="">
        <xdr:nvGraphicFramePr>
          <xdr:cNvPr id="3" name="Graphique 2"/>
          <xdr:cNvGraphicFramePr/>
        </xdr:nvGraphicFramePr>
        <xdr:xfrm>
          <a:off x="390524" y="1809750"/>
          <a:ext cx="5645226" cy="3695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Connecteur droit 3"/>
          <xdr:cNvCxnSpPr/>
        </xdr:nvCxnSpPr>
        <xdr:spPr>
          <a:xfrm flipH="1">
            <a:off x="3312156" y="1798718"/>
            <a:ext cx="19000" cy="323747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21</xdr:row>
      <xdr:rowOff>83127</xdr:rowOff>
    </xdr:from>
    <xdr:to>
      <xdr:col>7</xdr:col>
      <xdr:colOff>571500</xdr:colOff>
      <xdr:row>45</xdr:row>
      <xdr:rowOff>76200</xdr:rowOff>
    </xdr:to>
    <xdr:grpSp>
      <xdr:nvGrpSpPr>
        <xdr:cNvPr id="14" name="Groupe 13"/>
        <xdr:cNvGrpSpPr/>
      </xdr:nvGrpSpPr>
      <xdr:grpSpPr>
        <a:xfrm>
          <a:off x="69272" y="3531177"/>
          <a:ext cx="7331653" cy="3917373"/>
          <a:chOff x="69272" y="3209059"/>
          <a:chExt cx="8180794" cy="3184815"/>
        </a:xfrm>
      </xdr:grpSpPr>
      <xdr:graphicFrame macro="">
        <xdr:nvGraphicFramePr>
          <xdr:cNvPr id="11" name="Graphique 10"/>
          <xdr:cNvGraphicFramePr/>
        </xdr:nvGraphicFramePr>
        <xdr:xfrm>
          <a:off x="69272" y="3209059"/>
          <a:ext cx="4572000" cy="3181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" name="Graphique 12"/>
          <xdr:cNvGraphicFramePr>
            <a:graphicFrameLocks/>
          </xdr:cNvGraphicFramePr>
        </xdr:nvGraphicFramePr>
        <xdr:xfrm>
          <a:off x="3678065" y="3212524"/>
          <a:ext cx="4572001" cy="3181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17</xdr:row>
      <xdr:rowOff>180000</xdr:rowOff>
    </xdr:from>
    <xdr:ext cx="6096000" cy="33156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1080</xdr:colOff>
      <xdr:row>12</xdr:row>
      <xdr:rowOff>162720</xdr:rowOff>
    </xdr:from>
    <xdr:ext cx="5592000" cy="291576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0</xdr:col>
      <xdr:colOff>2619375</xdr:colOff>
      <xdr:row>13</xdr:row>
      <xdr:rowOff>152400</xdr:rowOff>
    </xdr:from>
    <xdr:to>
      <xdr:col>0</xdr:col>
      <xdr:colOff>2628900</xdr:colOff>
      <xdr:row>25</xdr:row>
      <xdr:rowOff>142875</xdr:rowOff>
    </xdr:to>
    <xdr:cxnSp macro="">
      <xdr:nvCxnSpPr>
        <xdr:cNvPr id="3" name="Connecteur droit 2"/>
        <xdr:cNvCxnSpPr/>
      </xdr:nvCxnSpPr>
      <xdr:spPr>
        <a:xfrm>
          <a:off x="2619375" y="2647950"/>
          <a:ext cx="9525" cy="2162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3</xdr:row>
      <xdr:rowOff>9525</xdr:rowOff>
    </xdr:from>
    <xdr:to>
      <xdr:col>15</xdr:col>
      <xdr:colOff>371475</xdr:colOff>
      <xdr:row>23</xdr:row>
      <xdr:rowOff>85725</xdr:rowOff>
    </xdr:to>
    <xdr:grpSp>
      <xdr:nvGrpSpPr>
        <xdr:cNvPr id="6" name="Groupe 5"/>
        <xdr:cNvGrpSpPr/>
      </xdr:nvGrpSpPr>
      <xdr:grpSpPr>
        <a:xfrm>
          <a:off x="4848225" y="561975"/>
          <a:ext cx="6724650" cy="3838575"/>
          <a:chOff x="4886325" y="1085850"/>
          <a:chExt cx="6686550" cy="3314700"/>
        </a:xfrm>
      </xdr:grpSpPr>
      <xdr:grpSp>
        <xdr:nvGrpSpPr>
          <xdr:cNvPr id="16" name="Groupe 15"/>
          <xdr:cNvGrpSpPr/>
        </xdr:nvGrpSpPr>
        <xdr:grpSpPr>
          <a:xfrm>
            <a:off x="4886325" y="1085850"/>
            <a:ext cx="6686550" cy="3314700"/>
            <a:chOff x="4981575" y="1057275"/>
            <a:chExt cx="6686550" cy="3314700"/>
          </a:xfrm>
        </xdr:grpSpPr>
        <xdr:grpSp>
          <xdr:nvGrpSpPr>
            <xdr:cNvPr id="2" name="Groupe 1"/>
            <xdr:cNvGrpSpPr/>
          </xdr:nvGrpSpPr>
          <xdr:grpSpPr>
            <a:xfrm>
              <a:off x="4981575" y="1057275"/>
              <a:ext cx="6686550" cy="3314700"/>
              <a:chOff x="5191125" y="1162050"/>
              <a:chExt cx="6686550" cy="3314700"/>
            </a:xfrm>
          </xdr:grpSpPr>
          <xdr:graphicFrame macro="">
            <xdr:nvGraphicFramePr>
              <xdr:cNvPr id="4" name="Graphique 3"/>
              <xdr:cNvGraphicFramePr/>
            </xdr:nvGraphicFramePr>
            <xdr:xfrm>
              <a:off x="5191125" y="1162050"/>
              <a:ext cx="6686550" cy="33147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cxnSp macro="">
            <xdr:nvCxnSpPr>
              <xdr:cNvPr id="5" name="Connecteur droit 4"/>
              <xdr:cNvCxnSpPr/>
            </xdr:nvCxnSpPr>
            <xdr:spPr>
              <a:xfrm>
                <a:off x="8667750" y="1171575"/>
                <a:ext cx="19050" cy="2943225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" name="Groupe 14"/>
            <xdr:cNvGrpSpPr/>
          </xdr:nvGrpSpPr>
          <xdr:grpSpPr>
            <a:xfrm>
              <a:off x="6143625" y="1533525"/>
              <a:ext cx="5133975" cy="542926"/>
              <a:chOff x="6143625" y="1533525"/>
              <a:chExt cx="5133975" cy="542926"/>
            </a:xfrm>
          </xdr:grpSpPr>
          <xdr:sp macro="" textlink="">
            <xdr:nvSpPr>
              <xdr:cNvPr id="7" name="Rectangle à coins arrondis 6"/>
              <xdr:cNvSpPr/>
            </xdr:nvSpPr>
            <xdr:spPr>
              <a:xfrm>
                <a:off x="6143625" y="1762125"/>
                <a:ext cx="533399" cy="257176"/>
              </a:xfrm>
              <a:prstGeom prst="roundRect">
                <a:avLst/>
              </a:prstGeom>
              <a:solidFill>
                <a:sysClr val="window" lastClr="FFFFFF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fr-FR" sz="1000">
                    <a:solidFill>
                      <a:sysClr val="windowText" lastClr="000000"/>
                    </a:solidFill>
                  </a:rPr>
                  <a:t>+ 6 %</a:t>
                </a:r>
              </a:p>
            </xdr:txBody>
          </xdr:sp>
          <xdr:sp macro="" textlink="">
            <xdr:nvSpPr>
              <xdr:cNvPr id="9" name="Rectangle à coins arrondis 8"/>
              <xdr:cNvSpPr/>
            </xdr:nvSpPr>
            <xdr:spPr>
              <a:xfrm>
                <a:off x="7715251" y="1819275"/>
                <a:ext cx="495300" cy="257176"/>
              </a:xfrm>
              <a:prstGeom prst="roundRect">
                <a:avLst/>
              </a:prstGeom>
              <a:solidFill>
                <a:sysClr val="window" lastClr="FFFFFF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fr-FR" sz="1000">
                    <a:solidFill>
                      <a:sysClr val="windowText" lastClr="000000"/>
                    </a:solidFill>
                  </a:rPr>
                  <a:t>+ 2 %</a:t>
                </a:r>
              </a:p>
            </xdr:txBody>
          </xdr:sp>
          <xdr:sp macro="" textlink="">
            <xdr:nvSpPr>
              <xdr:cNvPr id="11" name="Rectangle à coins arrondis 10"/>
              <xdr:cNvSpPr/>
            </xdr:nvSpPr>
            <xdr:spPr>
              <a:xfrm>
                <a:off x="9258300" y="1533525"/>
                <a:ext cx="485775" cy="257176"/>
              </a:xfrm>
              <a:prstGeom prst="roundRect">
                <a:avLst/>
              </a:prstGeom>
              <a:solidFill>
                <a:sysClr val="window" lastClr="FFFFFF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fr-FR" sz="1000">
                    <a:solidFill>
                      <a:sysClr val="windowText" lastClr="000000"/>
                    </a:solidFill>
                  </a:rPr>
                  <a:t>+ 1 %</a:t>
                </a:r>
              </a:p>
            </xdr:txBody>
          </xdr:sp>
          <xdr:sp macro="" textlink="">
            <xdr:nvSpPr>
              <xdr:cNvPr id="14" name="Rectangle à coins arrondis 13"/>
              <xdr:cNvSpPr/>
            </xdr:nvSpPr>
            <xdr:spPr>
              <a:xfrm>
                <a:off x="10791825" y="1762125"/>
                <a:ext cx="485775" cy="257176"/>
              </a:xfrm>
              <a:prstGeom prst="roundRect">
                <a:avLst/>
              </a:prstGeom>
              <a:solidFill>
                <a:sysClr val="window" lastClr="FFFFFF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fr-FR" sz="1000">
                    <a:solidFill>
                      <a:sysClr val="windowText" lastClr="000000"/>
                    </a:solidFill>
                  </a:rPr>
                  <a:t>+ 1 %</a:t>
                </a:r>
              </a:p>
            </xdr:txBody>
          </xdr:sp>
        </xdr:grpSp>
      </xdr:grpSp>
      <xdr:grpSp>
        <xdr:nvGrpSpPr>
          <xdr:cNvPr id="18" name="Groupe 17"/>
          <xdr:cNvGrpSpPr/>
        </xdr:nvGrpSpPr>
        <xdr:grpSpPr>
          <a:xfrm>
            <a:off x="8086725" y="4095750"/>
            <a:ext cx="1970784" cy="266700"/>
            <a:chOff x="8077200" y="5562600"/>
            <a:chExt cx="1970784" cy="266700"/>
          </a:xfrm>
        </xdr:grpSpPr>
        <xdr:sp macro="" textlink="">
          <xdr:nvSpPr>
            <xdr:cNvPr id="19" name="Rectangle à coins arrondis 18"/>
            <xdr:cNvSpPr/>
          </xdr:nvSpPr>
          <xdr:spPr>
            <a:xfrm>
              <a:off x="8077200" y="5581650"/>
              <a:ext cx="590550" cy="247650"/>
            </a:xfrm>
            <a:prstGeom prst="round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>
                  <a:solidFill>
                    <a:sysClr val="windowText" lastClr="000000"/>
                  </a:solidFill>
                </a:rPr>
                <a:t>+/-</a:t>
              </a:r>
              <a:r>
                <a:rPr lang="fr-FR" sz="1100" baseline="0">
                  <a:solidFill>
                    <a:sysClr val="windowText" lastClr="000000"/>
                  </a:solidFill>
                </a:rPr>
                <a:t> </a:t>
              </a:r>
              <a:r>
                <a:rPr lang="fr-FR" sz="1100">
                  <a:solidFill>
                    <a:sysClr val="windowText" lastClr="000000"/>
                  </a:solidFill>
                </a:rPr>
                <a:t>n %</a:t>
              </a:r>
            </a:p>
          </xdr:txBody>
        </xdr:sp>
        <xdr:sp macro="" textlink="">
          <xdr:nvSpPr>
            <xdr:cNvPr id="20" name="Rectangle à coins arrondis 19"/>
            <xdr:cNvSpPr/>
          </xdr:nvSpPr>
          <xdr:spPr>
            <a:xfrm>
              <a:off x="8686800" y="5562600"/>
              <a:ext cx="1361184" cy="247650"/>
            </a:xfrm>
            <a:prstGeom prst="round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>
                  <a:solidFill>
                    <a:sysClr val="windowText" lastClr="000000"/>
                  </a:solidFill>
                </a:rPr>
                <a:t>évolution</a:t>
              </a:r>
              <a:r>
                <a:rPr lang="fr-FR" sz="1000">
                  <a:solidFill>
                    <a:sysClr val="windowText" lastClr="000000"/>
                  </a:solidFill>
                </a:rPr>
                <a:t> 2017/2013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A40" sqref="A40"/>
    </sheetView>
  </sheetViews>
  <sheetFormatPr baseColWidth="10" defaultRowHeight="14.25"/>
  <cols>
    <col min="1" max="1" width="14" customWidth="1"/>
    <col min="2" max="11" width="7.625" customWidth="1"/>
    <col min="12" max="1031" width="10.25" customWidth="1"/>
  </cols>
  <sheetData>
    <row r="1" spans="1:11" ht="15">
      <c r="A1" s="1" t="s">
        <v>45</v>
      </c>
      <c r="B1" s="1"/>
      <c r="C1" s="1"/>
      <c r="D1" s="1"/>
      <c r="E1" s="1"/>
      <c r="H1" s="1"/>
      <c r="I1" s="1"/>
      <c r="J1" s="1"/>
    </row>
    <row r="2" spans="1:11">
      <c r="A2" s="2" t="s">
        <v>44</v>
      </c>
      <c r="B2" s="2"/>
      <c r="C2" s="2"/>
      <c r="D2" s="2"/>
      <c r="E2" s="2"/>
      <c r="H2" s="2"/>
      <c r="I2" s="2"/>
      <c r="J2" s="2"/>
    </row>
    <row r="3" spans="1:11" ht="25.5" customHeight="1">
      <c r="A3" s="3"/>
      <c r="B3" s="81" t="s">
        <v>34</v>
      </c>
      <c r="C3" s="82"/>
      <c r="D3" s="82"/>
      <c r="E3" s="82"/>
      <c r="F3" s="83"/>
      <c r="G3" s="81" t="s">
        <v>0</v>
      </c>
      <c r="H3" s="82"/>
      <c r="I3" s="82"/>
      <c r="J3" s="82"/>
      <c r="K3" s="82"/>
    </row>
    <row r="4" spans="1:11" ht="25.5" customHeight="1">
      <c r="A4" s="3"/>
      <c r="B4" s="24">
        <v>2013</v>
      </c>
      <c r="C4" s="24">
        <v>2014</v>
      </c>
      <c r="D4" s="24">
        <v>2015</v>
      </c>
      <c r="E4" s="24">
        <v>2016</v>
      </c>
      <c r="F4" s="24">
        <v>2017</v>
      </c>
      <c r="G4" s="24">
        <v>2013</v>
      </c>
      <c r="H4" s="24">
        <v>2014</v>
      </c>
      <c r="I4" s="24">
        <v>2015</v>
      </c>
      <c r="J4" s="24">
        <v>2016</v>
      </c>
      <c r="K4" s="24">
        <v>2017</v>
      </c>
    </row>
    <row r="5" spans="1:11">
      <c r="A5" s="35" t="s">
        <v>2</v>
      </c>
      <c r="B5" s="36">
        <v>70.599999999999994</v>
      </c>
      <c r="C5" s="36">
        <v>69.400000000000006</v>
      </c>
      <c r="D5" s="36">
        <v>68.400000000000006</v>
      </c>
      <c r="E5" s="36">
        <v>67.900000000000006</v>
      </c>
      <c r="F5" s="37">
        <v>67.3</v>
      </c>
      <c r="G5" s="37">
        <v>48.2</v>
      </c>
      <c r="H5" s="36">
        <v>47.9</v>
      </c>
      <c r="I5" s="36">
        <v>46.4</v>
      </c>
      <c r="J5" s="36">
        <v>43.4</v>
      </c>
      <c r="K5" s="37">
        <v>39.6</v>
      </c>
    </row>
    <row r="6" spans="1:11">
      <c r="A6" s="35" t="s">
        <v>3</v>
      </c>
      <c r="B6" s="36">
        <v>29.4</v>
      </c>
      <c r="C6" s="36">
        <v>30.6</v>
      </c>
      <c r="D6" s="36">
        <v>31.6</v>
      </c>
      <c r="E6" s="36">
        <v>32.1</v>
      </c>
      <c r="F6" s="37">
        <v>32.700000000000003</v>
      </c>
      <c r="G6" s="37">
        <v>51.8</v>
      </c>
      <c r="H6" s="36">
        <v>52.1</v>
      </c>
      <c r="I6" s="36">
        <v>53.6</v>
      </c>
      <c r="J6" s="36">
        <v>56.6</v>
      </c>
      <c r="K6" s="37">
        <v>60.4</v>
      </c>
    </row>
    <row r="28" spans="1:1">
      <c r="A28" s="2" t="s">
        <v>42</v>
      </c>
    </row>
    <row r="29" spans="1:1">
      <c r="A29" s="5" t="s">
        <v>4</v>
      </c>
    </row>
  </sheetData>
  <mergeCells count="2">
    <mergeCell ref="B3:F3"/>
    <mergeCell ref="G3:K3"/>
  </mergeCells>
  <pageMargins left="0.74803149606299213" right="0.74803149606299213" top="1.2791338582677163" bottom="1.2791338582677163" header="0.98385826771653528" footer="0.98385826771653528"/>
  <pageSetup paperSize="9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46"/>
  <sheetViews>
    <sheetView showGridLines="0" zoomScaleNormal="100" workbookViewId="0">
      <selection activeCell="A76" sqref="A76"/>
    </sheetView>
  </sheetViews>
  <sheetFormatPr baseColWidth="10" defaultColWidth="7.75" defaultRowHeight="12.75"/>
  <cols>
    <col min="1" max="1" width="23.75" style="47" customWidth="1"/>
    <col min="2" max="5" width="8.625" style="47" customWidth="1"/>
    <col min="6" max="6" width="9" style="47" customWidth="1"/>
    <col min="7" max="7" width="22.375" style="47" customWidth="1"/>
    <col min="8" max="8" width="9.75" style="47" customWidth="1"/>
    <col min="9" max="9" width="8.875" style="47" customWidth="1"/>
    <col min="10" max="10" width="9" style="47" customWidth="1"/>
    <col min="11" max="11" width="9.875" style="47" customWidth="1"/>
    <col min="12" max="12" width="7.75" style="47"/>
    <col min="13" max="13" width="12.625" style="47" customWidth="1"/>
    <col min="14" max="16384" width="7.75" style="47"/>
  </cols>
  <sheetData>
    <row r="1" spans="1:17" ht="14.25" customHeight="1">
      <c r="A1" s="46" t="s">
        <v>54</v>
      </c>
      <c r="B1" s="50"/>
      <c r="C1" s="50"/>
      <c r="D1" s="50"/>
      <c r="E1" s="50"/>
    </row>
    <row r="2" spans="1:17" ht="14.25" customHeight="1" thickBot="1">
      <c r="A2" s="46"/>
      <c r="B2" s="50"/>
      <c r="C2" s="50"/>
      <c r="D2" s="50"/>
      <c r="E2" s="50"/>
      <c r="G2" s="47" t="s">
        <v>56</v>
      </c>
      <c r="M2" s="47" t="s">
        <v>56</v>
      </c>
    </row>
    <row r="3" spans="1:17">
      <c r="A3" s="52"/>
      <c r="B3" s="84" t="s">
        <v>52</v>
      </c>
      <c r="C3" s="84"/>
      <c r="D3" s="84" t="s">
        <v>53</v>
      </c>
      <c r="E3" s="84"/>
      <c r="G3" s="52"/>
      <c r="H3" s="84" t="s">
        <v>52</v>
      </c>
      <c r="I3" s="84"/>
      <c r="J3" s="84" t="s">
        <v>53</v>
      </c>
      <c r="K3" s="84"/>
      <c r="M3" s="52"/>
      <c r="N3" s="84" t="s">
        <v>52</v>
      </c>
      <c r="O3" s="84"/>
      <c r="P3" s="84" t="s">
        <v>53</v>
      </c>
      <c r="Q3" s="84"/>
    </row>
    <row r="4" spans="1:17">
      <c r="A4" s="53"/>
      <c r="B4" s="54">
        <v>2013</v>
      </c>
      <c r="C4" s="54">
        <v>2017</v>
      </c>
      <c r="D4" s="54">
        <v>2013</v>
      </c>
      <c r="E4" s="54">
        <v>2017</v>
      </c>
      <c r="G4" s="53"/>
      <c r="H4" s="54">
        <v>2013</v>
      </c>
      <c r="I4" s="54">
        <v>2017</v>
      </c>
      <c r="J4" s="54">
        <v>2013</v>
      </c>
      <c r="K4" s="54">
        <v>2017</v>
      </c>
      <c r="M4" s="53"/>
      <c r="N4" s="54">
        <v>2013</v>
      </c>
      <c r="O4" s="54">
        <v>2017</v>
      </c>
      <c r="P4" s="54">
        <v>2013</v>
      </c>
      <c r="Q4" s="54">
        <v>2017</v>
      </c>
    </row>
    <row r="5" spans="1:17">
      <c r="A5" s="55" t="s">
        <v>6</v>
      </c>
      <c r="B5" s="56">
        <v>28975</v>
      </c>
      <c r="C5" s="56">
        <v>32521</v>
      </c>
      <c r="D5" s="56">
        <v>17517</v>
      </c>
      <c r="E5" s="56">
        <v>18363</v>
      </c>
      <c r="G5" s="55" t="s">
        <v>6</v>
      </c>
      <c r="H5" s="59">
        <f>100*B5/B$14</f>
        <v>8.0447004928159931</v>
      </c>
      <c r="I5" s="59">
        <f>100*C5/C$14</f>
        <v>8.5312843490373744</v>
      </c>
      <c r="J5" s="59">
        <f>100*D5/D$14</f>
        <v>7.5448049514801463</v>
      </c>
      <c r="K5" s="59">
        <f>100*E5/E$14</f>
        <v>8.1810769991579679</v>
      </c>
      <c r="M5" s="55" t="s">
        <v>6</v>
      </c>
      <c r="N5" s="59">
        <f>-H5</f>
        <v>-8.0447004928159931</v>
      </c>
      <c r="O5" s="59">
        <f>-I5</f>
        <v>-8.5312843490373744</v>
      </c>
      <c r="P5" s="59">
        <f>J5</f>
        <v>7.5448049514801463</v>
      </c>
      <c r="Q5" s="59">
        <f>K5</f>
        <v>8.1810769991579679</v>
      </c>
    </row>
    <row r="6" spans="1:17">
      <c r="A6" s="55" t="s">
        <v>7</v>
      </c>
      <c r="B6" s="56">
        <v>40380</v>
      </c>
      <c r="C6" s="56">
        <v>40542</v>
      </c>
      <c r="D6" s="56">
        <v>19586</v>
      </c>
      <c r="E6" s="56">
        <v>20084</v>
      </c>
      <c r="G6" s="55" t="s">
        <v>7</v>
      </c>
      <c r="H6" s="59">
        <f t="shared" ref="H6:K12" si="0">100*B6/B$14</f>
        <v>11.211216769625876</v>
      </c>
      <c r="I6" s="59">
        <f t="shared" si="0"/>
        <v>10.635445714420628</v>
      </c>
      <c r="J6" s="59">
        <f t="shared" si="0"/>
        <v>8.4359507780835834</v>
      </c>
      <c r="K6" s="59">
        <f t="shared" si="0"/>
        <v>8.9478162855246222</v>
      </c>
      <c r="M6" s="55" t="s">
        <v>7</v>
      </c>
      <c r="N6" s="59">
        <f t="shared" ref="N6:N12" si="1">-H6</f>
        <v>-11.211216769625876</v>
      </c>
      <c r="O6" s="59">
        <f t="shared" ref="O6:O12" si="2">-I6</f>
        <v>-10.635445714420628</v>
      </c>
      <c r="P6" s="59">
        <f t="shared" ref="P6:P12" si="3">J6</f>
        <v>8.4359507780835834</v>
      </c>
      <c r="Q6" s="59">
        <f t="shared" ref="Q6:Q12" si="4">K6</f>
        <v>8.9478162855246222</v>
      </c>
    </row>
    <row r="7" spans="1:17">
      <c r="A7" s="55" t="s">
        <v>8</v>
      </c>
      <c r="B7" s="56">
        <v>46643</v>
      </c>
      <c r="C7" s="56">
        <v>47853</v>
      </c>
      <c r="D7" s="56">
        <v>23029</v>
      </c>
      <c r="E7" s="56">
        <v>22969</v>
      </c>
      <c r="G7" s="55" t="s">
        <v>8</v>
      </c>
      <c r="H7" s="59">
        <f t="shared" si="0"/>
        <v>12.950093704449227</v>
      </c>
      <c r="I7" s="59">
        <f t="shared" si="0"/>
        <v>12.553351679053089</v>
      </c>
      <c r="J7" s="59">
        <f t="shared" si="0"/>
        <v>9.9188966847996962</v>
      </c>
      <c r="K7" s="59">
        <f t="shared" si="0"/>
        <v>10.233140423332754</v>
      </c>
      <c r="M7" s="55" t="s">
        <v>8</v>
      </c>
      <c r="N7" s="59">
        <f t="shared" si="1"/>
        <v>-12.950093704449227</v>
      </c>
      <c r="O7" s="59">
        <f t="shared" si="2"/>
        <v>-12.553351679053089</v>
      </c>
      <c r="P7" s="59">
        <f t="shared" si="3"/>
        <v>9.9188966847996962</v>
      </c>
      <c r="Q7" s="59">
        <f t="shared" si="4"/>
        <v>10.233140423332754</v>
      </c>
    </row>
    <row r="8" spans="1:17">
      <c r="A8" s="55" t="s">
        <v>9</v>
      </c>
      <c r="B8" s="56">
        <v>49323</v>
      </c>
      <c r="C8" s="56">
        <v>48810</v>
      </c>
      <c r="D8" s="56">
        <v>26568</v>
      </c>
      <c r="E8" s="56">
        <v>23372</v>
      </c>
      <c r="G8" s="55" t="s">
        <v>9</v>
      </c>
      <c r="H8" s="59">
        <f t="shared" si="0"/>
        <v>13.694176442007358</v>
      </c>
      <c r="I8" s="59">
        <f t="shared" si="0"/>
        <v>12.804402972741128</v>
      </c>
      <c r="J8" s="59">
        <f t="shared" si="0"/>
        <v>11.443191068728922</v>
      </c>
      <c r="K8" s="59">
        <f t="shared" si="0"/>
        <v>10.412684834957252</v>
      </c>
      <c r="M8" s="55" t="s">
        <v>9</v>
      </c>
      <c r="N8" s="59">
        <f t="shared" si="1"/>
        <v>-13.694176442007358</v>
      </c>
      <c r="O8" s="59">
        <f t="shared" si="2"/>
        <v>-12.804402972741128</v>
      </c>
      <c r="P8" s="59">
        <f t="shared" si="3"/>
        <v>11.443191068728922</v>
      </c>
      <c r="Q8" s="59">
        <f t="shared" si="4"/>
        <v>10.412684834957252</v>
      </c>
    </row>
    <row r="9" spans="1:17">
      <c r="A9" s="55" t="s">
        <v>10</v>
      </c>
      <c r="B9" s="56">
        <v>56162</v>
      </c>
      <c r="C9" s="56">
        <v>53794</v>
      </c>
      <c r="D9" s="56">
        <v>34757</v>
      </c>
      <c r="E9" s="56">
        <v>28534</v>
      </c>
      <c r="G9" s="55" t="s">
        <v>10</v>
      </c>
      <c r="H9" s="59">
        <f t="shared" si="0"/>
        <v>15.592975636843201</v>
      </c>
      <c r="I9" s="59">
        <f t="shared" si="0"/>
        <v>14.111863419701624</v>
      </c>
      <c r="J9" s="59">
        <f t="shared" si="0"/>
        <v>14.97030231766829</v>
      </c>
      <c r="K9" s="59">
        <f t="shared" si="0"/>
        <v>12.71245717442539</v>
      </c>
      <c r="M9" s="55" t="s">
        <v>10</v>
      </c>
      <c r="N9" s="59">
        <f t="shared" si="1"/>
        <v>-15.592975636843201</v>
      </c>
      <c r="O9" s="59">
        <f t="shared" si="2"/>
        <v>-14.111863419701624</v>
      </c>
      <c r="P9" s="59">
        <f t="shared" si="3"/>
        <v>14.97030231766829</v>
      </c>
      <c r="Q9" s="59">
        <f t="shared" si="4"/>
        <v>12.71245717442539</v>
      </c>
    </row>
    <row r="10" spans="1:17">
      <c r="A10" s="55" t="s">
        <v>11</v>
      </c>
      <c r="B10" s="56">
        <v>57176</v>
      </c>
      <c r="C10" s="56">
        <v>56968</v>
      </c>
      <c r="D10" s="56">
        <v>38090</v>
      </c>
      <c r="E10" s="56">
        <v>33010</v>
      </c>
      <c r="G10" s="55" t="s">
        <v>11</v>
      </c>
      <c r="H10" s="59">
        <f t="shared" si="0"/>
        <v>15.874505448740196</v>
      </c>
      <c r="I10" s="59">
        <f t="shared" si="0"/>
        <v>14.944503760522775</v>
      </c>
      <c r="J10" s="59">
        <f t="shared" si="0"/>
        <v>16.405869760911045</v>
      </c>
      <c r="K10" s="59">
        <f t="shared" si="0"/>
        <v>14.706603046463242</v>
      </c>
      <c r="M10" s="55" t="s">
        <v>11</v>
      </c>
      <c r="N10" s="59">
        <f t="shared" si="1"/>
        <v>-15.874505448740196</v>
      </c>
      <c r="O10" s="59">
        <f t="shared" si="2"/>
        <v>-14.944503760522775</v>
      </c>
      <c r="P10" s="59">
        <f t="shared" si="3"/>
        <v>16.405869760911045</v>
      </c>
      <c r="Q10" s="59">
        <f t="shared" si="4"/>
        <v>14.706603046463242</v>
      </c>
    </row>
    <row r="11" spans="1:17">
      <c r="A11" s="55" t="s">
        <v>12</v>
      </c>
      <c r="B11" s="56">
        <v>47063</v>
      </c>
      <c r="C11" s="56">
        <v>55587</v>
      </c>
      <c r="D11" s="56">
        <v>34421</v>
      </c>
      <c r="E11" s="56">
        <v>35014</v>
      </c>
      <c r="G11" s="55" t="s">
        <v>12</v>
      </c>
      <c r="H11" s="59">
        <f t="shared" si="0"/>
        <v>13.066703685708337</v>
      </c>
      <c r="I11" s="59">
        <f t="shared" si="0"/>
        <v>14.582223889484965</v>
      </c>
      <c r="J11" s="59">
        <f t="shared" si="0"/>
        <v>14.825582647422396</v>
      </c>
      <c r="K11" s="59">
        <f t="shared" si="0"/>
        <v>15.599424388635684</v>
      </c>
      <c r="M11" s="55" t="s">
        <v>12</v>
      </c>
      <c r="N11" s="59">
        <f t="shared" si="1"/>
        <v>-13.066703685708337</v>
      </c>
      <c r="O11" s="59">
        <f t="shared" si="2"/>
        <v>-14.582223889484965</v>
      </c>
      <c r="P11" s="59">
        <f t="shared" si="3"/>
        <v>14.825582647422396</v>
      </c>
      <c r="Q11" s="59">
        <f t="shared" si="4"/>
        <v>15.599424388635684</v>
      </c>
    </row>
    <row r="12" spans="1:17">
      <c r="A12" s="55" t="s">
        <v>13</v>
      </c>
      <c r="B12" s="56">
        <v>34453</v>
      </c>
      <c r="C12" s="56">
        <v>45122</v>
      </c>
      <c r="D12" s="56">
        <v>38205</v>
      </c>
      <c r="E12" s="56">
        <v>43111</v>
      </c>
      <c r="G12" s="55" t="s">
        <v>13</v>
      </c>
      <c r="H12" s="59">
        <f t="shared" si="0"/>
        <v>9.5656278198098139</v>
      </c>
      <c r="I12" s="59">
        <f t="shared" si="0"/>
        <v>11.836924215038419</v>
      </c>
      <c r="J12" s="59">
        <f t="shared" si="0"/>
        <v>16.45540179090592</v>
      </c>
      <c r="K12" s="59">
        <f t="shared" si="0"/>
        <v>19.206796847503085</v>
      </c>
      <c r="M12" s="55" t="s">
        <v>13</v>
      </c>
      <c r="N12" s="59">
        <f t="shared" si="1"/>
        <v>-9.5656278198098139</v>
      </c>
      <c r="O12" s="59">
        <f t="shared" si="2"/>
        <v>-11.836924215038419</v>
      </c>
      <c r="P12" s="59">
        <f t="shared" si="3"/>
        <v>16.45540179090592</v>
      </c>
      <c r="Q12" s="59">
        <f t="shared" si="4"/>
        <v>19.206796847503085</v>
      </c>
    </row>
    <row r="13" spans="1:17">
      <c r="A13" s="55" t="s">
        <v>50</v>
      </c>
      <c r="B13" s="56">
        <v>0</v>
      </c>
      <c r="C13" s="56">
        <v>27</v>
      </c>
      <c r="D13" s="56">
        <v>61</v>
      </c>
      <c r="E13" s="56">
        <v>382</v>
      </c>
      <c r="G13" s="55" t="s">
        <v>55</v>
      </c>
      <c r="H13" s="56">
        <f>SUM(H5:H12)</f>
        <v>100.00000000000001</v>
      </c>
      <c r="I13" s="56">
        <f>SUM(I5:I12)</f>
        <v>100.00000000000001</v>
      </c>
      <c r="J13" s="56">
        <f>SUM(J5:J12)</f>
        <v>100</v>
      </c>
      <c r="K13" s="56">
        <f>SUM(K5:K12)</f>
        <v>100</v>
      </c>
      <c r="M13" s="55" t="s">
        <v>55</v>
      </c>
      <c r="N13" s="56">
        <f>SUM(N5:N12)</f>
        <v>-100.00000000000001</v>
      </c>
      <c r="O13" s="56">
        <f>SUM(O5:O12)</f>
        <v>-100.00000000000001</v>
      </c>
      <c r="P13" s="56">
        <f>SUM(P5:P12)</f>
        <v>100</v>
      </c>
      <c r="Q13" s="56">
        <f>SUM(Q5:Q12)</f>
        <v>100</v>
      </c>
    </row>
    <row r="14" spans="1:17" ht="13.5" thickBot="1">
      <c r="A14" s="57" t="s">
        <v>51</v>
      </c>
      <c r="B14" s="58">
        <f>SUM(B5:B12)</f>
        <v>360175</v>
      </c>
      <c r="C14" s="58">
        <f>SUM(C5:C12)</f>
        <v>381197</v>
      </c>
      <c r="D14" s="58">
        <f>SUM(D5:D12)</f>
        <v>232173</v>
      </c>
      <c r="E14" s="58">
        <f>SUM(E5:E12)</f>
        <v>224457</v>
      </c>
    </row>
    <row r="15" spans="1:17">
      <c r="A15" s="60"/>
      <c r="B15" s="61"/>
      <c r="C15" s="61"/>
      <c r="D15" s="61"/>
      <c r="E15" s="61"/>
    </row>
    <row r="16" spans="1:17">
      <c r="A16" s="60"/>
      <c r="B16" s="61"/>
      <c r="C16" s="61"/>
      <c r="D16" s="61"/>
      <c r="E16" s="61"/>
    </row>
    <row r="17" spans="1:8">
      <c r="A17" s="46" t="s">
        <v>59</v>
      </c>
      <c r="B17" s="61"/>
      <c r="C17" s="61"/>
      <c r="D17" s="61"/>
      <c r="E17" s="61"/>
    </row>
    <row r="18" spans="1:8">
      <c r="A18" s="63" t="s">
        <v>60</v>
      </c>
      <c r="B18" s="61"/>
      <c r="C18" s="61"/>
      <c r="D18" s="61"/>
      <c r="E18" s="61"/>
    </row>
    <row r="19" spans="1:8">
      <c r="A19" s="60"/>
      <c r="B19" s="61"/>
      <c r="C19" s="61"/>
      <c r="D19" s="61"/>
      <c r="E19" s="61"/>
    </row>
    <row r="20" spans="1:8">
      <c r="A20" s="46"/>
      <c r="B20" s="61"/>
      <c r="C20" s="61"/>
      <c r="D20" s="61"/>
      <c r="E20" s="61"/>
    </row>
    <row r="21" spans="1:8">
      <c r="A21" s="46" t="s">
        <v>58</v>
      </c>
      <c r="G21" s="46" t="s">
        <v>57</v>
      </c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 ht="14.25">
      <c r="A28" s="46"/>
      <c r="G28" s="48"/>
      <c r="H28" s="48"/>
    </row>
    <row r="29" spans="1:8">
      <c r="A29" s="46"/>
    </row>
    <row r="30" spans="1:8">
      <c r="A30" s="46"/>
    </row>
    <row r="31" spans="1:8">
      <c r="A31" s="46"/>
    </row>
    <row r="32" spans="1:8">
      <c r="A32" s="46"/>
    </row>
    <row r="33" spans="1:1" ht="14.65" customHeight="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4" spans="1:1">
      <c r="A44" s="49"/>
    </row>
    <row r="46" spans="1:1">
      <c r="A46" s="51"/>
    </row>
  </sheetData>
  <mergeCells count="6">
    <mergeCell ref="N3:O3"/>
    <mergeCell ref="P3:Q3"/>
    <mergeCell ref="B3:C3"/>
    <mergeCell ref="D3:E3"/>
    <mergeCell ref="H3:I3"/>
    <mergeCell ref="J3:K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A47" sqref="A47"/>
    </sheetView>
  </sheetViews>
  <sheetFormatPr baseColWidth="10" defaultRowHeight="14.25"/>
  <cols>
    <col min="1" max="1" width="37.75" customWidth="1"/>
    <col min="2" max="3" width="16.125" customWidth="1"/>
    <col min="4" max="4" width="9.25" customWidth="1"/>
    <col min="5" max="5" width="6.625" bestFit="1" customWidth="1"/>
    <col min="6" max="7" width="6.375" customWidth="1"/>
    <col min="8" max="8" width="7.375" customWidth="1"/>
    <col min="9" max="9" width="11.25" customWidth="1"/>
    <col min="10" max="10" width="14.25" customWidth="1"/>
    <col min="11" max="1023" width="16.125" customWidth="1"/>
  </cols>
  <sheetData>
    <row r="1" spans="1:10">
      <c r="A1" s="6" t="s">
        <v>14</v>
      </c>
    </row>
    <row r="2" spans="1:10">
      <c r="A2" s="7" t="s">
        <v>5</v>
      </c>
    </row>
    <row r="4" spans="1:10" ht="33.75">
      <c r="A4" s="13" t="s">
        <v>15</v>
      </c>
      <c r="B4" s="13" t="s">
        <v>16</v>
      </c>
      <c r="C4" s="13" t="s">
        <v>17</v>
      </c>
      <c r="D4" s="9" t="s">
        <v>18</v>
      </c>
      <c r="E4" s="21" t="s">
        <v>19</v>
      </c>
      <c r="F4" s="21" t="s">
        <v>20</v>
      </c>
      <c r="G4" s="21" t="s">
        <v>21</v>
      </c>
      <c r="H4" s="22"/>
      <c r="I4" s="21" t="s">
        <v>22</v>
      </c>
      <c r="J4" s="21" t="s">
        <v>23</v>
      </c>
    </row>
    <row r="5" spans="1:10" ht="25.5">
      <c r="A5" s="80" t="s">
        <v>68</v>
      </c>
      <c r="B5" s="17">
        <v>0.74399999999999999</v>
      </c>
      <c r="C5" s="17">
        <v>1.498</v>
      </c>
      <c r="D5" s="18">
        <v>2.242</v>
      </c>
      <c r="E5" s="8">
        <f t="shared" ref="E5:E15" si="0">B5/D$16</f>
        <v>3.3090344646613799E-3</v>
      </c>
      <c r="F5" s="8">
        <f t="shared" ref="F5:F15" si="1">C5/$D$16</f>
        <v>6.6625451990090685E-3</v>
      </c>
      <c r="G5" s="8">
        <f t="shared" ref="G5:G16" si="2">D5/D$16</f>
        <v>9.971579663670448E-3</v>
      </c>
      <c r="I5" s="8">
        <f t="shared" ref="I5:I16" si="3">B5/$D5</f>
        <v>0.33184656556645853</v>
      </c>
      <c r="J5" s="8">
        <f t="shared" ref="J5:J16" si="4">C5/$D5</f>
        <v>0.66815343443354147</v>
      </c>
    </row>
    <row r="6" spans="1:10">
      <c r="A6" s="4" t="s">
        <v>38</v>
      </c>
      <c r="B6" s="17">
        <v>4.0289999999999999</v>
      </c>
      <c r="C6" s="17">
        <v>2.165</v>
      </c>
      <c r="D6" s="18">
        <v>6.194</v>
      </c>
      <c r="E6" s="8">
        <f t="shared" si="0"/>
        <v>1.7919489056613842E-2</v>
      </c>
      <c r="F6" s="8">
        <f t="shared" si="1"/>
        <v>9.6291123870858707E-3</v>
      </c>
      <c r="G6" s="8">
        <f t="shared" si="2"/>
        <v>2.7548601443699715E-2</v>
      </c>
      <c r="I6" s="8">
        <f t="shared" si="3"/>
        <v>0.65046819502744591</v>
      </c>
      <c r="J6" s="8">
        <f t="shared" si="4"/>
        <v>0.34953180497255409</v>
      </c>
    </row>
    <row r="7" spans="1:10">
      <c r="A7" s="4" t="s">
        <v>26</v>
      </c>
      <c r="B7" s="17">
        <v>6.2240000000000002</v>
      </c>
      <c r="C7" s="17">
        <v>4.0670000000000002</v>
      </c>
      <c r="D7" s="18">
        <v>10.291</v>
      </c>
      <c r="E7" s="8">
        <f t="shared" si="0"/>
        <v>2.768203025275864E-2</v>
      </c>
      <c r="F7" s="8">
        <f t="shared" si="1"/>
        <v>1.8088498881421819E-2</v>
      </c>
      <c r="G7" s="8">
        <f t="shared" si="2"/>
        <v>4.5770529134180463E-2</v>
      </c>
      <c r="I7" s="8">
        <f t="shared" si="3"/>
        <v>0.6048003109513167</v>
      </c>
      <c r="J7" s="8">
        <f t="shared" si="4"/>
        <v>0.3951996890486833</v>
      </c>
    </row>
    <row r="8" spans="1:10">
      <c r="A8" s="4" t="s">
        <v>24</v>
      </c>
      <c r="B8" s="17">
        <v>1.8480000000000001</v>
      </c>
      <c r="C8" s="17">
        <v>9.5250000000000004</v>
      </c>
      <c r="D8" s="18">
        <v>11.372999999999999</v>
      </c>
      <c r="E8" s="8">
        <f t="shared" si="0"/>
        <v>8.2192146380298797E-3</v>
      </c>
      <c r="F8" s="8">
        <f t="shared" si="1"/>
        <v>4.23636468762092E-2</v>
      </c>
      <c r="G8" s="8">
        <f t="shared" si="2"/>
        <v>5.0582861514239075E-2</v>
      </c>
      <c r="I8" s="8">
        <f t="shared" si="3"/>
        <v>0.16249010815088369</v>
      </c>
      <c r="J8" s="8">
        <f t="shared" si="4"/>
        <v>0.83750989184911639</v>
      </c>
    </row>
    <row r="9" spans="1:10">
      <c r="A9" s="4" t="s">
        <v>25</v>
      </c>
      <c r="B9" s="17">
        <v>0.39600000000000002</v>
      </c>
      <c r="C9" s="17">
        <v>12.952999999999999</v>
      </c>
      <c r="D9" s="18">
        <v>13.349</v>
      </c>
      <c r="E9" s="8">
        <f t="shared" si="0"/>
        <v>1.7612602795778313E-3</v>
      </c>
      <c r="F9" s="8">
        <f t="shared" si="1"/>
        <v>5.7610112124675879E-2</v>
      </c>
      <c r="G9" s="8">
        <f t="shared" si="2"/>
        <v>5.9371372404253712E-2</v>
      </c>
      <c r="I9" s="8">
        <f t="shared" si="3"/>
        <v>2.9665143456438687E-2</v>
      </c>
      <c r="J9" s="8">
        <f t="shared" si="4"/>
        <v>0.97033485654356122</v>
      </c>
    </row>
    <row r="10" spans="1:10" ht="25.5">
      <c r="A10" s="80" t="s">
        <v>67</v>
      </c>
      <c r="B10" s="17">
        <v>14.569000000000001</v>
      </c>
      <c r="C10" s="17">
        <v>0.80500000000000005</v>
      </c>
      <c r="D10" s="18">
        <v>15.374000000000001</v>
      </c>
      <c r="E10" s="8">
        <f t="shared" si="0"/>
        <v>6.4797477305983397E-2</v>
      </c>
      <c r="F10" s="8">
        <f t="shared" si="1"/>
        <v>3.5803397097478643E-3</v>
      </c>
      <c r="G10" s="8">
        <f t="shared" si="2"/>
        <v>6.8377817015731257E-2</v>
      </c>
      <c r="I10" s="8">
        <f t="shared" si="3"/>
        <v>0.9476388708208664</v>
      </c>
      <c r="J10" s="8">
        <f t="shared" si="4"/>
        <v>5.2361129179133603E-2</v>
      </c>
    </row>
    <row r="11" spans="1:10">
      <c r="A11" s="4" t="s">
        <v>27</v>
      </c>
      <c r="B11" s="17">
        <v>7.4989999999999997</v>
      </c>
      <c r="C11" s="17">
        <v>8.2739999999999991</v>
      </c>
      <c r="D11" s="18">
        <v>15.773</v>
      </c>
      <c r="E11" s="8">
        <f t="shared" si="0"/>
        <v>3.3352754637763021E-2</v>
      </c>
      <c r="F11" s="8">
        <f t="shared" si="1"/>
        <v>3.6799665538451952E-2</v>
      </c>
      <c r="G11" s="8">
        <f t="shared" si="2"/>
        <v>7.015242017621498E-2</v>
      </c>
      <c r="I11" s="8">
        <f t="shared" si="3"/>
        <v>0.47543270145184807</v>
      </c>
      <c r="J11" s="8">
        <f t="shared" si="4"/>
        <v>0.52456729854815187</v>
      </c>
    </row>
    <row r="12" spans="1:10">
      <c r="A12" s="4" t="s">
        <v>28</v>
      </c>
      <c r="B12" s="17">
        <v>6.5250000000000004</v>
      </c>
      <c r="C12" s="17">
        <v>14.157</v>
      </c>
      <c r="D12" s="18">
        <v>20.681999999999999</v>
      </c>
      <c r="E12" s="8">
        <f t="shared" si="0"/>
        <v>2.9020765970316539E-2</v>
      </c>
      <c r="F12" s="8">
        <f t="shared" si="1"/>
        <v>6.2965054994907468E-2</v>
      </c>
      <c r="G12" s="8">
        <f t="shared" si="2"/>
        <v>9.1985820965223994E-2</v>
      </c>
      <c r="I12" s="8">
        <f t="shared" si="3"/>
        <v>0.31549173194081814</v>
      </c>
      <c r="J12" s="8">
        <f t="shared" si="4"/>
        <v>0.68450826805918197</v>
      </c>
    </row>
    <row r="13" spans="1:10">
      <c r="A13" s="4" t="s">
        <v>29</v>
      </c>
      <c r="B13" s="17">
        <v>20.545000000000002</v>
      </c>
      <c r="C13" s="17">
        <v>1.8779999999999999</v>
      </c>
      <c r="D13" s="18">
        <v>22.422999999999998</v>
      </c>
      <c r="E13" s="8">
        <f t="shared" si="0"/>
        <v>9.1376496070521576E-2</v>
      </c>
      <c r="F13" s="8">
        <f t="shared" si="1"/>
        <v>8.3526434470888051E-3</v>
      </c>
      <c r="G13" s="8">
        <f t="shared" si="2"/>
        <v>9.9729139517610366E-2</v>
      </c>
      <c r="I13" s="8">
        <f t="shared" si="3"/>
        <v>0.91624671096641852</v>
      </c>
      <c r="J13" s="8">
        <f t="shared" si="4"/>
        <v>8.375328903358159E-2</v>
      </c>
    </row>
    <row r="14" spans="1:10">
      <c r="A14" s="4" t="s">
        <v>30</v>
      </c>
      <c r="B14" s="17">
        <v>1.587</v>
      </c>
      <c r="C14" s="17">
        <v>27.806000000000001</v>
      </c>
      <c r="D14" s="18">
        <v>29.393000000000001</v>
      </c>
      <c r="E14" s="8">
        <f t="shared" si="0"/>
        <v>7.0583839992172173E-3</v>
      </c>
      <c r="F14" s="8">
        <f t="shared" si="1"/>
        <v>0.12367071548975045</v>
      </c>
      <c r="G14" s="8">
        <f t="shared" si="2"/>
        <v>0.13072909948896766</v>
      </c>
      <c r="I14" s="8">
        <f t="shared" si="3"/>
        <v>5.3992447181301667E-2</v>
      </c>
      <c r="J14" s="8">
        <f t="shared" si="4"/>
        <v>0.94600755281869831</v>
      </c>
    </row>
    <row r="15" spans="1:10">
      <c r="A15" s="4" t="s">
        <v>39</v>
      </c>
      <c r="B15" s="17">
        <v>25.007000000000001</v>
      </c>
      <c r="C15" s="17">
        <v>52.738</v>
      </c>
      <c r="D15" s="18">
        <v>77.745000000000005</v>
      </c>
      <c r="E15" s="8">
        <f t="shared" si="0"/>
        <v>0.11122180760455259</v>
      </c>
      <c r="F15" s="8">
        <f t="shared" si="1"/>
        <v>0.23455895107165572</v>
      </c>
      <c r="G15" s="8">
        <f t="shared" si="2"/>
        <v>0.34578075867620833</v>
      </c>
      <c r="I15" s="8">
        <f t="shared" si="3"/>
        <v>0.32165412566724549</v>
      </c>
      <c r="J15" s="8">
        <f t="shared" si="4"/>
        <v>0.67834587433275451</v>
      </c>
    </row>
    <row r="16" spans="1:10" ht="15">
      <c r="A16" s="14" t="s">
        <v>31</v>
      </c>
      <c r="B16" s="19">
        <v>88.972999999999999</v>
      </c>
      <c r="C16" s="19">
        <v>135.86600000000001</v>
      </c>
      <c r="D16" s="20">
        <v>224.839</v>
      </c>
      <c r="E16" s="15">
        <f>B16/D$16</f>
        <v>0.39571871427999589</v>
      </c>
      <c r="F16" s="15">
        <f>C16/D$16</f>
        <v>0.60428128572000417</v>
      </c>
      <c r="G16" s="15">
        <f t="shared" si="2"/>
        <v>1</v>
      </c>
      <c r="H16" s="1"/>
      <c r="I16" s="15">
        <f t="shared" si="3"/>
        <v>0.39571871427999589</v>
      </c>
      <c r="J16" s="15">
        <f t="shared" si="4"/>
        <v>0.60428128572000417</v>
      </c>
    </row>
    <row r="17" spans="4:7">
      <c r="D17" s="11"/>
      <c r="E17" s="16"/>
      <c r="F17" s="16"/>
      <c r="G17" s="12"/>
    </row>
    <row r="39" spans="1:1">
      <c r="A39" s="2" t="s">
        <v>42</v>
      </c>
    </row>
    <row r="40" spans="1:1">
      <c r="A40" s="5" t="s">
        <v>4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>
      <selection activeCell="A40" sqref="A40"/>
    </sheetView>
  </sheetViews>
  <sheetFormatPr baseColWidth="10" defaultRowHeight="14.25"/>
  <cols>
    <col min="1" max="1" width="35.875" customWidth="1"/>
    <col min="2" max="2" width="14.375" bestFit="1" customWidth="1"/>
    <col min="3" max="1012" width="10.25" customWidth="1"/>
  </cols>
  <sheetData>
    <row r="1" spans="1:6">
      <c r="A1" s="6" t="s">
        <v>41</v>
      </c>
    </row>
    <row r="2" spans="1:6">
      <c r="A2" s="7" t="s">
        <v>40</v>
      </c>
    </row>
    <row r="3" spans="1:6" ht="25.5">
      <c r="C3" s="24" t="s">
        <v>32</v>
      </c>
      <c r="D3" s="24" t="s">
        <v>33</v>
      </c>
    </row>
    <row r="4" spans="1:6">
      <c r="A4" s="86" t="s">
        <v>34</v>
      </c>
      <c r="B4" s="23" t="s">
        <v>35</v>
      </c>
      <c r="C4" s="25">
        <v>95.3</v>
      </c>
      <c r="D4" s="25">
        <v>4.7</v>
      </c>
    </row>
    <row r="5" spans="1:6">
      <c r="A5" s="87"/>
      <c r="B5" s="23" t="s">
        <v>36</v>
      </c>
      <c r="C5" s="25">
        <v>87.9</v>
      </c>
      <c r="D5" s="25">
        <v>12.1</v>
      </c>
    </row>
    <row r="6" spans="1:6">
      <c r="A6" s="88"/>
      <c r="B6" s="23" t="s">
        <v>1</v>
      </c>
      <c r="C6" s="25">
        <v>92.841479025454845</v>
      </c>
      <c r="D6" s="25">
        <v>7.1585209745451497</v>
      </c>
      <c r="F6" s="62"/>
    </row>
    <row r="7" spans="1:6">
      <c r="A7" s="86" t="s">
        <v>0</v>
      </c>
      <c r="B7" s="23" t="s">
        <v>35</v>
      </c>
      <c r="C7" s="25">
        <v>93.8</v>
      </c>
      <c r="D7" s="25">
        <v>6.2</v>
      </c>
    </row>
    <row r="8" spans="1:6">
      <c r="A8" s="87"/>
      <c r="B8" s="23" t="s">
        <v>36</v>
      </c>
      <c r="C8" s="25">
        <v>65.900000000000006</v>
      </c>
      <c r="D8" s="25">
        <v>34.1</v>
      </c>
    </row>
    <row r="9" spans="1:6">
      <c r="A9" s="88"/>
      <c r="B9" s="23" t="s">
        <v>1</v>
      </c>
      <c r="C9" s="25">
        <v>76.928824625621004</v>
      </c>
      <c r="D9" s="25">
        <v>23.071175374378999</v>
      </c>
    </row>
    <row r="10" spans="1:6">
      <c r="A10" s="85" t="s">
        <v>1</v>
      </c>
      <c r="B10" s="26" t="s">
        <v>35</v>
      </c>
      <c r="C10" s="27">
        <v>94.872851834649325</v>
      </c>
      <c r="D10" s="27">
        <v>5.1271481653506736</v>
      </c>
    </row>
    <row r="11" spans="1:6">
      <c r="A11" s="85"/>
      <c r="B11" s="26" t="s">
        <v>36</v>
      </c>
      <c r="C11" s="27">
        <v>76.48891556408482</v>
      </c>
      <c r="D11" s="27">
        <v>23.511084435915176</v>
      </c>
    </row>
    <row r="31" spans="1:1">
      <c r="A31" s="2" t="s">
        <v>42</v>
      </c>
    </row>
    <row r="32" spans="1:1">
      <c r="A32" s="5" t="s">
        <v>4</v>
      </c>
    </row>
  </sheetData>
  <mergeCells count="3">
    <mergeCell ref="A10:A11"/>
    <mergeCell ref="A4:A6"/>
    <mergeCell ref="A7:A9"/>
  </mergeCells>
  <pageMargins left="0.74803149606299213" right="0.74803149606299213" top="1.2791338582677163" bottom="1.2791338582677163" header="0.98385826771653528" footer="0.98385826771653528"/>
  <pageSetup paperSize="9" fitToWidth="0" fitToHeight="0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A52" sqref="A52:A61"/>
    </sheetView>
  </sheetViews>
  <sheetFormatPr baseColWidth="10" defaultRowHeight="14.25"/>
  <cols>
    <col min="1" max="1" width="14" customWidth="1"/>
    <col min="2" max="5" width="7.625" customWidth="1"/>
    <col min="6" max="1025" width="10.25" customWidth="1"/>
  </cols>
  <sheetData>
    <row r="1" spans="1:5" ht="15">
      <c r="A1" s="6" t="s">
        <v>47</v>
      </c>
      <c r="B1" s="1"/>
    </row>
    <row r="2" spans="1:5">
      <c r="A2" s="7" t="s">
        <v>43</v>
      </c>
      <c r="B2" s="2"/>
    </row>
    <row r="3" spans="1:5">
      <c r="C3" s="94" t="s">
        <v>46</v>
      </c>
      <c r="D3" s="94"/>
    </row>
    <row r="4" spans="1:5" ht="25.5" customHeight="1">
      <c r="A4" s="28"/>
      <c r="B4" s="28"/>
      <c r="C4" s="38">
        <v>2013</v>
      </c>
      <c r="D4" s="38">
        <v>2017</v>
      </c>
      <c r="E4" s="42" t="s">
        <v>48</v>
      </c>
    </row>
    <row r="5" spans="1:5">
      <c r="A5" s="91" t="s">
        <v>34</v>
      </c>
      <c r="B5" s="32" t="s">
        <v>61</v>
      </c>
      <c r="C5" s="29">
        <v>9.69</v>
      </c>
      <c r="D5" s="29">
        <v>10.31</v>
      </c>
      <c r="E5" s="41">
        <f>D5/C5-1</f>
        <v>6.398348813209509E-2</v>
      </c>
    </row>
    <row r="6" spans="1:5">
      <c r="A6" s="92"/>
      <c r="B6" s="33" t="s">
        <v>62</v>
      </c>
      <c r="C6" s="30">
        <v>9.42</v>
      </c>
      <c r="D6" s="30">
        <v>9.64</v>
      </c>
      <c r="E6" s="39">
        <f t="shared" ref="E6:E10" si="0">D6/C6-1</f>
        <v>2.3354564755838636E-2</v>
      </c>
    </row>
    <row r="7" spans="1:5">
      <c r="A7" s="93"/>
      <c r="B7" s="34" t="s">
        <v>37</v>
      </c>
      <c r="C7" s="31">
        <v>9.64</v>
      </c>
      <c r="D7" s="31">
        <v>10.119999999999999</v>
      </c>
      <c r="E7" s="39">
        <f t="shared" si="0"/>
        <v>4.9792531120331773E-2</v>
      </c>
    </row>
    <row r="8" spans="1:5">
      <c r="A8" s="91" t="s">
        <v>0</v>
      </c>
      <c r="B8" s="33" t="s">
        <v>61</v>
      </c>
      <c r="C8" s="30">
        <v>11.68</v>
      </c>
      <c r="D8" s="30">
        <v>11.76</v>
      </c>
      <c r="E8" s="41">
        <f t="shared" si="0"/>
        <v>6.8493150684931781E-3</v>
      </c>
    </row>
    <row r="9" spans="1:5">
      <c r="A9" s="92"/>
      <c r="B9" s="33" t="s">
        <v>62</v>
      </c>
      <c r="C9" s="30">
        <v>10.28</v>
      </c>
      <c r="D9" s="30">
        <v>10.36</v>
      </c>
      <c r="E9" s="39">
        <f t="shared" si="0"/>
        <v>7.7821011673151474E-3</v>
      </c>
    </row>
    <row r="10" spans="1:5">
      <c r="A10" s="93"/>
      <c r="B10" s="34" t="s">
        <v>37</v>
      </c>
      <c r="C10" s="31">
        <v>11.36</v>
      </c>
      <c r="D10" s="31">
        <v>11.02</v>
      </c>
      <c r="E10" s="40">
        <f t="shared" si="0"/>
        <v>-2.9929577464788748E-2</v>
      </c>
    </row>
    <row r="12" spans="1:5">
      <c r="A12" s="10" t="s">
        <v>49</v>
      </c>
      <c r="B12" s="43" t="s">
        <v>35</v>
      </c>
      <c r="C12" s="44">
        <f>C8/C5-1</f>
        <v>0.20536635706914352</v>
      </c>
      <c r="D12" s="44">
        <f>D8/D5-1</f>
        <v>0.14064015518913675</v>
      </c>
    </row>
    <row r="13" spans="1:5">
      <c r="A13" s="10"/>
      <c r="B13" s="43" t="s">
        <v>36</v>
      </c>
      <c r="C13" s="44">
        <f t="shared" ref="C13:D14" si="1">C9/C6-1</f>
        <v>9.1295116772823759E-2</v>
      </c>
      <c r="D13" s="44">
        <f t="shared" si="1"/>
        <v>7.4688796680497882E-2</v>
      </c>
    </row>
    <row r="14" spans="1:5">
      <c r="A14" s="10"/>
      <c r="B14" s="45" t="s">
        <v>37</v>
      </c>
      <c r="C14" s="44">
        <f t="shared" si="1"/>
        <v>0.17842323651452263</v>
      </c>
      <c r="D14" s="44">
        <f t="shared" si="1"/>
        <v>8.8932806324110825E-2</v>
      </c>
    </row>
    <row r="25" spans="1:8">
      <c r="H25" s="2" t="s">
        <v>42</v>
      </c>
    </row>
    <row r="26" spans="1:8">
      <c r="H26" s="5" t="s">
        <v>4</v>
      </c>
    </row>
    <row r="30" spans="1:8" ht="15">
      <c r="A30" s="64" t="s">
        <v>63</v>
      </c>
    </row>
    <row r="31" spans="1:8">
      <c r="A31" s="65"/>
      <c r="B31" s="65" t="s">
        <v>64</v>
      </c>
      <c r="C31" s="65" t="s">
        <v>65</v>
      </c>
      <c r="D31" s="66" t="s">
        <v>34</v>
      </c>
      <c r="E31" s="67" t="s">
        <v>66</v>
      </c>
    </row>
    <row r="32" spans="1:8">
      <c r="A32" s="95" t="s">
        <v>61</v>
      </c>
      <c r="B32" s="68">
        <v>25</v>
      </c>
      <c r="C32" s="69">
        <v>10</v>
      </c>
      <c r="D32" s="70">
        <v>9.4499999999999993</v>
      </c>
      <c r="E32" s="71">
        <v>5.8201058201058364E-2</v>
      </c>
    </row>
    <row r="33" spans="1:5">
      <c r="A33" s="89"/>
      <c r="B33" s="72">
        <v>30</v>
      </c>
      <c r="C33" s="73">
        <v>10.81</v>
      </c>
      <c r="D33" s="74">
        <v>9.8000000000000007</v>
      </c>
      <c r="E33" s="75">
        <v>0.10306122448979593</v>
      </c>
    </row>
    <row r="34" spans="1:5">
      <c r="A34" s="89"/>
      <c r="B34" s="72">
        <v>35</v>
      </c>
      <c r="C34" s="73">
        <v>11.3</v>
      </c>
      <c r="D34" s="74">
        <v>10.06</v>
      </c>
      <c r="E34" s="75">
        <v>0.12326043737574555</v>
      </c>
    </row>
    <row r="35" spans="1:5">
      <c r="A35" s="89"/>
      <c r="B35" s="72">
        <v>40</v>
      </c>
      <c r="C35" s="73">
        <v>11.6</v>
      </c>
      <c r="D35" s="74">
        <v>10.220000000000001</v>
      </c>
      <c r="E35" s="75">
        <v>0.13502935420743634</v>
      </c>
    </row>
    <row r="36" spans="1:5">
      <c r="A36" s="89"/>
      <c r="B36" s="72">
        <v>45</v>
      </c>
      <c r="C36" s="73">
        <v>11.86</v>
      </c>
      <c r="D36" s="74">
        <v>10.39</v>
      </c>
      <c r="E36" s="75">
        <v>0.14148219441770915</v>
      </c>
    </row>
    <row r="37" spans="1:5">
      <c r="A37" s="89"/>
      <c r="B37" s="72">
        <v>50</v>
      </c>
      <c r="C37" s="73">
        <v>12</v>
      </c>
      <c r="D37" s="74">
        <v>10.48</v>
      </c>
      <c r="E37" s="75">
        <v>0.14503816793893121</v>
      </c>
    </row>
    <row r="38" spans="1:5">
      <c r="A38" s="89"/>
      <c r="B38" s="72">
        <v>55</v>
      </c>
      <c r="C38" s="73">
        <v>12.07</v>
      </c>
      <c r="D38" s="74">
        <v>10.54</v>
      </c>
      <c r="E38" s="75">
        <v>0.14516129032258074</v>
      </c>
    </row>
    <row r="39" spans="1:5">
      <c r="A39" s="89"/>
      <c r="B39" s="72">
        <v>60</v>
      </c>
      <c r="C39" s="73">
        <v>12.06</v>
      </c>
      <c r="D39" s="74">
        <v>10.53</v>
      </c>
      <c r="E39" s="75">
        <v>0.14529914529914545</v>
      </c>
    </row>
    <row r="40" spans="1:5">
      <c r="A40" s="89"/>
      <c r="B40" s="72">
        <v>99</v>
      </c>
      <c r="C40" s="73">
        <v>12.12</v>
      </c>
      <c r="D40" s="74">
        <v>8.7100000000000009</v>
      </c>
      <c r="E40" s="75">
        <v>0.39150401836968984</v>
      </c>
    </row>
    <row r="41" spans="1:5">
      <c r="A41" s="90"/>
      <c r="B41" s="76" t="s">
        <v>1</v>
      </c>
      <c r="C41" s="77">
        <v>11.76</v>
      </c>
      <c r="D41" s="78">
        <v>10.31</v>
      </c>
      <c r="E41" s="79">
        <v>0.14064015518913675</v>
      </c>
    </row>
    <row r="42" spans="1:5">
      <c r="A42" s="95" t="s">
        <v>62</v>
      </c>
      <c r="B42" s="68">
        <v>25</v>
      </c>
      <c r="C42" s="69">
        <v>8.9</v>
      </c>
      <c r="D42" s="70">
        <v>8.7899999999999991</v>
      </c>
      <c r="E42" s="71">
        <v>1.2514220705347023E-2</v>
      </c>
    </row>
    <row r="43" spans="1:5">
      <c r="A43" s="89"/>
      <c r="B43" s="72">
        <v>30</v>
      </c>
      <c r="C43" s="73">
        <v>9.6300000000000008</v>
      </c>
      <c r="D43" s="74">
        <v>9.02</v>
      </c>
      <c r="E43" s="75">
        <v>6.7627494456762971E-2</v>
      </c>
    </row>
    <row r="44" spans="1:5">
      <c r="A44" s="89"/>
      <c r="B44" s="72">
        <v>35</v>
      </c>
      <c r="C44" s="73">
        <v>10.07</v>
      </c>
      <c r="D44" s="74">
        <v>9.43</v>
      </c>
      <c r="E44" s="75">
        <v>6.7868504772004234E-2</v>
      </c>
    </row>
    <row r="45" spans="1:5">
      <c r="A45" s="89"/>
      <c r="B45" s="72">
        <v>40</v>
      </c>
      <c r="C45" s="73">
        <v>10.39</v>
      </c>
      <c r="D45" s="74">
        <v>9.83</v>
      </c>
      <c r="E45" s="75">
        <v>5.6968463886063025E-2</v>
      </c>
    </row>
    <row r="46" spans="1:5">
      <c r="A46" s="89"/>
      <c r="B46" s="72">
        <v>45</v>
      </c>
      <c r="C46" s="73">
        <v>10.74</v>
      </c>
      <c r="D46" s="74">
        <v>10.039999999999999</v>
      </c>
      <c r="E46" s="75">
        <v>6.9721115537848766E-2</v>
      </c>
    </row>
    <row r="47" spans="1:5">
      <c r="A47" s="89"/>
      <c r="B47" s="72">
        <v>50</v>
      </c>
      <c r="C47" s="73">
        <v>10.8</v>
      </c>
      <c r="D47" s="74">
        <v>10.01</v>
      </c>
      <c r="E47" s="75">
        <v>7.8921078921079024E-2</v>
      </c>
    </row>
    <row r="48" spans="1:5">
      <c r="A48" s="89"/>
      <c r="B48" s="72">
        <v>55</v>
      </c>
      <c r="C48" s="73">
        <v>10.91</v>
      </c>
      <c r="D48" s="74">
        <v>9.98</v>
      </c>
      <c r="E48" s="75">
        <v>9.3186372745490909E-2</v>
      </c>
    </row>
    <row r="49" spans="1:5">
      <c r="A49" s="89"/>
      <c r="B49" s="72">
        <v>60</v>
      </c>
      <c r="C49" s="73">
        <v>10.4</v>
      </c>
      <c r="D49" s="74">
        <v>9.9499999999999993</v>
      </c>
      <c r="E49" s="75">
        <v>4.5226130653266416E-2</v>
      </c>
    </row>
    <row r="50" spans="1:5">
      <c r="A50" s="89"/>
      <c r="B50" s="72">
        <v>99</v>
      </c>
      <c r="C50" s="73">
        <v>8.1199999999999992</v>
      </c>
      <c r="D50" s="74">
        <v>8.3699999999999992</v>
      </c>
      <c r="E50" s="75">
        <v>-2.9868578255675016E-2</v>
      </c>
    </row>
    <row r="51" spans="1:5">
      <c r="A51" s="90"/>
      <c r="B51" s="76" t="s">
        <v>1</v>
      </c>
      <c r="C51" s="77">
        <v>10.36</v>
      </c>
      <c r="D51" s="78">
        <v>9.64</v>
      </c>
      <c r="E51" s="79">
        <v>7.4688796680497882E-2</v>
      </c>
    </row>
    <row r="52" spans="1:5">
      <c r="A52" s="89" t="s">
        <v>37</v>
      </c>
      <c r="B52" s="72">
        <v>25</v>
      </c>
      <c r="C52" s="73">
        <v>9.2100000000000009</v>
      </c>
      <c r="D52" s="74">
        <v>9.15</v>
      </c>
      <c r="E52" s="75">
        <v>6.5573770491804684E-3</v>
      </c>
    </row>
    <row r="53" spans="1:5">
      <c r="A53" s="89"/>
      <c r="B53" s="72">
        <v>30</v>
      </c>
      <c r="C53" s="73">
        <v>10.050000000000001</v>
      </c>
      <c r="D53" s="74">
        <v>9.48</v>
      </c>
      <c r="E53" s="75">
        <v>6.0126582278481111E-2</v>
      </c>
    </row>
    <row r="54" spans="1:5">
      <c r="A54" s="89"/>
      <c r="B54" s="72">
        <v>35</v>
      </c>
      <c r="C54" s="73">
        <v>10.59</v>
      </c>
      <c r="D54" s="74">
        <v>9.83</v>
      </c>
      <c r="E54" s="75">
        <v>7.7314343845371392E-2</v>
      </c>
    </row>
    <row r="55" spans="1:5">
      <c r="A55" s="89"/>
      <c r="B55" s="72">
        <v>40</v>
      </c>
      <c r="C55" s="73">
        <v>10.94</v>
      </c>
      <c r="D55" s="74">
        <v>10.09</v>
      </c>
      <c r="E55" s="75">
        <v>8.4241823587710485E-2</v>
      </c>
    </row>
    <row r="56" spans="1:5">
      <c r="A56" s="89"/>
      <c r="B56" s="72">
        <v>45</v>
      </c>
      <c r="C56" s="73">
        <v>11.3</v>
      </c>
      <c r="D56" s="74">
        <v>10.3</v>
      </c>
      <c r="E56" s="75">
        <v>9.7087378640776656E-2</v>
      </c>
    </row>
    <row r="57" spans="1:5">
      <c r="A57" s="89"/>
      <c r="B57" s="72">
        <v>50</v>
      </c>
      <c r="C57" s="73">
        <v>11.43</v>
      </c>
      <c r="D57" s="74">
        <v>10.38</v>
      </c>
      <c r="E57" s="75">
        <v>0.10115606936416177</v>
      </c>
    </row>
    <row r="58" spans="1:5">
      <c r="A58" s="89"/>
      <c r="B58" s="72">
        <v>55</v>
      </c>
      <c r="C58" s="73">
        <v>11.53</v>
      </c>
      <c r="D58" s="74">
        <v>10.44</v>
      </c>
      <c r="E58" s="75">
        <v>0.10440613026819912</v>
      </c>
    </row>
    <row r="59" spans="1:5">
      <c r="A59" s="89"/>
      <c r="B59" s="72">
        <v>60</v>
      </c>
      <c r="C59" s="73">
        <v>11.17</v>
      </c>
      <c r="D59" s="74">
        <v>10.42</v>
      </c>
      <c r="E59" s="75">
        <v>7.1976967370441569E-2</v>
      </c>
    </row>
    <row r="60" spans="1:5">
      <c r="A60" s="89"/>
      <c r="B60" s="72">
        <v>99</v>
      </c>
      <c r="C60" s="73">
        <v>8.44</v>
      </c>
      <c r="D60" s="74">
        <v>8.5299999999999994</v>
      </c>
      <c r="E60" s="75">
        <v>-1.0550996483001174E-2</v>
      </c>
    </row>
    <row r="61" spans="1:5">
      <c r="A61" s="90"/>
      <c r="B61" s="76" t="s">
        <v>1</v>
      </c>
      <c r="C61" s="77">
        <v>11.02</v>
      </c>
      <c r="D61" s="78">
        <v>10.119999999999999</v>
      </c>
      <c r="E61" s="79">
        <v>8.8932806324110825E-2</v>
      </c>
    </row>
  </sheetData>
  <mergeCells count="6">
    <mergeCell ref="A52:A61"/>
    <mergeCell ref="A5:A7"/>
    <mergeCell ref="A8:A10"/>
    <mergeCell ref="C3:D3"/>
    <mergeCell ref="A32:A41"/>
    <mergeCell ref="A42:A51"/>
  </mergeCells>
  <pageMargins left="0.74803149606299213" right="0.74803149606299213" top="1.2791338582677163" bottom="1.2791338582677163" header="0.98385826771653528" footer="0.98385826771653528"/>
  <pageSetup paperSize="9" fitToWidth="0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 1</vt:lpstr>
      <vt:lpstr>graph 2</vt:lpstr>
      <vt:lpstr>graph 3</vt:lpstr>
      <vt:lpstr>graph 4</vt:lpstr>
      <vt:lpstr>graph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Chauffeurs du transport routier de marchandises pour compte propre et compte d'autrui</dc:title>
  <dc:subject>Transport routier de marchandises</dc:subject>
  <dc:creator>SDES</dc:creator>
  <cp:keywords>chauffeur, emploi, TRM, transport routier, camion</cp:keywords>
  <cp:lastModifiedBy>RUFFIN Vladimir</cp:lastModifiedBy>
  <cp:revision>7</cp:revision>
  <dcterms:created xsi:type="dcterms:W3CDTF">2016-10-10T16:56:38Z</dcterms:created>
  <dcterms:modified xsi:type="dcterms:W3CDTF">2021-02-04T17:16:45Z</dcterms:modified>
</cp:coreProperties>
</file>