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NTERNET\Thème Energies Climat\ONRE\"/>
    </mc:Choice>
  </mc:AlternateContent>
  <bookViews>
    <workbookView xWindow="0" yWindow="0" windowWidth="20490" windowHeight="6720" tabRatio="809"/>
  </bookViews>
  <sheets>
    <sheet name="Tableau 1" sheetId="11" r:id="rId1"/>
    <sheet name="Graphique 1" sheetId="1" r:id="rId2"/>
    <sheet name="Tableau 2" sheetId="20" r:id="rId3"/>
    <sheet name="Encadre 2" sheetId="19" r:id="rId4"/>
    <sheet name="Tableau 3" sheetId="21" r:id="rId5"/>
    <sheet name="Graphique 2" sheetId="23" r:id="rId6"/>
    <sheet name="Tableau 4" sheetId="22" r:id="rId7"/>
    <sheet name="Graphique 3" sheetId="38" r:id="rId8"/>
    <sheet name="Graphique 4" sheetId="24" r:id="rId9"/>
    <sheet name="Graphique 5" sheetId="39" r:id="rId10"/>
    <sheet name="Graphique 6" sheetId="13" r:id="rId11"/>
    <sheet name="Graphique 7" sheetId="40" r:id="rId12"/>
    <sheet name="Graphique 8" sheetId="26" r:id="rId13"/>
    <sheet name="Tableau 5" sheetId="27" r:id="rId14"/>
    <sheet name="Graphique 9" sheetId="28" r:id="rId15"/>
    <sheet name="Graphique 10" sheetId="29" r:id="rId16"/>
    <sheet name="Graphique 11" sheetId="30" r:id="rId17"/>
    <sheet name="Graphique 12" sheetId="31" r:id="rId18"/>
    <sheet name="Carte 1" sheetId="32" r:id="rId19"/>
    <sheet name="Graphique 13" sheetId="33" r:id="rId20"/>
    <sheet name="Graphique 14" sheetId="63" r:id="rId21"/>
    <sheet name="Graphique 15" sheetId="41" r:id="rId22"/>
    <sheet name="Graphique 16" sheetId="42" r:id="rId23"/>
    <sheet name="Graphique 17" sheetId="43" r:id="rId24"/>
    <sheet name="Graphique 18" sheetId="44" r:id="rId25"/>
    <sheet name="Graphique 19" sheetId="45" r:id="rId26"/>
    <sheet name="Graphique 20" sheetId="46" r:id="rId27"/>
    <sheet name="Graphique 21" sheetId="47" r:id="rId28"/>
    <sheet name="Graphique 22" sheetId="48" r:id="rId29"/>
    <sheet name="Graphique 23" sheetId="49" r:id="rId30"/>
    <sheet name="Graphique 24" sheetId="50" r:id="rId31"/>
    <sheet name="Annexe 1" sheetId="35" r:id="rId32"/>
    <sheet name="Annexe 1 (2)" sheetId="36" r:id="rId33"/>
    <sheet name="Annexe 2 (1)" sheetId="51" r:id="rId34"/>
    <sheet name="Annexe 2 (2)" sheetId="52" r:id="rId35"/>
    <sheet name="Annexe 2 (3)" sheetId="53" r:id="rId36"/>
    <sheet name="Annexe 2 (4)" sheetId="54" r:id="rId37"/>
    <sheet name="Annexe 2 (5)" sheetId="55" r:id="rId38"/>
    <sheet name="Annexe 2 (6)" sheetId="56" r:id="rId39"/>
    <sheet name="Annexe 2 (7)" sheetId="57" r:id="rId40"/>
    <sheet name="Annexe 2 (8)" sheetId="58" r:id="rId41"/>
    <sheet name="Annexe 2 (9)" sheetId="34" r:id="rId42"/>
    <sheet name="Annexe 2 (10)" sheetId="37" r:id="rId43"/>
    <sheet name="Annexe 2 (11)" sheetId="59" r:id="rId44"/>
    <sheet name="Annexe 2 (12)" sheetId="60" r:id="rId45"/>
    <sheet name="Annexe 2 (13)" sheetId="61" r:id="rId46"/>
    <sheet name="Annexe 2 (14)" sheetId="62" r:id="rId47"/>
    <sheet name="Annexe 2 (15)" sheetId="65" r:id="rId48"/>
    <sheet name="Annexe 2 (16)" sheetId="64" r:id="rId49"/>
  </sheets>
  <externalReferences>
    <externalReference r:id="rId50"/>
    <externalReference r:id="rId51"/>
  </externalReferences>
  <definedNames>
    <definedName name="_xlnm._FilterDatabase" localSheetId="19" hidden="1">'Graphique 13'!$I$21:$J$28</definedName>
    <definedName name="_Hlk16004052" localSheetId="6">'Tableau 4'!#REF!</definedName>
    <definedName name="Nb" localSheetId="43">'[1]Graphique 6'!#REF!</definedName>
    <definedName name="Nb" localSheetId="45">'[1]Graphique 6'!#REF!</definedName>
    <definedName name="Nb" localSheetId="46">'[1]Graphique 6'!#REF!</definedName>
    <definedName name="Nb" localSheetId="47">'[1]Graphique 6'!#REF!</definedName>
    <definedName name="Nb">'[1]Graphique 6'!#REF!</definedName>
    <definedName name="Nb_lignes" localSheetId="43">'Graphique 6'!#REF!</definedName>
    <definedName name="Nb_lignes" localSheetId="45">'Graphique 6'!#REF!</definedName>
    <definedName name="Nb_lignes" localSheetId="46">'Graphique 6'!#REF!</definedName>
    <definedName name="Nb_lignes" localSheetId="47">'Graphique 6'!#REF!</definedName>
    <definedName name="Nb_lignes" localSheetId="7">'Graphique 6'!#REF!</definedName>
    <definedName name="Nb_lignes" localSheetId="8">'Graphique 6'!#REF!</definedName>
    <definedName name="Nb_lignes" localSheetId="9">'Graphique 5'!#REF!</definedName>
    <definedName name="Nb_lignes" localSheetId="2">'[2]Graphique 4'!#REF!</definedName>
    <definedName name="Nb_lignes" localSheetId="4">'[2]Graphique 4'!#REF!</definedName>
    <definedName name="Nb_lignes" localSheetId="6">'[2]Graphique 4'!#REF!</definedName>
    <definedName name="Nb_lignes">'Graphique 6'!#REF!</definedName>
    <definedName name="_xlnm.Print_Area" localSheetId="1">'Graphique 1'!$A$1:$H$16</definedName>
    <definedName name="_xlnm.Print_Area" localSheetId="9">'Graphique 5'!$A$1:$J$15</definedName>
    <definedName name="_xlnm.Print_Area" localSheetId="10">'Graphique 6'!$A$1:$J$13</definedName>
    <definedName name="_xlnm.Print_Area" localSheetId="0">'Tableau 1'!$A$1:$D$12</definedName>
    <definedName name="_xlnm.Print_Area" localSheetId="4">'Tableau 3'!$A$1:$E$48</definedName>
  </definedNames>
  <calcPr calcId="162913"/>
</workbook>
</file>

<file path=xl/calcChain.xml><?xml version="1.0" encoding="utf-8"?>
<calcChain xmlns="http://schemas.openxmlformats.org/spreadsheetml/2006/main">
  <c r="J5" i="23" l="1"/>
  <c r="J6" i="23"/>
  <c r="J7" i="23"/>
  <c r="J4" i="23"/>
  <c r="G5" i="23"/>
  <c r="G6" i="23"/>
  <c r="G7" i="23"/>
  <c r="G4" i="23"/>
  <c r="D7" i="23"/>
  <c r="D5" i="23"/>
  <c r="D6" i="23"/>
  <c r="D4" i="23"/>
  <c r="J15" i="37" l="1"/>
  <c r="J16" i="37"/>
  <c r="J17" i="37"/>
  <c r="J14" i="37"/>
  <c r="E25" i="37" l="1"/>
  <c r="D25" i="37"/>
  <c r="E24" i="37"/>
  <c r="D24" i="37"/>
  <c r="E23" i="37"/>
  <c r="D23" i="37"/>
  <c r="E22" i="37"/>
  <c r="D22" i="37"/>
  <c r="E21" i="37"/>
  <c r="D21" i="37"/>
  <c r="E17" i="37"/>
  <c r="D17" i="37"/>
  <c r="E16" i="37"/>
  <c r="D16" i="37"/>
  <c r="E15" i="37"/>
  <c r="D15" i="37"/>
  <c r="E14" i="37"/>
  <c r="D14" i="37"/>
  <c r="E9" i="37"/>
  <c r="D9" i="37"/>
  <c r="E8" i="37"/>
  <c r="D8" i="37"/>
  <c r="E7" i="37"/>
  <c r="D7" i="37"/>
  <c r="E6" i="37"/>
  <c r="D6" i="37"/>
  <c r="E5" i="37"/>
  <c r="D5" i="37"/>
  <c r="E26" i="34"/>
  <c r="D26" i="34"/>
  <c r="E25" i="34"/>
  <c r="D25" i="34"/>
  <c r="E24" i="34"/>
  <c r="D24" i="34"/>
  <c r="E23" i="34"/>
  <c r="D23" i="34"/>
  <c r="E22" i="34"/>
  <c r="D22" i="34"/>
  <c r="E21" i="34"/>
  <c r="D21" i="34"/>
  <c r="E20" i="34"/>
  <c r="D20" i="34"/>
  <c r="E19" i="34"/>
  <c r="D19" i="34"/>
  <c r="E18" i="34"/>
  <c r="D18" i="34"/>
  <c r="E17" i="34"/>
  <c r="D17" i="34"/>
  <c r="E16" i="34"/>
  <c r="D16" i="34"/>
  <c r="E15" i="34"/>
  <c r="D15" i="34"/>
  <c r="E14" i="34"/>
  <c r="D14" i="34"/>
  <c r="E13" i="34"/>
  <c r="D13" i="34"/>
  <c r="E12" i="34"/>
  <c r="D12" i="34"/>
  <c r="E11" i="34"/>
  <c r="D11" i="34"/>
  <c r="E10" i="34"/>
  <c r="D10" i="34"/>
  <c r="E9" i="34"/>
  <c r="D9" i="34"/>
  <c r="E8" i="34"/>
  <c r="D8" i="34"/>
  <c r="E7" i="34"/>
  <c r="D7" i="34"/>
  <c r="E6" i="34"/>
  <c r="D6" i="34"/>
  <c r="E5" i="34"/>
  <c r="D5" i="34"/>
  <c r="D45" i="21" l="1"/>
  <c r="E45" i="21" s="1"/>
  <c r="D44" i="21"/>
  <c r="E44" i="21" s="1"/>
  <c r="D43" i="21"/>
  <c r="E43" i="21" s="1"/>
  <c r="D42" i="21"/>
  <c r="E42" i="21" s="1"/>
  <c r="D41" i="21"/>
  <c r="E41" i="21" s="1"/>
  <c r="D40" i="21"/>
  <c r="E40" i="21" s="1"/>
  <c r="D38" i="21"/>
  <c r="E38" i="21" s="1"/>
  <c r="D37" i="21"/>
  <c r="E37" i="21" s="1"/>
  <c r="D36" i="21"/>
  <c r="E36" i="21" s="1"/>
  <c r="D35" i="21"/>
  <c r="E35" i="21" s="1"/>
  <c r="D34" i="21"/>
  <c r="E34" i="21" s="1"/>
  <c r="D33" i="21"/>
  <c r="E33" i="21" s="1"/>
  <c r="D31" i="21"/>
  <c r="E31" i="21" s="1"/>
  <c r="D30" i="21"/>
  <c r="E30" i="21" s="1"/>
  <c r="D29" i="21"/>
  <c r="E29" i="21" s="1"/>
  <c r="E28" i="21"/>
  <c r="D26" i="21"/>
  <c r="E26" i="21" s="1"/>
  <c r="D25" i="21"/>
  <c r="E25" i="21" s="1"/>
  <c r="D24" i="21"/>
  <c r="E24" i="21" s="1"/>
  <c r="D23" i="21"/>
  <c r="E23" i="21" s="1"/>
  <c r="D22" i="21"/>
  <c r="E22" i="21" s="1"/>
  <c r="D21" i="21"/>
  <c r="E21" i="21" s="1"/>
  <c r="D20" i="21"/>
  <c r="E20" i="21" s="1"/>
  <c r="E18" i="21"/>
  <c r="D17" i="21"/>
  <c r="E17" i="21" s="1"/>
  <c r="D16" i="21"/>
  <c r="E16" i="21" s="1"/>
  <c r="D15" i="21"/>
  <c r="E15" i="21" s="1"/>
  <c r="D13" i="21"/>
  <c r="E13" i="21" s="1"/>
  <c r="D12" i="21"/>
  <c r="E12" i="21" s="1"/>
  <c r="D11" i="21"/>
  <c r="E11" i="21" s="1"/>
  <c r="D10" i="21"/>
  <c r="E10" i="21" s="1"/>
  <c r="D8" i="21"/>
  <c r="E8" i="21" s="1"/>
  <c r="D7" i="21"/>
  <c r="E7" i="21" s="1"/>
  <c r="D6" i="21"/>
  <c r="E6" i="21" s="1"/>
  <c r="D5" i="21"/>
  <c r="E5" i="21" s="1"/>
</calcChain>
</file>

<file path=xl/sharedStrings.xml><?xml version="1.0" encoding="utf-8"?>
<sst xmlns="http://schemas.openxmlformats.org/spreadsheetml/2006/main" count="1619" uniqueCount="446">
  <si>
    <t>Planchers</t>
  </si>
  <si>
    <t>Murs</t>
  </si>
  <si>
    <t>Toitures</t>
  </si>
  <si>
    <t>2 ou 3 gestes</t>
  </si>
  <si>
    <t>4 gestes ou plus</t>
  </si>
  <si>
    <t>Montant par geste</t>
  </si>
  <si>
    <t>Ensemble</t>
  </si>
  <si>
    <r>
      <t>9</t>
    </r>
    <r>
      <rPr>
        <b/>
        <vertAlign val="superscript"/>
        <sz val="10"/>
        <rFont val="Arial"/>
        <family val="2"/>
      </rPr>
      <t>e</t>
    </r>
    <r>
      <rPr>
        <b/>
        <sz val="10"/>
        <rFont val="Arial"/>
        <family val="2"/>
      </rPr>
      <t xml:space="preserve"> décile (D9)</t>
    </r>
  </si>
  <si>
    <t>1er décile (D1)</t>
  </si>
  <si>
    <t>au moins un geste (ménages rénovateurs)</t>
  </si>
  <si>
    <t>Médiane</t>
  </si>
  <si>
    <t>1er quartile (Q1)</t>
  </si>
  <si>
    <t>3e quartile (Q3)</t>
  </si>
  <si>
    <t>en %</t>
  </si>
  <si>
    <t>Ouvertures (portes, fenêtres)</t>
  </si>
  <si>
    <t>Ouvertures
(portes, fenêtres)</t>
  </si>
  <si>
    <t>Champ : France métropolitaine, ménages en maisons individuelles ayant effectué des travaux entre 2017 et 2019.</t>
  </si>
  <si>
    <t>Champ : France métropolitaine, ménages en maisons individuelles.</t>
  </si>
  <si>
    <t>Sans isolation</t>
  </si>
  <si>
    <t>Avec isolation</t>
  </si>
  <si>
    <t>3 postes ou plus</t>
  </si>
  <si>
    <t>dont : 1 geste</t>
  </si>
  <si>
    <t>1 poste</t>
  </si>
  <si>
    <t>2 postes</t>
  </si>
  <si>
    <t>Ventilation / Climatisation</t>
  </si>
  <si>
    <t>Tableau 1 : répartition du nombre de ménages selon les nombres de gestes et de postes</t>
  </si>
  <si>
    <t>Ménages déclarant entre 2017 et 2019 :</t>
  </si>
  <si>
    <t>Effectif (en milliers)</t>
  </si>
  <si>
    <t>aucun geste (ménages non rénovateurs)</t>
  </si>
  <si>
    <t>Graphique 1 : nombre de ménages rénovateurs entre 2017 et 2019 par poste</t>
  </si>
  <si>
    <t>Champ : France métropolitaine, gestes réalisés en 2019 par les ménages en maisons individuelles.</t>
  </si>
  <si>
    <t>Lecture : tous travaux considérés, un geste sur dix coûte moins de 500 euros (D1), un quart des travaux moins de 1 400 euros (Q1) et la moitié moins de 3 100 euros (médiane) ; en haut de l’échelle, un geste sur quatre coûte plus de 6 600 euros (Q3) et un geste sur dix plus de 13 400 euros (D9).</t>
  </si>
  <si>
    <t>Note : les coûts incluent la main d'œuvre et les matériaux et sont indiqués toutes taxes comprises (TTC), hors déduction des aides.</t>
  </si>
  <si>
    <t>Chauffage</t>
  </si>
  <si>
    <t>Eau chaude sanitaire</t>
  </si>
  <si>
    <t>Toiture</t>
  </si>
  <si>
    <t>Ouvertures</t>
  </si>
  <si>
    <t>Ventilation</t>
  </si>
  <si>
    <t>A fait des travaux (40 %)</t>
  </si>
  <si>
    <t>N'a pas fait de travaux (60 %)</t>
  </si>
  <si>
    <t>Part des ménages ayant fait des travaux (%)</t>
  </si>
  <si>
    <t>Age</t>
  </si>
  <si>
    <t xml:space="preserve"> 18-34 ans</t>
  </si>
  <si>
    <t>35-49 ans</t>
  </si>
  <si>
    <t>50 ans et plus</t>
  </si>
  <si>
    <t>Non renseigné</t>
  </si>
  <si>
    <t>Statut d'occupation</t>
  </si>
  <si>
    <t>Propriétaire</t>
  </si>
  <si>
    <t>dont : propriétaire en accession à la propriété</t>
  </si>
  <si>
    <t>Locataire (hors HLM)</t>
  </si>
  <si>
    <t>Locataire (HLM)</t>
  </si>
  <si>
    <t>Taille Agloomération</t>
  </si>
  <si>
    <t>- de 2 000 hab</t>
  </si>
  <si>
    <t>entre 2 000 et 19 999</t>
  </si>
  <si>
    <t>entre 20 000 et 99 999</t>
  </si>
  <si>
    <t>Période de construction du logement</t>
  </si>
  <si>
    <t>1948 et avant</t>
  </si>
  <si>
    <t>De 1949 à 1974</t>
  </si>
  <si>
    <t>De 1975 à 1981</t>
  </si>
  <si>
    <t>De 1982 à 1989</t>
  </si>
  <si>
    <t>De 1990 à 2000</t>
  </si>
  <si>
    <t>De 2001 à 2011</t>
  </si>
  <si>
    <t>2012 et après</t>
  </si>
  <si>
    <t>Surface habitable du logement</t>
  </si>
  <si>
    <t>De 70 m² à 99 m²</t>
  </si>
  <si>
    <t>De 100 m² à 149 m²</t>
  </si>
  <si>
    <t>150 m² ou plus</t>
  </si>
  <si>
    <t>Revenus annuels par UC</t>
  </si>
  <si>
    <t>Moins de 14 310 euros</t>
  </si>
  <si>
    <t>De 14 310 à 18 939 euros</t>
  </si>
  <si>
    <t>18 940 à 23 649 euros</t>
  </si>
  <si>
    <t>23 650 à 30 809 euros</t>
  </si>
  <si>
    <t>30 810 euros ou plus</t>
  </si>
  <si>
    <t>Année d'emménagement dans le logement</t>
  </si>
  <si>
    <t>1990 et avant</t>
  </si>
  <si>
    <t>De 1991 à 2000</t>
  </si>
  <si>
    <t>De 2001 à 2010</t>
  </si>
  <si>
    <t>De 2011 à 2016</t>
  </si>
  <si>
    <t>2017 et après</t>
  </si>
  <si>
    <t>Tableau 2 : Ménages ayant fait des bouquets de rénovation entre 2017 et 2019</t>
  </si>
  <si>
    <t>Tableau 3 : Caractérisation des ménages rénovateurs et non-rénovateurs</t>
  </si>
  <si>
    <t>Poste</t>
  </si>
  <si>
    <t>Geste</t>
  </si>
  <si>
    <t>Nombre de gestes terminés en 2019</t>
  </si>
  <si>
    <t>Toitures - Combles</t>
  </si>
  <si>
    <t>Rénovation d’un pan ou de la totalité d’une toiture avec isolation de la toiture</t>
  </si>
  <si>
    <t>Rénovation d’un pan ou de la totalité d’une toiture sans isolation de la toiture</t>
  </si>
  <si>
    <t>Isolation d’un pan ou de la totalité d’une toiture sans rénovation de la toiture</t>
  </si>
  <si>
    <t>Isolation du plancher des combles</t>
  </si>
  <si>
    <t>Réfection de la toiture-terrasse avec isolation</t>
  </si>
  <si>
    <t>Réfection de la toiture-terrasse sans isolation</t>
  </si>
  <si>
    <t>Murs donnant sur l’extérieur</t>
  </si>
  <si>
    <t>Rénovation extérieure des murs donnant sur l’extérieur avec isolation (isolant + ravalement / bardage / crépi / peinture …)</t>
  </si>
  <si>
    <t>Rénovation extérieure des murs donnant sur l’extérieur sans isolation (ravalement, bardage, crépi, peinture, …)</t>
  </si>
  <si>
    <t>Rénovation intérieure des murs donnant sur l’extérieur avec isolation (isolant + peinture / papier peint...)</t>
  </si>
  <si>
    <t>Rénovation intérieure des murs donnant sur l’extérieur sans isolation (peinture, papier peint...)</t>
  </si>
  <si>
    <t>Sols du rez-de-chaussée</t>
  </si>
  <si>
    <t>Rénovation du plancher bas avec isolation</t>
  </si>
  <si>
    <t>Rénovation du plancher bas sans isolation</t>
  </si>
  <si>
    <t>Ouvertures (fenêtres, portes fenêtres, baies vitrées et portes)</t>
  </si>
  <si>
    <t xml:space="preserve">Pose ou remplacement de fenêtres, portes fenêtres ou baies vitrées </t>
  </si>
  <si>
    <t>Pose ou remplacement sur les ouvertures de volets, ventelles, jalousies, …</t>
  </si>
  <si>
    <t>Remplacement ou pose de portes donnant sur l’extérieur</t>
  </si>
  <si>
    <t>Systèmes de chauffage et d’eau chaude sanitaire</t>
  </si>
  <si>
    <t>Remplacement ou installation d'un système de production de chauffage principal (énergies renouvelables comprises)</t>
  </si>
  <si>
    <t>Amélioration du dispositif de régulation du chauffage (robinets thermostatiques, programmateur, systèmes de gestion du chauffage électrique)</t>
  </si>
  <si>
    <t>Remplacement ou installation d'un système de production d'Eau Chaude Sanitaire (énergies renouvelables comprises)</t>
  </si>
  <si>
    <t>Calorifugeage (isolation thermique) de tout ou partie d’une installation de production ou de distribution de chaleur ou d’eau chaude sanitaire</t>
  </si>
  <si>
    <t>Ventilation, rafraîchissement et climatisation</t>
  </si>
  <si>
    <t>Mise en place ou remplacement d’un équipement de ventilation</t>
  </si>
  <si>
    <t>Mise en place ou remplacement d’un équipement de climatisation</t>
  </si>
  <si>
    <t>Mise en place ou remplacement d’un équipement permettant le rafraîchissement, hors climatisation (brasseur d’air, brise soleil, …)</t>
  </si>
  <si>
    <t>Isolant mince/réfléchissant</t>
  </si>
  <si>
    <t>Isolant biosourcé</t>
  </si>
  <si>
    <t>Isolant synthétique</t>
  </si>
  <si>
    <t>Isolant minéral</t>
  </si>
  <si>
    <t>Plancher bas</t>
  </si>
  <si>
    <t>Situation avant travaux</t>
  </si>
  <si>
    <t>Systèmes installés lors des travaux</t>
  </si>
  <si>
    <t>VMC simple flux</t>
  </si>
  <si>
    <t>VMC double flux</t>
  </si>
  <si>
    <t>Autre système</t>
  </si>
  <si>
    <t>Ventilation naturelle</t>
  </si>
  <si>
    <t>Ménages ayant effectué au moins un geste de rénovation entre 2017 et 2019 : 6,4 millions</t>
  </si>
  <si>
    <t>Ménages n'ayant rénové qu'en 2017 ou 2018</t>
  </si>
  <si>
    <t>Ménages ayant effectué au moins un geste de rénovation en 2019</t>
  </si>
  <si>
    <t>3,3 millions</t>
  </si>
  <si>
    <t>3,1 millions</t>
  </si>
  <si>
    <t>Ménages ayant aussi rénové en 2017 ou 2018 : 1,1 million</t>
  </si>
  <si>
    <t>Ménages n'ayant rénové qu'en 2019 : 2 millions</t>
  </si>
  <si>
    <t xml:space="preserve">Nombre de gestes en 2017 ou 2018 </t>
  </si>
  <si>
    <t>Nombre de gestes en 2019</t>
  </si>
  <si>
    <t>6,9 millions</t>
  </si>
  <si>
    <t>2,1 millions</t>
  </si>
  <si>
    <t>5 millions</t>
  </si>
  <si>
    <t>Nombre de gestes entre 2017 et 2019 : 7,1 millions</t>
  </si>
  <si>
    <t>Nombre de gestes entre 2017 et 2019 : 14,0 millions</t>
  </si>
  <si>
    <t>Champ : France métropolitaine, ménages en maisons individuelles ayant fait des travaux en 2019 ayant conduit à des gains énergétiques.</t>
  </si>
  <si>
    <t>Nombre de gestes</t>
  </si>
  <si>
    <t>Gain total</t>
  </si>
  <si>
    <t>Nombre de logements</t>
  </si>
  <si>
    <t>Gain moyen</t>
  </si>
  <si>
    <t>Répartition des économies d'énergie</t>
  </si>
  <si>
    <t>Répartition de la surface (rénovateurs)</t>
  </si>
  <si>
    <t>TWh/an</t>
  </si>
  <si>
    <t>MWh/an</t>
  </si>
  <si>
    <t>%</t>
  </si>
  <si>
    <t>1 geste</t>
  </si>
  <si>
    <t>2 gestes</t>
  </si>
  <si>
    <t>3 gestes</t>
  </si>
  <si>
    <t>4 gestes</t>
  </si>
  <si>
    <t>5 gestes ou plus</t>
  </si>
  <si>
    <t>TWh</t>
  </si>
  <si>
    <t>MWh</t>
  </si>
  <si>
    <t>Nombre de postes</t>
  </si>
  <si>
    <t>Encadré : Les différents champs temporels de l'enquête Tremi</t>
  </si>
  <si>
    <t>X% des gains énergétiques correspondent à…</t>
  </si>
  <si>
    <t>Date de construction</t>
  </si>
  <si>
    <t>Champ : France métropolitaine, ménages en maisons individuelles ayant fait des travaux en 2019.</t>
  </si>
  <si>
    <t>Locataire</t>
  </si>
  <si>
    <t>Propriétaire sans prêt</t>
  </si>
  <si>
    <t>Propriétaire en accession à la propriété</t>
  </si>
  <si>
    <t>Répartition de la surface (ens. parc)</t>
  </si>
  <si>
    <t>Revenu par unité de consommation</t>
  </si>
  <si>
    <t>14 310 à 18 939 euros</t>
  </si>
  <si>
    <t>Moins de 70 m²</t>
  </si>
  <si>
    <t>Taille du logement</t>
  </si>
  <si>
    <t>Région</t>
  </si>
  <si>
    <t>Provence-Alpes-Côte d'Azur</t>
  </si>
  <si>
    <t>Corse</t>
  </si>
  <si>
    <t xml:space="preserve">Auvergne-Rhône-Alpes                     </t>
  </si>
  <si>
    <t xml:space="preserve">Centre-Val de Loire         </t>
  </si>
  <si>
    <t xml:space="preserve">Bourgogne-Franche-Comté                                         </t>
  </si>
  <si>
    <t>Occitanie</t>
  </si>
  <si>
    <t xml:space="preserve">Bretagne                                    </t>
  </si>
  <si>
    <t>Centre-Val de Loire</t>
  </si>
  <si>
    <t>Normandie</t>
  </si>
  <si>
    <t>Nouvelle-Aquitaine</t>
  </si>
  <si>
    <t>Grand Est</t>
  </si>
  <si>
    <t>Pays de la Loire</t>
  </si>
  <si>
    <t>Auvergne-Rhône-Alpes</t>
  </si>
  <si>
    <t>Hauts-de-France</t>
  </si>
  <si>
    <t>Île-de-France</t>
  </si>
  <si>
    <t>Bretagne</t>
  </si>
  <si>
    <t>Plancher</t>
  </si>
  <si>
    <t>Ouverture</t>
  </si>
  <si>
    <t>Mur</t>
  </si>
  <si>
    <t>Toiture : réfection toiture, terrasse sans isolation</t>
  </si>
  <si>
    <t>Ventilation : mise en place ou remplacement de rafraîchissement, hors climatisation</t>
  </si>
  <si>
    <t>Toiture : rénovation sans isolation</t>
  </si>
  <si>
    <t>Sols : rénovation sans isolation</t>
  </si>
  <si>
    <t>Murs : rénovation extérieure sans isolation</t>
  </si>
  <si>
    <t>Murs : rénovation intérieure sans isolation</t>
  </si>
  <si>
    <t>Fenêtre : pose ou remplacement d'occultations</t>
  </si>
  <si>
    <t>Fenêtre : remplacement ou pose de portes donnant sur l’extérieur</t>
  </si>
  <si>
    <t>ECS : calorifugeage distribution</t>
  </si>
  <si>
    <t>Chauffage : amélioration du dispositif de régulation</t>
  </si>
  <si>
    <t>Toiture : réfection toiture, terrasse avec isolation</t>
  </si>
  <si>
    <t>Ventilation : Mise en place ou remplacement de climatisation</t>
  </si>
  <si>
    <t>Toiture : isolation sans rénovation</t>
  </si>
  <si>
    <t>ECS : remplacement ou installation d'un système de production</t>
  </si>
  <si>
    <t>Sols : rénovation avec isolation</t>
  </si>
  <si>
    <t>Fenêtre : pose ou remplacement de fenêtres ou portes fenêtres</t>
  </si>
  <si>
    <t>Toiture : rénovation avec isolation</t>
  </si>
  <si>
    <t>Murs : rénovation extérieure avec isolation</t>
  </si>
  <si>
    <t>Ventilation : mise en place ou remplacement d’un équipement</t>
  </si>
  <si>
    <t>Murs : rénovation intérieure avec isolation</t>
  </si>
  <si>
    <t>Toiture : isolation du plancher des combles</t>
  </si>
  <si>
    <t>Chauffage : remplacement ou installation d'un système de production</t>
  </si>
  <si>
    <t>Bloc 1</t>
  </si>
  <si>
    <t>Bloc 2</t>
  </si>
  <si>
    <t>Bloc 3</t>
  </si>
  <si>
    <t>Bloc 4</t>
  </si>
  <si>
    <t>Bloc 5</t>
  </si>
  <si>
    <t>Bloc 6</t>
  </si>
  <si>
    <t xml:space="preserve">Mise en place ou remplacement d’un équipement de ventilation </t>
  </si>
  <si>
    <t>Type d'isolant</t>
  </si>
  <si>
    <t>_NR_</t>
  </si>
  <si>
    <t>Part de surface isolée</t>
  </si>
  <si>
    <t>Moins d’un quart de la surface</t>
  </si>
  <si>
    <t>D’un quart à la moitié de la surface</t>
  </si>
  <si>
    <t>Plus de la moitié de la surface</t>
  </si>
  <si>
    <t>Epaisseur de la surface isolée</t>
  </si>
  <si>
    <t>Moins de 10 cm</t>
  </si>
  <si>
    <t>Entre 10 et 19 cm</t>
  </si>
  <si>
    <t>Entre 20 et 29 cm</t>
  </si>
  <si>
    <t>30 cm ou plus</t>
  </si>
  <si>
    <t>Pompe à chaleur</t>
  </si>
  <si>
    <t>Autre appareil</t>
  </si>
  <si>
    <t>Gaz</t>
  </si>
  <si>
    <t>Fioul</t>
  </si>
  <si>
    <t>Pompes à chaleur</t>
  </si>
  <si>
    <t>Situation après travaux</t>
  </si>
  <si>
    <t>EnR</t>
  </si>
  <si>
    <t>Électricité</t>
  </si>
  <si>
    <t>Autre</t>
  </si>
  <si>
    <t>NSP</t>
  </si>
  <si>
    <t>Thermodynamique</t>
  </si>
  <si>
    <t>Graphique 6 : Dispersion des montants par geste selon le poste</t>
  </si>
  <si>
    <t xml:space="preserve">Note : un geste de rénovation désigne des travaux pouvant être réalisés indépendamment des autres et ayant un objet spécifique, comme l’isolation de combles ou la mise en place d’un équipement de ventilation par exemple. Un poste regroupe différents gestes correspondant à un élément de la maison : toitures/combles, ouvertures, système de chauffage, eau chaude sanitaire, murs, planchers, ventilation/climatisation. </t>
  </si>
  <si>
    <t>Note : la somme des nombres de ménages ayant rénové par poste excède leur nombre total, car certains ont réalisé des travaux sur plusieurs postes.</t>
  </si>
  <si>
    <t>100 000 et plus*</t>
  </si>
  <si>
    <t>* Y compris agglomération parisienne</t>
  </si>
  <si>
    <t>Tableau 4 : Gestes de rénovation terminés en 2019</t>
  </si>
  <si>
    <t>Graphique 2 : Nature de l'isolants utilisés pour les rénovations des parois opaques (toitures, murs, planchers bas)</t>
  </si>
  <si>
    <t>Champ : France métropolitaine, gestes de rénovation des parois opaques réalisés en 2019 par les ménages en maisons individuelles.</t>
  </si>
  <si>
    <t>Graphique 5 : coûts totaux des travaux réalisés en 2019</t>
  </si>
  <si>
    <t>Graphique 7 : gains énergétiques suivant le nombre de gestes réalisés</t>
  </si>
  <si>
    <t>Champ : France métropolitaine, ménages en maisons individuelles ayant terminé des travaux ayant permis un gain énergétique en 2019.</t>
  </si>
  <si>
    <t>Graphique 8 : gains énergétiques suivant le nombre de postes rénovés</t>
  </si>
  <si>
    <t>Tableau 5 : concentration des gestes de rénovation terminés en 2019</t>
  </si>
  <si>
    <t>En énergie finale 
(en milliers de logements)</t>
  </si>
  <si>
    <t>En énergie primaire 
(en milliers de logements)</t>
  </si>
  <si>
    <t>Graphique 9 : gains énergétiques suivant la date de construction du logement rénové</t>
  </si>
  <si>
    <t>Graphique 10 : gains énergétiques suivant le statut d'occupation du ménage rénovateur</t>
  </si>
  <si>
    <t>Graphique 11 : gains énergétiques suivant les revenus (par UC) des occupants du ménage rénové</t>
  </si>
  <si>
    <t>Graphique 12 : répartition des gains énergétiques et des surfaces suivant la taille des logements</t>
  </si>
  <si>
    <t>Carte : répartition géographique des gains énergétiques</t>
  </si>
  <si>
    <t xml:space="preserve">Graphique 13 : gains énergétiques selon le poste rénové </t>
  </si>
  <si>
    <t>Professionnels uniquement</t>
  </si>
  <si>
    <t>Mixte</t>
  </si>
  <si>
    <t>MOYENNE</t>
  </si>
  <si>
    <t>Toiture / Combles</t>
  </si>
  <si>
    <t>ECS</t>
  </si>
  <si>
    <t>Confort d'été</t>
  </si>
  <si>
    <t>Champ : France métropolitaine, ménages en maisons individuelles ayant terminé des travaux en 2019.</t>
  </si>
  <si>
    <t>Note : la somme des pourcentages peut différer légèrement de 100% en raison des arrondis.</t>
  </si>
  <si>
    <t>Oui</t>
  </si>
  <si>
    <t>Non</t>
  </si>
  <si>
    <t>A géré correctement les travaux qui se sont bien déroulés</t>
  </si>
  <si>
    <t>A eu un rôle de conseil efficace pour ces travaux</t>
  </si>
  <si>
    <t>A travaillé en bonne coordination avec ls autres professionnels</t>
  </si>
  <si>
    <t>A proposé des solutions auxquelles je n'avais pas pensé</t>
  </si>
  <si>
    <t>M'a aidé à mieux éaluer la performance énergétique de mon logement</t>
  </si>
  <si>
    <t>Les travaux ont-ils permis d’améliorer le confort thermique ?</t>
  </si>
  <si>
    <t>Ménages rénovateurs</t>
  </si>
  <si>
    <t>Oui, beaucoup</t>
  </si>
  <si>
    <t>Oui, un peu</t>
  </si>
  <si>
    <t>Non, pas vraiment</t>
  </si>
  <si>
    <t>Non, pas du tout</t>
  </si>
  <si>
    <t>Travaux trop récents pour constat</t>
  </si>
  <si>
    <t>OUI</t>
  </si>
  <si>
    <t>NON</t>
  </si>
  <si>
    <t>J'estime avoir fait tous les travaux de maîtrise de l'énergie dans mon logement</t>
  </si>
  <si>
    <t>Il y a encore des travaux à impact énergétique à faire, ils sont en cours ou déjà prévu pour 2020</t>
  </si>
  <si>
    <t>Il y a encore des travaux à impact énergétique à faire, ils devraient être réalisés d'ici à 2025</t>
  </si>
  <si>
    <t>Il y aurait encore des travaux à impact énergétique à faire mais ils ne sont pas planifiés pour le moment</t>
  </si>
  <si>
    <t>Ma situation financière ne me permet pas de réaliser de travaux</t>
  </si>
  <si>
    <t>Je ne suis pas sûr(e) que les économies réalisées justifient l'investissement dans des travaux</t>
  </si>
  <si>
    <t>La décision ne dépend pas que de moi (je suis locataire)</t>
  </si>
  <si>
    <t>Je n'ai pas envie de faire de travaux (c'est dérangeant, je n'ai pas le temps, j'ai d'autres projets…)</t>
  </si>
  <si>
    <t>Je ne pense pas rester encore longtemps dans ce logement</t>
  </si>
  <si>
    <t>La complexité ou les difficultés de ces travaux m'a découragé(e)</t>
  </si>
  <si>
    <t>Les travaux ont-ils permis de réduire les dépenses d’énergie ?</t>
  </si>
  <si>
    <t>Je ne sais pas évaluer cette économie potentielle</t>
  </si>
  <si>
    <t>Note : le total des résultats excède 100% car la réponse autorisait 3 réponses maximum.</t>
  </si>
  <si>
    <t>Réduire le montant de ma facture énergétique</t>
  </si>
  <si>
    <t>Mieux tempérer mon logement (avoir plus chaud ou moins chaud)</t>
  </si>
  <si>
    <t>Embellir mon logement</t>
  </si>
  <si>
    <t>Faire un geste pour l’environnement</t>
  </si>
  <si>
    <t>Valoriser mon patrimoine (mieux vendre)</t>
  </si>
  <si>
    <t>Améliorer la qualité de l’air de mon logement (aération, odeurs, humidité, moisissures...)</t>
  </si>
  <si>
    <t>Réagencer mon logement</t>
  </si>
  <si>
    <t>Insonoriser mon logement</t>
  </si>
  <si>
    <t>Note : le total des résultats excède 100 % car la réponse autorisait 3 réponses maximum.</t>
  </si>
  <si>
    <t>Champ : France métropolitaine, ménages en maisons individuelles ayant terminé des travaux en 2019 et ayant déclaré au moins un facteur déclencheur.</t>
  </si>
  <si>
    <t>Le remplacement d’un appareil/une installation en panne, vétuste ou en mauvais état, ou un sinistre (comme un dégât des eaux par exemple)</t>
  </si>
  <si>
    <t>Une opportunité de financement (aides publiques, héritage, donation…)</t>
  </si>
  <si>
    <t>L’achat du logement / l’emménagement dans ce logement</t>
  </si>
  <si>
    <t>La réalisation d’autres travaux d’aménagement (agrandissement du logement, embellissement de la cuisine, salle de bains, etc.)</t>
  </si>
  <si>
    <t>Un moment de vie propice aux travaux (arrivée ou départ d’un enfant, passage à la retraite…)</t>
  </si>
  <si>
    <t>Un exemple réussi de rénovation dans mon entourage (famille, voisins, amis)</t>
  </si>
  <si>
    <t>Je n'ai pas décidé de ces travaux (ils ont été décidés par ma copropriété ou mon propriétaire)</t>
  </si>
  <si>
    <t>La réalisation d'un Diagnostic de Performance Energétique (DPE) ou d’un audit énergétique</t>
  </si>
  <si>
    <t>Il n'y a pas eu d'événement déclencheur particulier</t>
  </si>
  <si>
    <t>Note : le total des résultats excède 100% car la réponse autorisait 2 réponses maximum.</t>
  </si>
  <si>
    <t>Champ : France métropolitaine, ménages en maisons individuelles n’ayant terminé aucun geste de travaux en 2019.</t>
  </si>
  <si>
    <t>Il n'y avait pas besoin de travaux, ma maison est déjà performante</t>
  </si>
  <si>
    <t>Je ne me sens pas concerné par ce sujet</t>
  </si>
  <si>
    <t>Je n’ai pas envie de faire des travaux (je n’ai pas le temps, j’ai d’autres projets, c’est dérangeant, …)</t>
  </si>
  <si>
    <t>Je ne suis pas sûr(e) que les économies réalisées justifient l’investissement dans des travaux (je n’ai pas calculé, pas de diagnostic énergétique à disposition)</t>
  </si>
  <si>
    <t>J’attends le moment propice aux travaux (arrivée ou départ d’un enfant, passage à la retraite…)</t>
  </si>
  <si>
    <t>Je n’y ai pas pensé</t>
  </si>
  <si>
    <t>Je ne sais pas comment m’y prendre pour réaliser des travaux (recherche des artisans, suivi du chantier, …)</t>
  </si>
  <si>
    <t>Je suis certain que les économies réalisées ne justifient pas l’investissement dans des travaux (un diagnostic énergétique de ma maison me l’a démontré)</t>
  </si>
  <si>
    <t>Des contraintes techniques m’en ont empêché (avis défavorable des architectes des bâtiments de France, empiètement voies publiques et privées)</t>
  </si>
  <si>
    <t>Comment sont initiés les projets de réalisation de travaux ?</t>
  </si>
  <si>
    <t>En faisant des recherches sur internet</t>
  </si>
  <si>
    <t>En discutant avec votre entourage</t>
  </si>
  <si>
    <t>Par le biais d'un démarchage commercial</t>
  </si>
  <si>
    <t>Grâce à une publicité d'un organisme public</t>
  </si>
  <si>
    <t>Grâce à une publicité d'une structure privée</t>
  </si>
  <si>
    <t>En vous rapprochant vous-même d'un organisme public</t>
  </si>
  <si>
    <t>En vous rapprochant vous-même d'une structure privée</t>
  </si>
  <si>
    <t>ANAH</t>
  </si>
  <si>
    <t>Espace Info Energie</t>
  </si>
  <si>
    <t>ADIL</t>
  </si>
  <si>
    <t>ALEC</t>
  </si>
  <si>
    <t>Plateforme Territoriale de la Rénovation Energétique</t>
  </si>
  <si>
    <t>CAUE</t>
  </si>
  <si>
    <t>Collectivité</t>
  </si>
  <si>
    <t>Maison de services au public</t>
  </si>
  <si>
    <t>Services sociaux</t>
  </si>
  <si>
    <t>Société de Tiers-financement</t>
  </si>
  <si>
    <t>Artisan / entreprise de travaux</t>
  </si>
  <si>
    <t>GSB</t>
  </si>
  <si>
    <t>Société proposant une offre "coup de pouce"</t>
  </si>
  <si>
    <t>Fournisseur d'énergie</t>
  </si>
  <si>
    <t>Architecte</t>
  </si>
  <si>
    <t>BE</t>
  </si>
  <si>
    <t>Note : le total des résultats excède 100% car la réponse autorisait plusieurs réponses.</t>
  </si>
  <si>
    <t>Champ : France métropolitaine, ménages en maisons individuelles ayant terminé des travaux en 2019 ; pour chacun des sous-tableaux, ménages ayant initié leur projet de travaux auprès respectivement d’un organisme public ou une structure privée.</t>
  </si>
  <si>
    <t>Champ : France métropolitaine, ménages en maisons individuelles ayant terminé des travaux en 2019 et accompagnés par un organisme public ou une structure privée.</t>
  </si>
  <si>
    <t>des conseils sur les aides financières disponibles</t>
  </si>
  <si>
    <t>une aide au montage du dossier d'aides</t>
  </si>
  <si>
    <t>des conseils sur les matériaux et équipements</t>
  </si>
  <si>
    <t>des conseils sur les types de travaux</t>
  </si>
  <si>
    <t>la fourniture d'une liste d'entreprises</t>
  </si>
  <si>
    <t>une aide à la sélection d'une entreprise</t>
  </si>
  <si>
    <t>un accompagnement pendant les travaux</t>
  </si>
  <si>
    <t>Région :</t>
  </si>
  <si>
    <t>Nombre total de maisons individuelles de la région</t>
  </si>
  <si>
    <t>Statut d'occupation du logement</t>
  </si>
  <si>
    <t>Tranche d'année de construction</t>
  </si>
  <si>
    <t>Tranche d'âge de la personne de référence</t>
  </si>
  <si>
    <t>PCS de la personne de référence</t>
  </si>
  <si>
    <t>Tranche de revenu du ménage</t>
  </si>
  <si>
    <t xml:space="preserve">Montant total tronqué </t>
  </si>
  <si>
    <t>de CITE déclaré</t>
  </si>
  <si>
    <t>Bourgogne-Franche-Comte</t>
  </si>
  <si>
    <t>Provence-Alpes-Côte-D’azur</t>
  </si>
  <si>
    <t>Annexe 1 : Variables de calage utilisées pour chaque région</t>
  </si>
  <si>
    <t>Annexe 1 : Gestes présents dans le questionnaire Tremi</t>
  </si>
  <si>
    <t>Annexe 2 : Gains énergétiques suivant le nombre de gestes réalisés</t>
  </si>
  <si>
    <t>En énergie finale</t>
  </si>
  <si>
    <t>En énergie primaire</t>
  </si>
  <si>
    <t>Annexe 2 : Gains énergétiques suivant le nombre de postes réalisés</t>
  </si>
  <si>
    <t>Anexe 2 : Gains énergétiques suivant le statut d’occupation du logement rénové</t>
  </si>
  <si>
    <t>Annexe 2 : Gains énergétiques suivant la période de construction du logement rénové</t>
  </si>
  <si>
    <t>Annexe 2 : Gains énergétiques suivant le revenu par unité de consommation du ménage</t>
  </si>
  <si>
    <t>Annexe 2 : Gains énergétiques suivant la taille du logement</t>
  </si>
  <si>
    <t>Annexe 2 : Gains énergétiques par région</t>
  </si>
  <si>
    <t>Annexe 2 : Gains énergétiques par poste rénové</t>
  </si>
  <si>
    <t>Annexe 2 : Gain annuel moyen par geste en énergie finale en 2019</t>
  </si>
  <si>
    <t>Annexe 2 : Gain annuel moyen par geste en énergie primaire en 2019</t>
  </si>
  <si>
    <t>Annexe 2 : Gains énergétiques des travaux sur les murs intérieurs en énergie finale</t>
  </si>
  <si>
    <t>Annexe 2 : Gains énergétiques des travaux sur les murs intérieurs en énergie primaire</t>
  </si>
  <si>
    <t>Annexe 2 : Gains énergétiques des travaux sur la toiture en énergie finale</t>
  </si>
  <si>
    <t>Annexe 2 : Gains énergétiques des travaux sur la toiture en énergie primaire</t>
  </si>
  <si>
    <t>Annexe 2 : Gains énergétiques des travaux sur les planchers bas en énergie finale</t>
  </si>
  <si>
    <t>Annexe 2 : Gains énergétiques des travaux sur les planchers bas en énergie primaire</t>
  </si>
  <si>
    <t>Annexe 2 : Gains énergétiques des travaux sur les combles en énergie finale</t>
  </si>
  <si>
    <t>Annexe 2 : Gains énergétiques des travaux sur les combles en énergie primaire</t>
  </si>
  <si>
    <t>Changement de système de chauffage</t>
  </si>
  <si>
    <t>(en énergie finale)</t>
  </si>
  <si>
    <t>(en énergie primaire)</t>
  </si>
  <si>
    <t>Répartition des économies d’énergie</t>
  </si>
  <si>
    <t>Chaudière individuelle</t>
  </si>
  <si>
    <t>Système hybride</t>
  </si>
  <si>
    <t>Chauffage électrique</t>
  </si>
  <si>
    <t>Appareil au bois</t>
  </si>
  <si>
    <t>Système solaire thermique</t>
  </si>
  <si>
    <t>Raccordement à un système collectif</t>
  </si>
  <si>
    <t>Annexe 2 : Gains énergétiques des travaux sur les fenêtres en énergie finale et primaire</t>
  </si>
  <si>
    <t>Changement de fenêtres et</t>
  </si>
  <si>
    <t>portes-fenêtres</t>
  </si>
  <si>
    <t>Nombre de fenêtres</t>
  </si>
  <si>
    <t>1 à 4</t>
  </si>
  <si>
    <t>5 à 9</t>
  </si>
  <si>
    <t>10 ou plus</t>
  </si>
  <si>
    <t>Nombre de baies vitrées</t>
  </si>
  <si>
    <t>Ménages rénovateurs, accompagnés par un organisme public</t>
  </si>
  <si>
    <t>Ménages rénovateurs, accompagnés par une structure privée</t>
  </si>
  <si>
    <t>Source : enquête Tremi 2020, exploitation SDES</t>
  </si>
  <si>
    <t>Lecture : 992 173 ménages habitant dans une maison individuelle ont fait des travaux sur leur toiture et sur leurs ouvertures (portes, fenêtres, etc.) entre 2017 et 2019.</t>
  </si>
  <si>
    <t>Graphique 3 : type de chauffage et de système de production d’eau chaude sanitaire, avant et après travaux en 2019</t>
  </si>
  <si>
    <t>Graphique 4 : Systèmes de ventilation, avant et après travaux en 2019</t>
  </si>
  <si>
    <t>Source : enquête Tremi 2020, exploitation Ademe</t>
  </si>
  <si>
    <t>Graphique 24 : nature de l’accompagnement des ménages rénovateurs</t>
  </si>
  <si>
    <t>Graphique 23 : première étape dans le projet de réalisation de travaux en 2019</t>
  </si>
  <si>
    <t>Graphique 22 : raisons évoquées par les ménages n’ayant pas réalisé de travaux en 2019</t>
  </si>
  <si>
    <t>Graphique 21 : facteurs déclencheurs des travaux</t>
  </si>
  <si>
    <t>Graphique 20 : motivations des ménages à réaliser des travaux</t>
  </si>
  <si>
    <t>Graphique 19 : justifications des ménages n’ayant pas planifié de travaux à moyen terme</t>
  </si>
  <si>
    <t>Graphique 18 : planification de travaux dans les prochaines années</t>
  </si>
  <si>
    <t>Graphique 17 : ressenti des ménages à l’issue des travaux</t>
  </si>
  <si>
    <t>Graphique 16 : opinion sur l’intervention de l’artisan ou l’entreprise ayant réalisé les travaux</t>
  </si>
  <si>
    <t>Graphique 15 : mode de réalisation des travaux terminés en 2019</t>
  </si>
  <si>
    <t>Annexe 2 : Gains énergétiques des travaux sur les murs extérieurs en énergie finale</t>
  </si>
  <si>
    <t>Annexe 2 : Gains énergétiques des travaux sur les murs extérieurs en énergie primaire</t>
  </si>
  <si>
    <t>Annexe 2 : Gains énergétiques des travaux sur les systèmes de chauffage en énergie finale et primaire</t>
  </si>
  <si>
    <t>Graphique 14 : Gains énergétiques des travaux sur les systèmes de chauffage en énergie finale et primaire</t>
  </si>
  <si>
    <t>Total</t>
  </si>
  <si>
    <t>En milliers de logements</t>
  </si>
  <si>
    <t>Note : la somme des nombres de un même ménages rénovateurs par poste excède leur nombre total, car peut être compté plusieurs fois, lorsqu'ils ont réalisé des travaux sur plusieurs postes de travaux durant cette période.</t>
  </si>
  <si>
    <t>Climatisation</t>
  </si>
  <si>
    <t>Part</t>
  </si>
  <si>
    <t>Coût (millions euros)</t>
  </si>
  <si>
    <t>Energie finale</t>
  </si>
  <si>
    <t>Energie primaire</t>
  </si>
  <si>
    <t>Auto-rénovation avec compétence</t>
  </si>
  <si>
    <t>Auto-rénovation sans compétence</t>
  </si>
  <si>
    <t>Saut 2 classes DPE</t>
  </si>
  <si>
    <t>Champ : France métropolitaines, ménages en maisons individuelles</t>
  </si>
  <si>
    <r>
      <t xml:space="preserve">De quel </t>
    </r>
    <r>
      <rPr>
        <b/>
        <u/>
        <sz val="10"/>
        <color rgb="FF000000"/>
        <rFont val="Arial"/>
        <family val="2"/>
      </rPr>
      <t>organisme public</t>
    </r>
    <r>
      <rPr>
        <b/>
        <sz val="10"/>
        <color rgb="FF000000"/>
        <rFont val="Arial"/>
        <family val="2"/>
      </rPr>
      <t xml:space="preserve"> s’agit-il ?</t>
    </r>
  </si>
  <si>
    <r>
      <t xml:space="preserve">De quelle </t>
    </r>
    <r>
      <rPr>
        <b/>
        <u/>
        <sz val="10"/>
        <color rgb="FF000000"/>
        <rFont val="Arial"/>
        <family val="2"/>
      </rPr>
      <t>structure privée</t>
    </r>
    <r>
      <rPr>
        <b/>
        <sz val="10"/>
        <color rgb="FF000000"/>
        <rFont val="Arial"/>
        <family val="2"/>
      </rPr>
      <t xml:space="preserve"> s’agit-il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</si>
</sst>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 _€_-;\-* #,##0.00\ _€_-;_-* &quot;-&quot;??\ _€_-;_-@_-"/>
    <numFmt numFmtId="165" formatCode="_-* #,##0\ _€_-;\-* #,##0\ _€_-;_-* &quot;-&quot;??\ _€_-;_-@_-"/>
    <numFmt numFmtId="166" formatCode="_-* #,##0.00\ [$€-1]_-;\-* #,##0.00\ [$€-1]_-;_-* \-??\ [$€-1]_-"/>
    <numFmt numFmtId="167" formatCode="_-* #,##0_-;\-* #,##0_-;_-* &quot;-&quot;??_-;_-@_-"/>
    <numFmt numFmtId="168" formatCode="0.0000"/>
    <numFmt numFmtId="169" formatCode="0.0"/>
    <numFmt numFmtId="170" formatCode="#,##0.0"/>
    <numFmt numFmtId="171" formatCode="_-* #,##0.0_-;\-* #,##0.0_-;_-* &quot;-&quot;??_-;_-@_-"/>
    <numFmt numFmtId="172" formatCode="_-* #,##0.000_-;\-* #,##0.000_-;_-* &quot;-&quot;??_-;_-@_-"/>
  </numFmts>
  <fonts count="49">
    <font>
      <sz val="10"/>
      <name val="Arial"/>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1"/>
    </font>
    <font>
      <sz val="10"/>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1"/>
      <color theme="1"/>
      <name val="Calibri"/>
      <family val="2"/>
      <scheme val="minor"/>
    </font>
    <font>
      <i/>
      <sz val="10"/>
      <name val="Arial"/>
      <family val="2"/>
    </font>
    <font>
      <b/>
      <sz val="10"/>
      <name val="Arial"/>
      <family val="2"/>
    </font>
    <font>
      <b/>
      <vertAlign val="superscript"/>
      <sz val="10"/>
      <name val="Arial"/>
      <family val="2"/>
    </font>
    <font>
      <i/>
      <sz val="11"/>
      <color theme="1"/>
      <name val="Calibri"/>
      <family val="2"/>
      <scheme val="minor"/>
    </font>
    <font>
      <sz val="10"/>
      <color rgb="FFFF0000"/>
      <name val="Arial"/>
      <family val="2"/>
      <charset val="1"/>
    </font>
    <font>
      <sz val="10"/>
      <name val="Arial Unicode MS"/>
      <family val="2"/>
    </font>
    <font>
      <b/>
      <sz val="10"/>
      <name val="Arial Unicode MS"/>
      <family val="2"/>
    </font>
    <font>
      <b/>
      <sz val="10"/>
      <color theme="1"/>
      <name val="Calibri"/>
      <family val="2"/>
      <scheme val="minor"/>
    </font>
    <font>
      <sz val="10"/>
      <color theme="1"/>
      <name val="Calibri"/>
      <family val="2"/>
      <scheme val="minor"/>
    </font>
    <font>
      <b/>
      <sz val="10"/>
      <color theme="1"/>
      <name val="Arial"/>
      <family val="2"/>
    </font>
    <font>
      <b/>
      <sz val="10"/>
      <color rgb="FF000000"/>
      <name val="Arial"/>
      <family val="2"/>
    </font>
    <font>
      <i/>
      <sz val="10"/>
      <color rgb="FF000000"/>
      <name val="Arial"/>
      <family val="2"/>
    </font>
    <font>
      <sz val="10"/>
      <color rgb="FF000000"/>
      <name val="Arial"/>
      <family val="2"/>
    </font>
    <font>
      <sz val="10"/>
      <color theme="1"/>
      <name val="Arial"/>
      <family val="2"/>
    </font>
    <font>
      <b/>
      <sz val="10"/>
      <color rgb="FFFFFFFF"/>
      <name val="Arial"/>
      <family val="2"/>
    </font>
    <font>
      <i/>
      <sz val="10"/>
      <color theme="1"/>
      <name val="Arial"/>
      <family val="2"/>
    </font>
    <font>
      <b/>
      <u/>
      <sz val="10"/>
      <color rgb="FF000000"/>
      <name val="Arial"/>
      <family val="2"/>
    </font>
    <font>
      <b/>
      <i/>
      <sz val="10"/>
      <color theme="1"/>
      <name val="Arial"/>
      <family val="2"/>
    </font>
  </fonts>
  <fills count="4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rgb="FF005841"/>
        <bgColor indexed="64"/>
      </patternFill>
    </fill>
    <fill>
      <patternFill patternType="solid">
        <fgColor rgb="FFA9D08E"/>
        <bgColor indexed="64"/>
      </patternFill>
    </fill>
    <fill>
      <patternFill patternType="solid">
        <fgColor rgb="FF00815F"/>
        <bgColor indexed="64"/>
      </patternFill>
    </fill>
    <fill>
      <patternFill patternType="solid">
        <fgColor rgb="FFE2EFDA"/>
        <bgColor indexed="64"/>
      </patternFill>
    </fill>
    <fill>
      <patternFill patternType="solid">
        <fgColor rgb="FFC6E0B4"/>
        <bgColor indexed="64"/>
      </patternFill>
    </fill>
    <fill>
      <patternFill patternType="solid">
        <fgColor rgb="FFFFFFFF"/>
        <bgColor indexed="64"/>
      </patternFill>
    </fill>
    <fill>
      <patternFill patternType="solid">
        <fgColor rgb="FFFFE699"/>
        <bgColor indexed="64"/>
      </patternFill>
    </fill>
    <fill>
      <patternFill patternType="solid">
        <fgColor rgb="FFFFD966"/>
        <bgColor indexed="64"/>
      </patternFill>
    </fill>
    <fill>
      <patternFill patternType="solid">
        <fgColor rgb="FFFFEE99"/>
        <bgColor indexed="64"/>
      </patternFill>
    </fill>
    <fill>
      <patternFill patternType="solid">
        <fgColor rgb="FFFFF6CC"/>
        <bgColor indexed="64"/>
      </patternFill>
    </fill>
    <fill>
      <patternFill patternType="solid">
        <fgColor rgb="FFFFD5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808080"/>
        <bgColor indexed="64"/>
      </patternFill>
    </fill>
    <fill>
      <patternFill patternType="solid">
        <fgColor rgb="FFFF8D94"/>
        <bgColor indexed="64"/>
      </patternFill>
    </fill>
    <fill>
      <patternFill patternType="solid">
        <fgColor rgb="FF8D8DD5"/>
        <bgColor indexed="64"/>
      </patternFill>
    </fill>
    <fill>
      <patternFill patternType="solid">
        <fgColor rgb="FFD9D9D9"/>
        <bgColor indexed="64"/>
      </patternFill>
    </fill>
    <fill>
      <patternFill patternType="solid">
        <fgColor theme="1"/>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s>
  <cellStyleXfs count="64">
    <xf numFmtId="0" fontId="0" fillId="0" borderId="0"/>
    <xf numFmtId="0" fontId="10" fillId="0" borderId="0"/>
    <xf numFmtId="0" fontId="11" fillId="0" borderId="0"/>
    <xf numFmtId="164" fontId="10" fillId="0" borderId="0" applyFont="0" applyFill="0" applyBorder="0" applyAlignment="0" applyProtection="0"/>
    <xf numFmtId="0" fontId="9" fillId="0" borderId="0"/>
    <xf numFmtId="9" fontId="9" fillId="0" borderId="0" applyFont="0" applyFill="0" applyBorder="0" applyAlignment="0" applyProtection="0"/>
    <xf numFmtId="9" fontId="10" fillId="0" borderId="0" applyFont="0" applyFill="0" applyBorder="0" applyAlignment="0" applyProtection="0"/>
    <xf numFmtId="0" fontId="10" fillId="0" borderId="0"/>
    <xf numFmtId="0" fontId="8" fillId="0" borderId="0"/>
    <xf numFmtId="9" fontId="8" fillId="0" borderId="0" applyFont="0" applyFill="0" applyBorder="0" applyAlignment="0" applyProtection="0"/>
    <xf numFmtId="0" fontId="12"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0" borderId="0" applyNumberFormat="0" applyFill="0" applyBorder="0" applyAlignment="0" applyProtection="0"/>
    <xf numFmtId="0" fontId="16" fillId="20" borderId="1" applyNumberFormat="0" applyAlignment="0" applyProtection="0"/>
    <xf numFmtId="0" fontId="17" fillId="0" borderId="2" applyNumberFormat="0" applyFill="0" applyAlignment="0" applyProtection="0"/>
    <xf numFmtId="0" fontId="12" fillId="21" borderId="3" applyNumberFormat="0" applyAlignment="0" applyProtection="0"/>
    <xf numFmtId="0" fontId="18" fillId="7" borderId="1" applyNumberFormat="0" applyAlignment="0" applyProtection="0"/>
    <xf numFmtId="166" fontId="12" fillId="0" borderId="0" applyFill="0" applyBorder="0" applyAlignment="0" applyProtection="0"/>
    <xf numFmtId="0" fontId="19" fillId="3" borderId="0" applyNumberFormat="0" applyBorder="0" applyAlignment="0" applyProtection="0"/>
    <xf numFmtId="0" fontId="12" fillId="0" borderId="0"/>
    <xf numFmtId="0" fontId="20" fillId="22" borderId="0" applyNumberFormat="0" applyBorder="0" applyAlignment="0" applyProtection="0"/>
    <xf numFmtId="0" fontId="21" fillId="4" borderId="0" applyNumberFormat="0" applyBorder="0" applyAlignment="0" applyProtection="0"/>
    <xf numFmtId="0" fontId="22" fillId="20" borderId="4"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8" applyNumberFormat="0" applyFill="0" applyAlignment="0" applyProtection="0"/>
    <xf numFmtId="0" fontId="29" fillId="23" borderId="9" applyNumberFormat="0" applyAlignment="0" applyProtection="0"/>
    <xf numFmtId="0" fontId="7" fillId="0" borderId="0"/>
    <xf numFmtId="0" fontId="6" fillId="0" borderId="0"/>
    <xf numFmtId="43" fontId="6"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1" fillId="0" borderId="0"/>
  </cellStyleXfs>
  <cellXfs count="511">
    <xf numFmtId="0" fontId="0" fillId="0" borderId="0" xfId="0"/>
    <xf numFmtId="0" fontId="0" fillId="0" borderId="0" xfId="0" applyAlignment="1">
      <alignment wrapText="1"/>
    </xf>
    <xf numFmtId="1" fontId="0" fillId="0" borderId="0" xfId="0" applyNumberFormat="1"/>
    <xf numFmtId="0" fontId="32" fillId="0" borderId="0" xfId="0" applyFont="1"/>
    <xf numFmtId="0" fontId="32" fillId="0" borderId="0" xfId="55" applyNumberFormat="1" applyFont="1" applyFill="1" applyBorder="1" applyAlignment="1">
      <alignment horizontal="right"/>
    </xf>
    <xf numFmtId="0" fontId="31" fillId="0" borderId="10" xfId="0" applyFont="1" applyBorder="1" applyAlignment="1">
      <alignment horizontal="left" indent="1"/>
    </xf>
    <xf numFmtId="165" fontId="31" fillId="0" borderId="0" xfId="3" applyNumberFormat="1" applyFont="1" applyBorder="1"/>
    <xf numFmtId="0" fontId="31" fillId="0" borderId="10" xfId="0" applyFont="1" applyBorder="1" applyAlignment="1">
      <alignment horizontal="left" indent="4"/>
    </xf>
    <xf numFmtId="0" fontId="11" fillId="0" borderId="0" xfId="0" applyFont="1"/>
    <xf numFmtId="0" fontId="30" fillId="0" borderId="12" xfId="0" applyFont="1" applyBorder="1"/>
    <xf numFmtId="0" fontId="0" fillId="0" borderId="12" xfId="0" applyBorder="1" applyAlignment="1">
      <alignment wrapText="1"/>
    </xf>
    <xf numFmtId="165" fontId="0" fillId="0" borderId="13" xfId="3" applyNumberFormat="1" applyFont="1" applyBorder="1"/>
    <xf numFmtId="0" fontId="11" fillId="0" borderId="14" xfId="0" applyFont="1" applyBorder="1" applyAlignment="1">
      <alignment horizontal="center" wrapText="1"/>
    </xf>
    <xf numFmtId="1" fontId="0" fillId="0" borderId="14" xfId="0" applyNumberFormat="1" applyBorder="1"/>
    <xf numFmtId="0" fontId="32" fillId="0" borderId="16" xfId="0" applyFont="1" applyBorder="1" applyAlignment="1">
      <alignment horizontal="left"/>
    </xf>
    <xf numFmtId="165" fontId="32" fillId="0" borderId="17" xfId="3" applyNumberFormat="1" applyFont="1" applyBorder="1"/>
    <xf numFmtId="0" fontId="11" fillId="0" borderId="18" xfId="0" applyFont="1" applyBorder="1"/>
    <xf numFmtId="1" fontId="31" fillId="0" borderId="11" xfId="0" applyNumberFormat="1" applyFont="1" applyBorder="1"/>
    <xf numFmtId="0" fontId="31" fillId="0" borderId="19" xfId="0" applyFont="1" applyBorder="1" applyAlignment="1">
      <alignment horizontal="left" indent="4"/>
    </xf>
    <xf numFmtId="165" fontId="31" fillId="0" borderId="20" xfId="3" applyNumberFormat="1" applyFont="1" applyBorder="1"/>
    <xf numFmtId="1" fontId="31" fillId="0" borderId="15" xfId="0" applyNumberFormat="1" applyFont="1" applyBorder="1"/>
    <xf numFmtId="0" fontId="31" fillId="0" borderId="21" xfId="0" applyFont="1" applyBorder="1" applyAlignment="1">
      <alignment horizontal="left" indent="4"/>
    </xf>
    <xf numFmtId="165" fontId="31" fillId="0" borderId="22" xfId="3" applyNumberFormat="1" applyFont="1" applyBorder="1"/>
    <xf numFmtId="1" fontId="31" fillId="0" borderId="23" xfId="0" applyNumberFormat="1" applyFont="1" applyBorder="1"/>
    <xf numFmtId="0" fontId="0" fillId="0" borderId="19" xfId="0" applyBorder="1" applyAlignment="1">
      <alignment wrapText="1"/>
    </xf>
    <xf numFmtId="165" fontId="0" fillId="0" borderId="20" xfId="3" applyNumberFormat="1" applyFont="1" applyBorder="1"/>
    <xf numFmtId="1" fontId="0" fillId="0" borderId="15" xfId="0" applyNumberFormat="1" applyBorder="1"/>
    <xf numFmtId="0" fontId="35" fillId="0" borderId="0" xfId="0" applyFont="1" applyAlignment="1">
      <alignment wrapText="1"/>
    </xf>
    <xf numFmtId="0" fontId="35" fillId="0" borderId="0" xfId="0" applyFont="1"/>
    <xf numFmtId="0" fontId="0" fillId="0" borderId="13" xfId="0" applyBorder="1" applyAlignment="1">
      <alignment horizontal="center"/>
    </xf>
    <xf numFmtId="0" fontId="37" fillId="0" borderId="0" xfId="0" applyFont="1" applyAlignment="1">
      <alignment horizontal="right" vertical="center" wrapText="1"/>
    </xf>
    <xf numFmtId="0" fontId="36" fillId="0" borderId="0" xfId="0" applyFont="1" applyAlignment="1">
      <alignment horizontal="right" vertical="center" wrapText="1"/>
    </xf>
    <xf numFmtId="169" fontId="0" fillId="0" borderId="0" xfId="0" applyNumberFormat="1"/>
    <xf numFmtId="0" fontId="37" fillId="0" borderId="0" xfId="0" applyFont="1" applyAlignment="1">
      <alignment horizontal="left" vertical="center" wrapText="1"/>
    </xf>
    <xf numFmtId="0" fontId="36" fillId="0" borderId="0" xfId="0" applyFont="1" applyAlignment="1">
      <alignment horizontal="left" vertical="center" wrapText="1"/>
    </xf>
    <xf numFmtId="0" fontId="30" fillId="0" borderId="0" xfId="58" applyFont="1"/>
    <xf numFmtId="0" fontId="4" fillId="0" borderId="0" xfId="58"/>
    <xf numFmtId="167" fontId="0" fillId="0" borderId="0" xfId="59" applyNumberFormat="1" applyFont="1"/>
    <xf numFmtId="0" fontId="38" fillId="0" borderId="0" xfId="58" applyFont="1" applyAlignment="1">
      <alignment horizontal="left" vertical="center" wrapText="1"/>
    </xf>
    <xf numFmtId="0" fontId="38" fillId="0" borderId="0" xfId="58" applyFont="1" applyAlignment="1">
      <alignment horizontal="right" vertical="center" wrapText="1"/>
    </xf>
    <xf numFmtId="0" fontId="39" fillId="0" borderId="0" xfId="58" applyFont="1" applyAlignment="1">
      <alignment horizontal="left" vertical="center" wrapText="1"/>
    </xf>
    <xf numFmtId="0" fontId="39" fillId="0" borderId="0" xfId="58" applyFont="1" applyAlignment="1">
      <alignment horizontal="right" vertical="center" wrapText="1"/>
    </xf>
    <xf numFmtId="167" fontId="4" fillId="0" borderId="0" xfId="58" applyNumberFormat="1" applyBorder="1"/>
    <xf numFmtId="1" fontId="4" fillId="0" borderId="0" xfId="58" applyNumberFormat="1"/>
    <xf numFmtId="167" fontId="4" fillId="0" borderId="0" xfId="58" applyNumberFormat="1"/>
    <xf numFmtId="0" fontId="34" fillId="0" borderId="0" xfId="58" applyFont="1"/>
    <xf numFmtId="167" fontId="39" fillId="0" borderId="0" xfId="58" applyNumberFormat="1" applyFont="1" applyAlignment="1">
      <alignment horizontal="left" vertical="center" wrapText="1"/>
    </xf>
    <xf numFmtId="0" fontId="32" fillId="0" borderId="0" xfId="62" applyNumberFormat="1" applyFont="1" applyFill="1" applyBorder="1" applyAlignment="1">
      <alignment horizontal="right"/>
    </xf>
    <xf numFmtId="0" fontId="1" fillId="0" borderId="0" xfId="58" applyFont="1"/>
    <xf numFmtId="3" fontId="0" fillId="0" borderId="10" xfId="0" applyNumberFormat="1" applyBorder="1"/>
    <xf numFmtId="3" fontId="0" fillId="0" borderId="0" xfId="0" applyNumberFormat="1" applyBorder="1"/>
    <xf numFmtId="3" fontId="0" fillId="0" borderId="11" xfId="0" applyNumberFormat="1" applyBorder="1"/>
    <xf numFmtId="3" fontId="0" fillId="0" borderId="32" xfId="0" applyNumberFormat="1" applyBorder="1"/>
    <xf numFmtId="3" fontId="0" fillId="0" borderId="24" xfId="0" applyNumberFormat="1" applyBorder="1"/>
    <xf numFmtId="3" fontId="0" fillId="0" borderId="25" xfId="0" applyNumberFormat="1" applyBorder="1"/>
    <xf numFmtId="170" fontId="0" fillId="0" borderId="0" xfId="0" applyNumberFormat="1" applyBorder="1"/>
    <xf numFmtId="170" fontId="0" fillId="0" borderId="24" xfId="0" applyNumberFormat="1" applyBorder="1"/>
    <xf numFmtId="3" fontId="0" fillId="0" borderId="12" xfId="0" applyNumberFormat="1" applyBorder="1" applyAlignment="1">
      <alignment horizontal="center" vertical="center" wrapText="1"/>
    </xf>
    <xf numFmtId="3" fontId="0" fillId="0" borderId="13"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0" xfId="0" applyNumberFormat="1" applyFill="1" applyBorder="1"/>
    <xf numFmtId="3" fontId="0" fillId="0" borderId="19" xfId="0" applyNumberFormat="1" applyBorder="1" applyAlignment="1">
      <alignment horizontal="center" wrapText="1"/>
    </xf>
    <xf numFmtId="3" fontId="0" fillId="0" borderId="20" xfId="0" applyNumberFormat="1" applyBorder="1" applyAlignment="1">
      <alignment horizontal="center" wrapText="1"/>
    </xf>
    <xf numFmtId="3" fontId="0" fillId="0" borderId="15" xfId="0" applyNumberFormat="1" applyBorder="1" applyAlignment="1">
      <alignment horizontal="center" wrapText="1"/>
    </xf>
    <xf numFmtId="168" fontId="32" fillId="0" borderId="0" xfId="55" applyNumberFormat="1" applyFont="1" applyAlignment="1">
      <alignment horizontal="center"/>
    </xf>
    <xf numFmtId="0" fontId="11" fillId="0" borderId="28" xfId="0" applyFont="1" applyBorder="1" applyAlignment="1">
      <alignment vertical="center" wrapText="1"/>
    </xf>
    <xf numFmtId="9" fontId="11" fillId="0" borderId="33" xfId="0" applyNumberFormat="1" applyFont="1" applyBorder="1" applyAlignment="1">
      <alignment horizontal="center" vertical="center" wrapText="1"/>
    </xf>
    <xf numFmtId="9" fontId="11" fillId="0" borderId="29" xfId="0" applyNumberFormat="1" applyFont="1" applyBorder="1" applyAlignment="1">
      <alignment horizontal="center" vertical="center" wrapText="1"/>
    </xf>
    <xf numFmtId="0" fontId="11" fillId="0" borderId="30" xfId="0" applyFont="1" applyBorder="1" applyAlignment="1">
      <alignment vertical="center" wrapText="1"/>
    </xf>
    <xf numFmtId="3" fontId="11" fillId="0" borderId="24" xfId="0" applyNumberFormat="1" applyFont="1" applyBorder="1" applyAlignment="1">
      <alignment horizontal="center" vertical="center" wrapText="1"/>
    </xf>
    <xf numFmtId="3" fontId="11" fillId="0" borderId="25" xfId="0" applyNumberFormat="1" applyFont="1" applyBorder="1" applyAlignment="1">
      <alignment horizontal="center" vertical="center" wrapText="1"/>
    </xf>
    <xf numFmtId="0" fontId="43" fillId="0" borderId="0" xfId="0" applyFont="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13" xfId="0" applyFont="1" applyBorder="1" applyAlignment="1">
      <alignment horizontal="center" vertical="center" wrapText="1"/>
    </xf>
    <xf numFmtId="0" fontId="43" fillId="0" borderId="0" xfId="0" applyFont="1" applyAlignment="1">
      <alignment horizontal="center" vertical="center" wrapText="1"/>
    </xf>
    <xf numFmtId="0" fontId="43" fillId="0" borderId="11" xfId="0" applyFont="1" applyBorder="1" applyAlignment="1">
      <alignment horizontal="center" vertical="center" wrapText="1"/>
    </xf>
    <xf numFmtId="0" fontId="42" fillId="0" borderId="24" xfId="0" applyFont="1" applyBorder="1" applyAlignment="1">
      <alignment horizontal="center" vertical="center"/>
    </xf>
    <xf numFmtId="0" fontId="11" fillId="0" borderId="24" xfId="0" applyFont="1" applyBorder="1" applyAlignment="1">
      <alignment vertical="center"/>
    </xf>
    <xf numFmtId="0" fontId="42" fillId="0" borderId="25" xfId="0" applyFont="1" applyBorder="1" applyAlignment="1">
      <alignment horizontal="center" vertical="center"/>
    </xf>
    <xf numFmtId="0" fontId="42" fillId="0" borderId="24" xfId="0" applyFont="1" applyBorder="1" applyAlignment="1">
      <alignment horizontal="center" vertical="center" wrapText="1"/>
    </xf>
    <xf numFmtId="0" fontId="42" fillId="0" borderId="25" xfId="0" applyFont="1" applyBorder="1" applyAlignment="1">
      <alignment horizontal="center" vertical="center" wrapText="1"/>
    </xf>
    <xf numFmtId="0" fontId="43" fillId="0" borderId="36" xfId="0" applyFont="1" applyBorder="1" applyAlignment="1">
      <alignment horizontal="center" vertical="center"/>
    </xf>
    <xf numFmtId="0" fontId="11" fillId="0" borderId="0" xfId="0" applyFont="1" applyAlignment="1">
      <alignment horizontal="right" vertical="center"/>
    </xf>
    <xf numFmtId="3" fontId="11" fillId="0" borderId="0" xfId="0" applyNumberFormat="1" applyFont="1" applyAlignment="1">
      <alignment horizontal="right" vertical="center"/>
    </xf>
    <xf numFmtId="0" fontId="11" fillId="0" borderId="11" xfId="0" applyFont="1" applyBorder="1" applyAlignment="1">
      <alignment horizontal="right" vertical="center"/>
    </xf>
    <xf numFmtId="0" fontId="11" fillId="0" borderId="0" xfId="0" applyFont="1" applyAlignment="1">
      <alignment horizontal="right" vertical="center" wrapText="1"/>
    </xf>
    <xf numFmtId="3" fontId="11" fillId="0" borderId="0" xfId="0" applyNumberFormat="1" applyFont="1" applyAlignment="1">
      <alignment horizontal="right" vertical="center" wrapText="1"/>
    </xf>
    <xf numFmtId="0" fontId="11" fillId="0" borderId="11" xfId="0" applyFont="1" applyBorder="1" applyAlignment="1">
      <alignment horizontal="right" vertical="center" wrapText="1"/>
    </xf>
    <xf numFmtId="0" fontId="42" fillId="0" borderId="30" xfId="0" applyFont="1" applyBorder="1" applyAlignment="1">
      <alignment horizontal="center" vertical="center"/>
    </xf>
    <xf numFmtId="0" fontId="31" fillId="0" borderId="24" xfId="0" applyFont="1" applyBorder="1" applyAlignment="1">
      <alignment horizontal="right" vertical="center"/>
    </xf>
    <xf numFmtId="3" fontId="31" fillId="0" borderId="24" xfId="0" applyNumberFormat="1" applyFont="1" applyBorder="1" applyAlignment="1">
      <alignment horizontal="right" vertical="center"/>
    </xf>
    <xf numFmtId="0" fontId="31" fillId="0" borderId="25" xfId="0" applyFont="1" applyBorder="1" applyAlignment="1">
      <alignment horizontal="right" vertical="center"/>
    </xf>
    <xf numFmtId="0" fontId="31" fillId="0" borderId="24" xfId="0" applyFont="1" applyBorder="1" applyAlignment="1">
      <alignment horizontal="right" vertical="center" wrapText="1"/>
    </xf>
    <xf numFmtId="3" fontId="31" fillId="0" borderId="24" xfId="0" applyNumberFormat="1" applyFont="1" applyBorder="1" applyAlignment="1">
      <alignment horizontal="right" vertical="center" wrapText="1"/>
    </xf>
    <xf numFmtId="0" fontId="31" fillId="0" borderId="25" xfId="0" applyFont="1" applyBorder="1" applyAlignment="1">
      <alignment horizontal="right" vertical="center" wrapText="1"/>
    </xf>
    <xf numFmtId="0" fontId="40" fillId="0" borderId="0" xfId="60" applyFont="1"/>
    <xf numFmtId="0" fontId="44" fillId="0" borderId="0" xfId="60" applyFont="1"/>
    <xf numFmtId="0" fontId="11" fillId="0" borderId="0" xfId="0" applyFont="1" applyAlignment="1">
      <alignment horizontal="left" wrapText="1"/>
    </xf>
    <xf numFmtId="0" fontId="44" fillId="0" borderId="31" xfId="60" applyFont="1" applyBorder="1" applyAlignment="1">
      <alignment horizontal="center" wrapText="1"/>
    </xf>
    <xf numFmtId="0" fontId="44" fillId="0" borderId="26" xfId="60" applyFont="1" applyBorder="1" applyAlignment="1">
      <alignment horizontal="center" vertical="center" wrapText="1"/>
    </xf>
    <xf numFmtId="0" fontId="44" fillId="0" borderId="27" xfId="60" applyFont="1" applyBorder="1" applyAlignment="1">
      <alignment horizontal="center" vertical="center" wrapText="1"/>
    </xf>
    <xf numFmtId="0" fontId="44" fillId="0" borderId="10" xfId="60" applyFont="1" applyBorder="1"/>
    <xf numFmtId="0" fontId="44" fillId="0" borderId="0" xfId="60" applyFont="1" applyBorder="1" applyAlignment="1">
      <alignment horizontal="center"/>
    </xf>
    <xf numFmtId="0" fontId="44" fillId="0" borderId="11" xfId="60" applyFont="1" applyBorder="1" applyAlignment="1">
      <alignment horizontal="center"/>
    </xf>
    <xf numFmtId="0" fontId="44" fillId="0" borderId="10" xfId="60" applyFont="1" applyBorder="1" applyAlignment="1">
      <alignment horizontal="center"/>
    </xf>
    <xf numFmtId="170" fontId="44" fillId="0" borderId="0" xfId="60" applyNumberFormat="1" applyFont="1" applyBorder="1" applyAlignment="1">
      <alignment horizontal="center"/>
    </xf>
    <xf numFmtId="3" fontId="44" fillId="0" borderId="0" xfId="60" applyNumberFormat="1" applyFont="1" applyBorder="1" applyAlignment="1">
      <alignment horizontal="center"/>
    </xf>
    <xf numFmtId="169" fontId="44" fillId="0" borderId="0" xfId="60" applyNumberFormat="1" applyFont="1" applyBorder="1" applyAlignment="1">
      <alignment horizontal="center"/>
    </xf>
    <xf numFmtId="1" fontId="44" fillId="0" borderId="0" xfId="60" applyNumberFormat="1" applyFont="1" applyBorder="1" applyAlignment="1">
      <alignment horizontal="center"/>
    </xf>
    <xf numFmtId="1" fontId="44" fillId="0" borderId="11" xfId="60" applyNumberFormat="1" applyFont="1" applyBorder="1" applyAlignment="1">
      <alignment horizontal="center"/>
    </xf>
    <xf numFmtId="0" fontId="44" fillId="0" borderId="32" xfId="60" applyFont="1" applyBorder="1" applyAlignment="1">
      <alignment horizontal="center"/>
    </xf>
    <xf numFmtId="170" fontId="44" fillId="0" borderId="24" xfId="60" applyNumberFormat="1" applyFont="1" applyBorder="1" applyAlignment="1">
      <alignment horizontal="center"/>
    </xf>
    <xf numFmtId="3" fontId="44" fillId="0" borderId="24" xfId="60" applyNumberFormat="1" applyFont="1" applyBorder="1" applyAlignment="1">
      <alignment horizontal="center"/>
    </xf>
    <xf numFmtId="169" fontId="44" fillId="0" borderId="24" xfId="60" applyNumberFormat="1" applyFont="1" applyBorder="1" applyAlignment="1">
      <alignment horizontal="center"/>
    </xf>
    <xf numFmtId="1" fontId="44" fillId="0" borderId="24" xfId="60" applyNumberFormat="1" applyFont="1" applyBorder="1" applyAlignment="1">
      <alignment horizontal="center"/>
    </xf>
    <xf numFmtId="1" fontId="44" fillId="0" borderId="25" xfId="60" applyNumberFormat="1" applyFont="1" applyBorder="1" applyAlignment="1">
      <alignment horizontal="center"/>
    </xf>
    <xf numFmtId="0" fontId="11" fillId="0" borderId="0" xfId="0" applyFont="1" applyAlignment="1">
      <alignment horizontal="left" vertical="center" indent="1"/>
    </xf>
    <xf numFmtId="0" fontId="44" fillId="0" borderId="31" xfId="60" applyFont="1" applyBorder="1" applyAlignment="1">
      <alignment horizontal="center" vertical="center" wrapText="1"/>
    </xf>
    <xf numFmtId="0" fontId="44" fillId="0" borderId="0" xfId="60" applyFont="1" applyAlignment="1">
      <alignment vertical="center"/>
    </xf>
    <xf numFmtId="170" fontId="44" fillId="0" borderId="0" xfId="60" applyNumberFormat="1" applyFont="1" applyBorder="1"/>
    <xf numFmtId="3" fontId="44" fillId="0" borderId="0" xfId="60" applyNumberFormat="1" applyFont="1" applyBorder="1"/>
    <xf numFmtId="169" fontId="44" fillId="0" borderId="0" xfId="60" applyNumberFormat="1" applyFont="1" applyBorder="1"/>
    <xf numFmtId="1" fontId="44" fillId="0" borderId="0" xfId="60" applyNumberFormat="1" applyFont="1" applyBorder="1"/>
    <xf numFmtId="1" fontId="44" fillId="0" borderId="11" xfId="60" applyNumberFormat="1" applyFont="1" applyBorder="1"/>
    <xf numFmtId="0" fontId="44" fillId="0" borderId="32" xfId="60" applyFont="1" applyBorder="1"/>
    <xf numFmtId="170" fontId="44" fillId="0" borderId="24" xfId="60" applyNumberFormat="1" applyFont="1" applyBorder="1"/>
    <xf numFmtId="3" fontId="44" fillId="0" borderId="24" xfId="60" applyNumberFormat="1" applyFont="1" applyBorder="1"/>
    <xf numFmtId="169" fontId="44" fillId="0" borderId="24" xfId="60" applyNumberFormat="1" applyFont="1" applyBorder="1"/>
    <xf numFmtId="1" fontId="44" fillId="0" borderId="24" xfId="60" applyNumberFormat="1" applyFont="1" applyBorder="1"/>
    <xf numFmtId="1" fontId="44" fillId="0" borderId="25" xfId="60" applyNumberFormat="1" applyFont="1" applyBorder="1"/>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9" xfId="0" applyFont="1" applyBorder="1" applyAlignment="1">
      <alignment horizontal="center"/>
    </xf>
    <xf numFmtId="0" fontId="11" fillId="0" borderId="20" xfId="0" applyFont="1" applyBorder="1" applyAlignment="1">
      <alignment horizontal="center"/>
    </xf>
    <xf numFmtId="0" fontId="11" fillId="0" borderId="15" xfId="0" applyFont="1" applyBorder="1" applyAlignment="1">
      <alignment horizontal="center"/>
    </xf>
    <xf numFmtId="0" fontId="44" fillId="0" borderId="10" xfId="0" applyFont="1" applyBorder="1" applyAlignment="1">
      <alignment horizontal="center" vertical="center" wrapText="1"/>
    </xf>
    <xf numFmtId="171" fontId="11" fillId="0" borderId="0" xfId="61" applyNumberFormat="1" applyFont="1" applyBorder="1" applyAlignment="1">
      <alignment horizontal="center"/>
    </xf>
    <xf numFmtId="167" fontId="11" fillId="0" borderId="0" xfId="61" applyNumberFormat="1" applyFont="1" applyBorder="1" applyAlignment="1">
      <alignment horizontal="center"/>
    </xf>
    <xf numFmtId="2" fontId="11" fillId="0" borderId="0" xfId="0" applyNumberFormat="1" applyFont="1" applyBorder="1" applyAlignment="1">
      <alignment horizontal="center"/>
    </xf>
    <xf numFmtId="1" fontId="11" fillId="0" borderId="0" xfId="0" applyNumberFormat="1" applyFont="1" applyBorder="1" applyAlignment="1">
      <alignment horizontal="center"/>
    </xf>
    <xf numFmtId="1" fontId="11" fillId="0" borderId="11" xfId="0" applyNumberFormat="1" applyFont="1" applyBorder="1" applyAlignment="1">
      <alignment horizontal="center"/>
    </xf>
    <xf numFmtId="0" fontId="44" fillId="0" borderId="32" xfId="0" applyFont="1" applyBorder="1" applyAlignment="1">
      <alignment horizontal="center" vertical="center" wrapText="1"/>
    </xf>
    <xf numFmtId="171" fontId="11" fillId="0" borderId="24" xfId="61" applyNumberFormat="1" applyFont="1" applyBorder="1" applyAlignment="1">
      <alignment horizontal="center"/>
    </xf>
    <xf numFmtId="167" fontId="11" fillId="0" borderId="24" xfId="61" applyNumberFormat="1" applyFont="1" applyBorder="1" applyAlignment="1">
      <alignment horizontal="center"/>
    </xf>
    <xf numFmtId="2" fontId="11" fillId="0" borderId="24" xfId="0" applyNumberFormat="1" applyFont="1" applyBorder="1" applyAlignment="1">
      <alignment horizontal="center"/>
    </xf>
    <xf numFmtId="1" fontId="11" fillId="0" borderId="24" xfId="0" applyNumberFormat="1" applyFont="1" applyBorder="1" applyAlignment="1">
      <alignment horizontal="center"/>
    </xf>
    <xf numFmtId="1" fontId="11" fillId="0" borderId="25" xfId="0" applyNumberFormat="1" applyFont="1" applyBorder="1" applyAlignment="1">
      <alignment horizontal="center"/>
    </xf>
    <xf numFmtId="0" fontId="11" fillId="0" borderId="32" xfId="60" applyFont="1" applyBorder="1" applyAlignment="1">
      <alignment horizontal="left" vertical="center" wrapText="1"/>
    </xf>
    <xf numFmtId="0" fontId="11" fillId="0" borderId="0" xfId="60" applyFont="1"/>
    <xf numFmtId="169" fontId="11" fillId="0" borderId="11" xfId="60" applyNumberFormat="1" applyFont="1" applyBorder="1" applyAlignment="1">
      <alignment horizontal="center"/>
    </xf>
    <xf numFmtId="0" fontId="11" fillId="36" borderId="0" xfId="0" applyFont="1" applyFill="1"/>
    <xf numFmtId="0" fontId="11" fillId="0" borderId="25" xfId="0" applyFont="1" applyBorder="1" applyAlignment="1">
      <alignment horizontal="justify" vertical="center"/>
    </xf>
    <xf numFmtId="9" fontId="11" fillId="0" borderId="34" xfId="63" applyNumberFormat="1" applyFont="1" applyBorder="1"/>
    <xf numFmtId="0" fontId="11" fillId="0" borderId="0" xfId="55" applyFont="1"/>
    <xf numFmtId="0" fontId="11" fillId="0" borderId="0" xfId="62" applyFont="1"/>
    <xf numFmtId="0" fontId="11" fillId="0" borderId="0" xfId="58" applyFont="1"/>
    <xf numFmtId="0" fontId="11" fillId="0" borderId="0" xfId="58" applyFont="1" applyAlignment="1">
      <alignment horizontal="left" vertical="center" wrapText="1"/>
    </xf>
    <xf numFmtId="0" fontId="11" fillId="0" borderId="0" xfId="0" applyFont="1" applyAlignment="1">
      <alignment horizontal="left" vertical="center" wrapText="1"/>
    </xf>
    <xf numFmtId="0" fontId="40" fillId="0" borderId="12" xfId="60" applyFont="1" applyBorder="1" applyAlignment="1">
      <alignment horizontal="center" vertical="center" wrapText="1"/>
    </xf>
    <xf numFmtId="0" fontId="40" fillId="0" borderId="19" xfId="60" applyFont="1" applyBorder="1" applyAlignment="1">
      <alignment horizontal="center" vertical="center" wrapText="1"/>
    </xf>
    <xf numFmtId="171" fontId="44" fillId="0" borderId="0" xfId="61" applyNumberFormat="1" applyFont="1" applyBorder="1" applyAlignment="1">
      <alignment horizontal="right" vertical="center" wrapText="1"/>
    </xf>
    <xf numFmtId="167" fontId="44" fillId="0" borderId="0" xfId="61" applyNumberFormat="1" applyFont="1" applyBorder="1" applyAlignment="1">
      <alignment horizontal="right" vertical="center" wrapText="1"/>
    </xf>
    <xf numFmtId="43" fontId="11" fillId="0" borderId="0" xfId="61" applyNumberFormat="1" applyFont="1" applyBorder="1"/>
    <xf numFmtId="43" fontId="11" fillId="0" borderId="24" xfId="61" applyNumberFormat="1" applyFont="1" applyBorder="1"/>
    <xf numFmtId="0" fontId="40" fillId="0" borderId="0" xfId="60" applyFont="1" applyAlignment="1">
      <alignment horizontal="center" vertical="center" wrapText="1"/>
    </xf>
    <xf numFmtId="0" fontId="40" fillId="0" borderId="0" xfId="60" applyFont="1" applyAlignment="1">
      <alignment horizontal="right" vertical="center" wrapText="1"/>
    </xf>
    <xf numFmtId="0" fontId="44" fillId="0" borderId="0" xfId="60" applyFont="1" applyAlignment="1">
      <alignment horizontal="right" vertical="center" wrapText="1"/>
    </xf>
    <xf numFmtId="171" fontId="44" fillId="0" borderId="0" xfId="61" applyNumberFormat="1" applyFont="1" applyAlignment="1">
      <alignment horizontal="right" vertical="center" wrapText="1"/>
    </xf>
    <xf numFmtId="167" fontId="44" fillId="0" borderId="0" xfId="61" applyNumberFormat="1" applyFont="1" applyAlignment="1">
      <alignment horizontal="right" vertical="center" wrapText="1"/>
    </xf>
    <xf numFmtId="43" fontId="11" fillId="0" borderId="0" xfId="61" applyNumberFormat="1" applyFont="1"/>
    <xf numFmtId="0" fontId="44" fillId="0" borderId="13" xfId="60" applyFont="1" applyBorder="1" applyAlignment="1">
      <alignment horizontal="center" vertical="center" wrapText="1"/>
    </xf>
    <xf numFmtId="0" fontId="44" fillId="0" borderId="14" xfId="60" applyFont="1" applyBorder="1" applyAlignment="1">
      <alignment horizontal="center" vertical="center" wrapText="1"/>
    </xf>
    <xf numFmtId="0" fontId="44" fillId="0" borderId="20" xfId="60" applyFont="1" applyBorder="1" applyAlignment="1">
      <alignment horizontal="center"/>
    </xf>
    <xf numFmtId="0" fontId="44" fillId="0" borderId="15" xfId="60" applyFont="1" applyBorder="1" applyAlignment="1">
      <alignment horizontal="center"/>
    </xf>
    <xf numFmtId="0" fontId="44" fillId="0" borderId="10" xfId="60" applyFont="1" applyBorder="1" applyAlignment="1">
      <alignment wrapText="1"/>
    </xf>
    <xf numFmtId="0" fontId="40" fillId="0" borderId="10" xfId="60" applyFont="1" applyBorder="1" applyAlignment="1">
      <alignment wrapText="1"/>
    </xf>
    <xf numFmtId="171" fontId="40" fillId="0" borderId="0" xfId="61" applyNumberFormat="1" applyFont="1" applyBorder="1"/>
    <xf numFmtId="167" fontId="40" fillId="0" borderId="0" xfId="61" applyNumberFormat="1" applyFont="1" applyBorder="1"/>
    <xf numFmtId="0" fontId="40" fillId="0" borderId="10" xfId="60" applyFont="1" applyBorder="1"/>
    <xf numFmtId="0" fontId="40" fillId="0" borderId="32" xfId="60" applyFont="1" applyBorder="1" applyAlignment="1">
      <alignment wrapText="1"/>
    </xf>
    <xf numFmtId="171" fontId="40" fillId="0" borderId="24" xfId="61" applyNumberFormat="1" applyFont="1" applyBorder="1"/>
    <xf numFmtId="167" fontId="40" fillId="0" borderId="24" xfId="61" applyNumberFormat="1" applyFont="1" applyBorder="1"/>
    <xf numFmtId="0" fontId="40" fillId="0" borderId="32" xfId="60" applyFont="1" applyBorder="1"/>
    <xf numFmtId="0" fontId="44" fillId="0" borderId="0" xfId="60" applyFont="1" applyAlignment="1">
      <alignment horizontal="center" vertical="center" wrapText="1"/>
    </xf>
    <xf numFmtId="0" fontId="44" fillId="0" borderId="0" xfId="60" applyFont="1" applyAlignment="1">
      <alignment horizontal="center"/>
    </xf>
    <xf numFmtId="1" fontId="44" fillId="0" borderId="0" xfId="60" applyNumberFormat="1" applyFont="1"/>
    <xf numFmtId="171" fontId="40" fillId="0" borderId="0" xfId="61" applyNumberFormat="1" applyFont="1"/>
    <xf numFmtId="167" fontId="40" fillId="0" borderId="0" xfId="61" applyNumberFormat="1" applyFont="1"/>
    <xf numFmtId="171" fontId="44" fillId="0" borderId="0" xfId="60" applyNumberFormat="1" applyFont="1"/>
    <xf numFmtId="167" fontId="44" fillId="0" borderId="0" xfId="60" applyNumberFormat="1" applyFont="1"/>
    <xf numFmtId="167" fontId="40" fillId="0" borderId="12" xfId="61" applyNumberFormat="1" applyFont="1" applyBorder="1" applyAlignment="1">
      <alignment horizontal="center" vertical="center" wrapText="1"/>
    </xf>
    <xf numFmtId="167" fontId="11" fillId="0" borderId="10" xfId="61" applyNumberFormat="1" applyFont="1" applyBorder="1" applyAlignment="1">
      <alignment horizontal="left"/>
    </xf>
    <xf numFmtId="171" fontId="44" fillId="0" borderId="0" xfId="61" applyNumberFormat="1" applyFont="1" applyBorder="1" applyAlignment="1">
      <alignment horizontal="center" vertical="center" wrapText="1"/>
    </xf>
    <xf numFmtId="167" fontId="44" fillId="0" borderId="0" xfId="61" applyNumberFormat="1" applyFont="1" applyBorder="1" applyAlignment="1">
      <alignment horizontal="center" vertical="center" wrapText="1"/>
    </xf>
    <xf numFmtId="167" fontId="11" fillId="0" borderId="32" xfId="61" applyNumberFormat="1" applyFont="1" applyBorder="1" applyAlignment="1">
      <alignment horizontal="left"/>
    </xf>
    <xf numFmtId="171" fontId="44" fillId="0" borderId="24" xfId="61" applyNumberFormat="1" applyFont="1" applyBorder="1" applyAlignment="1">
      <alignment horizontal="center" vertical="center" wrapText="1"/>
    </xf>
    <xf numFmtId="167" fontId="44" fillId="0" borderId="24" xfId="61" applyNumberFormat="1" applyFont="1" applyBorder="1" applyAlignment="1">
      <alignment horizontal="center" vertical="center" wrapText="1"/>
    </xf>
    <xf numFmtId="167" fontId="40" fillId="0" borderId="0" xfId="61" applyNumberFormat="1" applyFont="1" applyAlignment="1">
      <alignment horizontal="center" vertical="center" wrapText="1"/>
    </xf>
    <xf numFmtId="167" fontId="11" fillId="0" borderId="0" xfId="61" applyNumberFormat="1" applyFont="1" applyAlignment="1">
      <alignment horizontal="center"/>
    </xf>
    <xf numFmtId="171" fontId="44" fillId="0" borderId="0" xfId="61" applyNumberFormat="1" applyFont="1" applyAlignment="1">
      <alignment horizontal="center" vertical="center" wrapText="1"/>
    </xf>
    <xf numFmtId="167" fontId="44" fillId="0" borderId="0" xfId="61" applyNumberFormat="1" applyFont="1" applyAlignment="1">
      <alignment horizontal="center" vertical="center" wrapText="1"/>
    </xf>
    <xf numFmtId="0" fontId="40" fillId="0" borderId="0" xfId="60" applyFont="1" applyAlignment="1">
      <alignment horizontal="left" vertical="center" wrapText="1"/>
    </xf>
    <xf numFmtId="0" fontId="44" fillId="0" borderId="0" xfId="60" applyFont="1" applyAlignment="1">
      <alignment horizontal="left" vertical="center" wrapText="1"/>
    </xf>
    <xf numFmtId="0" fontId="44" fillId="0" borderId="19" xfId="60" applyFont="1" applyBorder="1"/>
    <xf numFmtId="169" fontId="44" fillId="0" borderId="0" xfId="60" applyNumberFormat="1" applyFont="1" applyAlignment="1">
      <alignment horizontal="center"/>
    </xf>
    <xf numFmtId="1" fontId="44" fillId="0" borderId="0" xfId="60" applyNumberFormat="1" applyFont="1" applyAlignment="1">
      <alignment horizontal="center"/>
    </xf>
    <xf numFmtId="43" fontId="44" fillId="0" borderId="0" xfId="60" applyNumberFormat="1" applyFont="1"/>
    <xf numFmtId="169" fontId="44" fillId="0" borderId="0" xfId="60" applyNumberFormat="1" applyFont="1"/>
    <xf numFmtId="3" fontId="44" fillId="0" borderId="0" xfId="61" applyNumberFormat="1" applyFont="1" applyBorder="1" applyAlignment="1">
      <alignment horizontal="right" vertical="center" wrapText="1"/>
    </xf>
    <xf numFmtId="171" fontId="44" fillId="0" borderId="24" xfId="61" applyNumberFormat="1" applyFont="1" applyBorder="1" applyAlignment="1">
      <alignment horizontal="right" vertical="center" wrapText="1"/>
    </xf>
    <xf numFmtId="3" fontId="44" fillId="0" borderId="24" xfId="61" applyNumberFormat="1" applyFont="1" applyBorder="1" applyAlignment="1">
      <alignment horizontal="right" vertical="center" wrapText="1"/>
    </xf>
    <xf numFmtId="2" fontId="44" fillId="0" borderId="0" xfId="60" applyNumberFormat="1" applyFont="1"/>
    <xf numFmtId="43" fontId="11" fillId="0" borderId="0" xfId="61" applyNumberFormat="1" applyFont="1" applyBorder="1" applyAlignment="1">
      <alignment horizontal="center"/>
    </xf>
    <xf numFmtId="43" fontId="11" fillId="0" borderId="24" xfId="61" applyNumberFormat="1" applyFont="1" applyBorder="1" applyAlignment="1">
      <alignment horizontal="center"/>
    </xf>
    <xf numFmtId="43" fontId="11" fillId="0" borderId="0" xfId="61" applyNumberFormat="1" applyFont="1" applyAlignment="1">
      <alignment horizontal="center"/>
    </xf>
    <xf numFmtId="2" fontId="44" fillId="0" borderId="0" xfId="60" applyNumberFormat="1" applyFont="1" applyBorder="1" applyAlignment="1">
      <alignment horizontal="center"/>
    </xf>
    <xf numFmtId="169" fontId="44" fillId="0" borderId="11" xfId="60" applyNumberFormat="1" applyFont="1" applyBorder="1" applyAlignment="1">
      <alignment horizontal="center"/>
    </xf>
    <xf numFmtId="2" fontId="44" fillId="0" borderId="24" xfId="60" applyNumberFormat="1" applyFont="1" applyBorder="1" applyAlignment="1">
      <alignment horizontal="center"/>
    </xf>
    <xf numFmtId="169" fontId="44" fillId="0" borderId="25" xfId="60" applyNumberFormat="1" applyFont="1" applyBorder="1" applyAlignment="1">
      <alignment horizontal="center"/>
    </xf>
    <xf numFmtId="2" fontId="44" fillId="0" borderId="0" xfId="60" applyNumberFormat="1" applyFont="1" applyAlignment="1">
      <alignment horizontal="center"/>
    </xf>
    <xf numFmtId="167" fontId="11" fillId="0" borderId="0" xfId="3" applyNumberFormat="1" applyFont="1"/>
    <xf numFmtId="167" fontId="11" fillId="0" borderId="0" xfId="0" applyNumberFormat="1" applyFont="1"/>
    <xf numFmtId="170" fontId="11" fillId="0" borderId="0" xfId="0" applyNumberFormat="1" applyFont="1"/>
    <xf numFmtId="169" fontId="11" fillId="0" borderId="0" xfId="0" applyNumberFormat="1" applyFont="1"/>
    <xf numFmtId="0" fontId="32" fillId="0" borderId="0" xfId="0" applyFont="1" applyAlignment="1">
      <alignment horizontal="left" vertical="center" wrapText="1"/>
    </xf>
    <xf numFmtId="0" fontId="32" fillId="0" borderId="0" xfId="0" applyFont="1" applyAlignment="1">
      <alignment horizontal="right" vertical="center" wrapText="1"/>
    </xf>
    <xf numFmtId="0" fontId="32" fillId="0" borderId="0" xfId="0" applyFont="1" applyAlignment="1">
      <alignment horizontal="left"/>
    </xf>
    <xf numFmtId="0" fontId="11" fillId="41" borderId="0" xfId="0" applyFont="1" applyFill="1"/>
    <xf numFmtId="167" fontId="11" fillId="0" borderId="0" xfId="59" applyNumberFormat="1" applyFont="1" applyFill="1" applyBorder="1"/>
    <xf numFmtId="167" fontId="11" fillId="0" borderId="11" xfId="59" applyNumberFormat="1" applyFont="1" applyFill="1" applyBorder="1"/>
    <xf numFmtId="167" fontId="11" fillId="0" borderId="24" xfId="59" applyNumberFormat="1" applyFont="1" applyFill="1" applyBorder="1"/>
    <xf numFmtId="167" fontId="11" fillId="0" borderId="0" xfId="59" applyNumberFormat="1" applyFont="1"/>
    <xf numFmtId="167" fontId="11" fillId="0" borderId="0" xfId="59" applyNumberFormat="1" applyFont="1" applyBorder="1"/>
    <xf numFmtId="0" fontId="40" fillId="0" borderId="0" xfId="58" applyFont="1"/>
    <xf numFmtId="0" fontId="44" fillId="0" borderId="0" xfId="58" applyFont="1"/>
    <xf numFmtId="0" fontId="11" fillId="0" borderId="39" xfId="58" applyFont="1" applyFill="1" applyBorder="1"/>
    <xf numFmtId="0" fontId="11" fillId="0" borderId="26" xfId="58" applyFont="1" applyFill="1" applyBorder="1"/>
    <xf numFmtId="0" fontId="11" fillId="0" borderId="26" xfId="58" applyFont="1" applyFill="1" applyBorder="1" applyAlignment="1">
      <alignment horizontal="center" wrapText="1"/>
    </xf>
    <xf numFmtId="0" fontId="11" fillId="0" borderId="27" xfId="58" applyFont="1" applyFill="1" applyBorder="1"/>
    <xf numFmtId="0" fontId="11" fillId="0" borderId="40" xfId="58" applyFont="1" applyFill="1" applyBorder="1"/>
    <xf numFmtId="0" fontId="11" fillId="0" borderId="41" xfId="58" applyFont="1" applyFill="1" applyBorder="1"/>
    <xf numFmtId="0" fontId="11" fillId="0" borderId="41" xfId="58" applyFont="1" applyFill="1" applyBorder="1" applyAlignment="1">
      <alignment horizontal="center" wrapText="1"/>
    </xf>
    <xf numFmtId="0" fontId="11" fillId="0" borderId="38" xfId="58" applyFont="1" applyFill="1" applyBorder="1"/>
    <xf numFmtId="0" fontId="44" fillId="0" borderId="0" xfId="58" applyFont="1" applyFill="1" applyBorder="1"/>
    <xf numFmtId="0" fontId="44" fillId="0" borderId="0" xfId="58" applyFont="1" applyFill="1" applyBorder="1" applyAlignment="1">
      <alignment horizontal="center" wrapText="1"/>
    </xf>
    <xf numFmtId="0" fontId="44" fillId="0" borderId="0" xfId="58" applyFont="1" applyBorder="1"/>
    <xf numFmtId="0" fontId="11" fillId="27" borderId="0" xfId="0" applyFont="1" applyFill="1" applyAlignment="1">
      <alignment horizontal="center" vertical="center" wrapText="1"/>
    </xf>
    <xf numFmtId="0" fontId="11" fillId="28" borderId="0" xfId="0" applyFont="1" applyFill="1" applyAlignment="1">
      <alignment horizontal="center" vertical="center" wrapText="1"/>
    </xf>
    <xf numFmtId="0" fontId="41" fillId="31" borderId="0" xfId="0" applyFont="1" applyFill="1" applyAlignment="1">
      <alignment horizontal="center" vertical="center"/>
    </xf>
    <xf numFmtId="0" fontId="41" fillId="25" borderId="0" xfId="0" applyFont="1" applyFill="1" applyAlignment="1">
      <alignment horizontal="center" vertical="center"/>
    </xf>
    <xf numFmtId="0" fontId="43" fillId="29" borderId="0" xfId="0" applyFont="1" applyFill="1" applyAlignment="1">
      <alignment vertical="center"/>
    </xf>
    <xf numFmtId="0" fontId="41" fillId="30" borderId="0" xfId="0" applyFont="1" applyFill="1" applyAlignment="1">
      <alignment horizontal="center" vertical="center"/>
    </xf>
    <xf numFmtId="0" fontId="41" fillId="32" borderId="0" xfId="0" applyFont="1" applyFill="1" applyAlignment="1">
      <alignment horizontal="center" vertical="center"/>
    </xf>
    <xf numFmtId="167" fontId="11" fillId="0" borderId="24" xfId="59" applyNumberFormat="1" applyFont="1" applyBorder="1"/>
    <xf numFmtId="0" fontId="40" fillId="0" borderId="31" xfId="58" applyFont="1" applyBorder="1"/>
    <xf numFmtId="0" fontId="40" fillId="0" borderId="10" xfId="58" applyFont="1" applyBorder="1"/>
    <xf numFmtId="0" fontId="44" fillId="0" borderId="0" xfId="58" applyFont="1" applyBorder="1" applyAlignment="1">
      <alignment horizontal="center" wrapText="1"/>
    </xf>
    <xf numFmtId="167" fontId="44" fillId="0" borderId="11" xfId="58" applyNumberFormat="1" applyFont="1" applyBorder="1" applyAlignment="1">
      <alignment horizontal="center" wrapText="1"/>
    </xf>
    <xf numFmtId="0" fontId="44" fillId="0" borderId="10" xfId="58" applyFont="1" applyBorder="1"/>
    <xf numFmtId="1" fontId="44" fillId="0" borderId="11" xfId="58" applyNumberFormat="1" applyFont="1" applyBorder="1"/>
    <xf numFmtId="0" fontId="46" fillId="0" borderId="10" xfId="58" applyFont="1" applyBorder="1" applyAlignment="1">
      <alignment horizontal="left" indent="1"/>
    </xf>
    <xf numFmtId="167" fontId="46" fillId="0" borderId="0" xfId="59" applyNumberFormat="1" applyFont="1" applyBorder="1"/>
    <xf numFmtId="1" fontId="46" fillId="0" borderId="11" xfId="58" applyNumberFormat="1" applyFont="1" applyBorder="1"/>
    <xf numFmtId="0" fontId="44" fillId="0" borderId="11" xfId="58" applyFont="1" applyBorder="1"/>
    <xf numFmtId="0" fontId="44" fillId="0" borderId="10" xfId="58" quotePrefix="1" applyFont="1" applyBorder="1"/>
    <xf numFmtId="0" fontId="40" fillId="0" borderId="10" xfId="58" applyFont="1" applyFill="1" applyBorder="1"/>
    <xf numFmtId="0" fontId="44" fillId="0" borderId="32" xfId="58" applyFont="1" applyFill="1" applyBorder="1"/>
    <xf numFmtId="1" fontId="44" fillId="0" borderId="25" xfId="58" applyNumberFormat="1" applyFont="1" applyBorder="1"/>
    <xf numFmtId="0" fontId="44" fillId="0" borderId="26" xfId="58" applyFont="1" applyBorder="1" applyAlignment="1">
      <alignment horizontal="center" vertical="center" wrapText="1"/>
    </xf>
    <xf numFmtId="167" fontId="44" fillId="0" borderId="27" xfId="58" applyNumberFormat="1" applyFont="1" applyBorder="1" applyAlignment="1">
      <alignment horizontal="center" vertical="center" wrapText="1"/>
    </xf>
    <xf numFmtId="9" fontId="11" fillId="0" borderId="0" xfId="6" applyFont="1"/>
    <xf numFmtId="0" fontId="43" fillId="0" borderId="0" xfId="0" applyFont="1" applyAlignment="1">
      <alignment vertical="top"/>
    </xf>
    <xf numFmtId="0" fontId="44" fillId="0" borderId="0" xfId="55" applyFont="1"/>
    <xf numFmtId="0" fontId="40" fillId="0" borderId="0" xfId="58" applyFont="1" applyAlignment="1">
      <alignment horizontal="left" vertical="center" wrapText="1"/>
    </xf>
    <xf numFmtId="0" fontId="40" fillId="0" borderId="0" xfId="58" applyFont="1" applyAlignment="1">
      <alignment horizontal="right" vertical="center" wrapText="1"/>
    </xf>
    <xf numFmtId="0" fontId="44" fillId="0" borderId="0" xfId="58" applyFont="1" applyAlignment="1">
      <alignment horizontal="left" vertical="center" wrapText="1"/>
    </xf>
    <xf numFmtId="0" fontId="44" fillId="0" borderId="0" xfId="58" applyFont="1" applyAlignment="1">
      <alignment horizontal="right" vertical="center" wrapText="1"/>
    </xf>
    <xf numFmtId="0" fontId="40" fillId="0" borderId="31" xfId="58" applyFont="1" applyFill="1" applyBorder="1" applyAlignment="1">
      <alignment horizontal="center"/>
    </xf>
    <xf numFmtId="0" fontId="40" fillId="0" borderId="26" xfId="58" applyFont="1" applyFill="1" applyBorder="1" applyAlignment="1">
      <alignment horizontal="center"/>
    </xf>
    <xf numFmtId="0" fontId="40" fillId="0" borderId="27" xfId="58" applyFont="1" applyBorder="1" applyAlignment="1">
      <alignment horizontal="center" wrapText="1"/>
    </xf>
    <xf numFmtId="0" fontId="44" fillId="0" borderId="22" xfId="58" applyFont="1" applyFill="1" applyBorder="1" applyAlignment="1">
      <alignment vertical="center" wrapText="1"/>
    </xf>
    <xf numFmtId="3" fontId="44" fillId="0" borderId="23" xfId="58" applyNumberFormat="1" applyFont="1" applyBorder="1"/>
    <xf numFmtId="0" fontId="44" fillId="0" borderId="0" xfId="58" applyFont="1" applyFill="1" applyBorder="1" applyAlignment="1">
      <alignment vertical="center" wrapText="1"/>
    </xf>
    <xf numFmtId="3" fontId="44" fillId="0" borderId="11" xfId="58" applyNumberFormat="1" applyFont="1" applyBorder="1"/>
    <xf numFmtId="0" fontId="44" fillId="0" borderId="20" xfId="58" applyFont="1" applyFill="1" applyBorder="1" applyAlignment="1">
      <alignment vertical="center" wrapText="1"/>
    </xf>
    <xf numFmtId="3" fontId="44" fillId="0" borderId="15" xfId="58" applyNumberFormat="1" applyFont="1" applyBorder="1"/>
    <xf numFmtId="0" fontId="44" fillId="0" borderId="24" xfId="58" applyFont="1" applyFill="1" applyBorder="1" applyAlignment="1">
      <alignment vertical="center" wrapText="1"/>
    </xf>
    <xf numFmtId="3" fontId="44" fillId="0" borderId="25" xfId="58" applyNumberFormat="1" applyFont="1" applyBorder="1"/>
    <xf numFmtId="3" fontId="44" fillId="0" borderId="0" xfId="58" applyNumberFormat="1" applyFont="1"/>
    <xf numFmtId="3" fontId="44" fillId="0" borderId="0" xfId="58" applyNumberFormat="1" applyFont="1" applyFill="1" applyBorder="1"/>
    <xf numFmtId="1" fontId="43" fillId="0" borderId="0" xfId="0" applyNumberFormat="1" applyFont="1" applyAlignment="1">
      <alignment vertical="top"/>
    </xf>
    <xf numFmtId="0" fontId="11" fillId="0" borderId="0" xfId="0" applyFont="1" applyAlignment="1"/>
    <xf numFmtId="1" fontId="11" fillId="0" borderId="0" xfId="0" applyNumberFormat="1" applyFont="1"/>
    <xf numFmtId="1" fontId="11" fillId="0" borderId="0" xfId="0" applyNumberFormat="1" applyFont="1" applyAlignment="1">
      <alignment horizontal="right" vertical="center" wrapText="1"/>
    </xf>
    <xf numFmtId="0" fontId="40" fillId="0" borderId="0" xfId="62" applyFont="1"/>
    <xf numFmtId="0" fontId="44" fillId="0" borderId="0" xfId="62" applyFont="1"/>
    <xf numFmtId="168" fontId="32" fillId="0" borderId="0" xfId="62" applyNumberFormat="1" applyFont="1" applyAlignment="1">
      <alignment horizontal="center"/>
    </xf>
    <xf numFmtId="0" fontId="40" fillId="0" borderId="0" xfId="55" applyFont="1"/>
    <xf numFmtId="171" fontId="11" fillId="0" borderId="0" xfId="61" applyNumberFormat="1" applyFont="1" applyBorder="1"/>
    <xf numFmtId="167" fontId="11" fillId="0" borderId="0" xfId="61" applyNumberFormat="1" applyFont="1" applyBorder="1"/>
    <xf numFmtId="0" fontId="44" fillId="0" borderId="10" xfId="60" applyFont="1" applyBorder="1" applyAlignment="1">
      <alignment horizontal="left" vertical="center" wrapText="1"/>
    </xf>
    <xf numFmtId="171" fontId="11" fillId="0" borderId="24" xfId="61" applyNumberFormat="1" applyFont="1" applyBorder="1"/>
    <xf numFmtId="167" fontId="11" fillId="0" borderId="24" xfId="61" applyNumberFormat="1" applyFont="1" applyBorder="1"/>
    <xf numFmtId="171" fontId="11" fillId="0" borderId="0" xfId="61" applyNumberFormat="1" applyFont="1"/>
    <xf numFmtId="167" fontId="11" fillId="0" borderId="0" xfId="61" applyNumberFormat="1" applyFont="1"/>
    <xf numFmtId="0" fontId="44" fillId="0" borderId="12" xfId="60" applyFont="1" applyBorder="1" applyAlignment="1">
      <alignment horizontal="center" vertical="center"/>
    </xf>
    <xf numFmtId="167" fontId="44" fillId="0" borderId="0" xfId="60" applyNumberFormat="1" applyFont="1" applyBorder="1"/>
    <xf numFmtId="167" fontId="44" fillId="0" borderId="11" xfId="60" applyNumberFormat="1" applyFont="1" applyBorder="1"/>
    <xf numFmtId="167" fontId="44" fillId="0" borderId="24" xfId="60" applyNumberFormat="1" applyFont="1" applyBorder="1"/>
    <xf numFmtId="167" fontId="44" fillId="0" borderId="25" xfId="60" applyNumberFormat="1" applyFont="1" applyBorder="1"/>
    <xf numFmtId="3" fontId="44" fillId="0" borderId="0" xfId="60" applyNumberFormat="1" applyFont="1"/>
    <xf numFmtId="0" fontId="41" fillId="0" borderId="0" xfId="63" applyFont="1" applyAlignment="1">
      <alignment horizontal="left" vertical="center" readingOrder="1"/>
    </xf>
    <xf numFmtId="0" fontId="44" fillId="0" borderId="0" xfId="63" applyFont="1"/>
    <xf numFmtId="0" fontId="40" fillId="0" borderId="34" xfId="63" applyFont="1" applyBorder="1" applyAlignment="1">
      <alignment horizontal="center" vertical="center"/>
    </xf>
    <xf numFmtId="0" fontId="40" fillId="0" borderId="34" xfId="63" applyFont="1" applyBorder="1" applyAlignment="1">
      <alignment horizontal="center" vertical="center" wrapText="1"/>
    </xf>
    <xf numFmtId="0" fontId="40" fillId="0" borderId="34" xfId="63" applyFont="1" applyBorder="1" applyAlignment="1">
      <alignment horizontal="left"/>
    </xf>
    <xf numFmtId="9" fontId="40" fillId="0" borderId="34" xfId="63" applyNumberFormat="1" applyFont="1" applyBorder="1"/>
    <xf numFmtId="0" fontId="44" fillId="0" borderId="34" xfId="63" applyFont="1" applyBorder="1" applyAlignment="1">
      <alignment horizontal="left"/>
    </xf>
    <xf numFmtId="9" fontId="44" fillId="0" borderId="34" xfId="63" applyNumberFormat="1" applyFont="1" applyBorder="1"/>
    <xf numFmtId="0" fontId="40" fillId="0" borderId="34" xfId="63" applyFont="1" applyBorder="1" applyAlignment="1">
      <alignment horizontal="center"/>
    </xf>
    <xf numFmtId="0" fontId="32" fillId="0" borderId="0" xfId="0" applyFont="1" applyAlignment="1">
      <alignment horizontal="center" readingOrder="1"/>
    </xf>
    <xf numFmtId="0" fontId="41" fillId="0" borderId="34" xfId="63" applyFont="1" applyBorder="1" applyAlignment="1">
      <alignment horizontal="center" vertical="center" readingOrder="1"/>
    </xf>
    <xf numFmtId="0" fontId="40" fillId="0" borderId="34" xfId="63" applyFont="1" applyBorder="1" applyAlignment="1">
      <alignment horizontal="center" readingOrder="1"/>
    </xf>
    <xf numFmtId="9" fontId="44" fillId="0" borderId="0" xfId="63" applyNumberFormat="1" applyFont="1"/>
    <xf numFmtId="9" fontId="44" fillId="0" borderId="34" xfId="63" applyNumberFormat="1" applyFont="1" applyBorder="1" applyAlignment="1">
      <alignment horizontal="left"/>
    </xf>
    <xf numFmtId="0" fontId="40" fillId="0" borderId="34" xfId="63" applyFont="1" applyBorder="1"/>
    <xf numFmtId="0" fontId="44" fillId="0" borderId="0" xfId="63" applyFont="1" applyBorder="1" applyAlignment="1">
      <alignment horizontal="left"/>
    </xf>
    <xf numFmtId="9" fontId="44" fillId="0" borderId="0" xfId="63" applyNumberFormat="1" applyFont="1" applyBorder="1"/>
    <xf numFmtId="0" fontId="11" fillId="0" borderId="0" xfId="0" applyFont="1" applyAlignment="1">
      <alignment horizontal="left"/>
    </xf>
    <xf numFmtId="0" fontId="11" fillId="0" borderId="34" xfId="0" applyFont="1" applyBorder="1" applyAlignment="1">
      <alignment horizontal="left"/>
    </xf>
    <xf numFmtId="0" fontId="11" fillId="0" borderId="34" xfId="0" applyFont="1" applyBorder="1" applyAlignment="1">
      <alignment wrapText="1"/>
    </xf>
    <xf numFmtId="0" fontId="11" fillId="0" borderId="34" xfId="0" quotePrefix="1" applyFont="1" applyBorder="1" applyAlignment="1">
      <alignment wrapText="1"/>
    </xf>
    <xf numFmtId="0" fontId="11" fillId="0" borderId="38" xfId="0" applyFont="1" applyBorder="1"/>
    <xf numFmtId="9" fontId="11" fillId="0" borderId="34" xfId="0" applyNumberFormat="1" applyFont="1" applyBorder="1"/>
    <xf numFmtId="0" fontId="11" fillId="0" borderId="34" xfId="0" applyFont="1" applyBorder="1"/>
    <xf numFmtId="0" fontId="11" fillId="0" borderId="14" xfId="0" applyFont="1" applyBorder="1" applyAlignment="1">
      <alignment horizontal="left" vertical="center" wrapText="1" indent="2"/>
    </xf>
    <xf numFmtId="0" fontId="11" fillId="0" borderId="25" xfId="0" applyFont="1" applyBorder="1" applyAlignment="1">
      <alignment horizontal="left" vertical="center" wrapText="1" indent="2"/>
    </xf>
    <xf numFmtId="0" fontId="11" fillId="0" borderId="30" xfId="0" applyFont="1" applyBorder="1" applyAlignment="1">
      <alignment horizontal="justify" vertical="center"/>
    </xf>
    <xf numFmtId="0" fontId="11" fillId="37" borderId="25" xfId="0" applyFont="1" applyFill="1" applyBorder="1" applyAlignment="1">
      <alignment horizontal="justify" vertical="center"/>
    </xf>
    <xf numFmtId="0" fontId="11" fillId="37" borderId="25" xfId="0" applyFont="1" applyFill="1" applyBorder="1" applyAlignment="1">
      <alignment horizontal="justify" vertical="center" wrapText="1"/>
    </xf>
    <xf numFmtId="0" fontId="11" fillId="0" borderId="25" xfId="0" applyFont="1" applyBorder="1" applyAlignment="1">
      <alignment horizontal="justify" vertical="center" wrapText="1"/>
    </xf>
    <xf numFmtId="0" fontId="11" fillId="35" borderId="0" xfId="0" applyFont="1" applyFill="1"/>
    <xf numFmtId="3" fontId="11" fillId="0" borderId="12" xfId="0" applyNumberFormat="1" applyFont="1" applyBorder="1" applyAlignment="1">
      <alignment horizontal="center" vertical="center" wrapText="1"/>
    </xf>
    <xf numFmtId="3" fontId="11" fillId="0" borderId="13" xfId="0" applyNumberFormat="1" applyFont="1" applyBorder="1" applyAlignment="1">
      <alignment horizontal="center" vertical="center" wrapText="1"/>
    </xf>
    <xf numFmtId="3" fontId="11" fillId="0" borderId="14" xfId="0" applyNumberFormat="1" applyFont="1" applyBorder="1" applyAlignment="1">
      <alignment horizontal="center" vertical="center" wrapText="1"/>
    </xf>
    <xf numFmtId="0" fontId="11" fillId="0" borderId="0" xfId="0" applyFont="1" applyAlignment="1">
      <alignment horizontal="center" vertical="center"/>
    </xf>
    <xf numFmtId="3" fontId="11" fillId="0" borderId="19" xfId="0" applyNumberFormat="1" applyFont="1" applyBorder="1" applyAlignment="1">
      <alignment horizontal="center"/>
    </xf>
    <xf numFmtId="3" fontId="11" fillId="0" borderId="20" xfId="0" applyNumberFormat="1" applyFont="1" applyBorder="1" applyAlignment="1">
      <alignment horizontal="center"/>
    </xf>
    <xf numFmtId="3" fontId="11" fillId="0" borderId="15" xfId="0" applyNumberFormat="1" applyFont="1" applyBorder="1" applyAlignment="1">
      <alignment horizontal="center"/>
    </xf>
    <xf numFmtId="3" fontId="11" fillId="0" borderId="10" xfId="0" applyNumberFormat="1" applyFont="1" applyBorder="1"/>
    <xf numFmtId="170" fontId="11" fillId="0" borderId="0" xfId="0" applyNumberFormat="1" applyFont="1" applyBorder="1"/>
    <xf numFmtId="3" fontId="11" fillId="0" borderId="0" xfId="0" applyNumberFormat="1" applyFont="1" applyBorder="1"/>
    <xf numFmtId="3" fontId="11" fillId="0" borderId="11" xfId="0" applyNumberFormat="1" applyFont="1" applyBorder="1"/>
    <xf numFmtId="3" fontId="11" fillId="0" borderId="32" xfId="0" applyNumberFormat="1" applyFont="1" applyBorder="1"/>
    <xf numFmtId="170" fontId="11" fillId="0" borderId="24" xfId="0" applyNumberFormat="1" applyFont="1" applyBorder="1"/>
    <xf numFmtId="3" fontId="11" fillId="0" borderId="24" xfId="0" applyNumberFormat="1" applyFont="1" applyBorder="1"/>
    <xf numFmtId="3" fontId="11" fillId="0" borderId="25" xfId="0" applyNumberFormat="1" applyFont="1" applyBorder="1"/>
    <xf numFmtId="3" fontId="11" fillId="0" borderId="0" xfId="0" applyNumberFormat="1" applyFont="1" applyFill="1" applyBorder="1"/>
    <xf numFmtId="0" fontId="44" fillId="0" borderId="12" xfId="60" applyFont="1" applyBorder="1" applyAlignment="1">
      <alignment horizontal="center"/>
    </xf>
    <xf numFmtId="172" fontId="11" fillId="0" borderId="0" xfId="61" applyNumberFormat="1" applyFont="1" applyBorder="1"/>
    <xf numFmtId="172" fontId="11" fillId="0" borderId="24" xfId="61" applyNumberFormat="1" applyFont="1" applyBorder="1"/>
    <xf numFmtId="0" fontId="44" fillId="0" borderId="12" xfId="60" applyFont="1" applyBorder="1"/>
    <xf numFmtId="2" fontId="44" fillId="0" borderId="0" xfId="60" applyNumberFormat="1" applyFont="1" applyBorder="1"/>
    <xf numFmtId="2" fontId="44" fillId="0" borderId="11" xfId="60" applyNumberFormat="1" applyFont="1" applyBorder="1"/>
    <xf numFmtId="0" fontId="44" fillId="0" borderId="32" xfId="60" applyFont="1" applyBorder="1" applyAlignment="1">
      <alignment wrapText="1"/>
    </xf>
    <xf numFmtId="2" fontId="44" fillId="0" borderId="24" xfId="60" applyNumberFormat="1" applyFont="1" applyBorder="1"/>
    <xf numFmtId="2" fontId="44" fillId="0" borderId="25" xfId="60" applyNumberFormat="1" applyFont="1" applyBorder="1"/>
    <xf numFmtId="0" fontId="44" fillId="0" borderId="0" xfId="60" applyFont="1" applyBorder="1"/>
    <xf numFmtId="0" fontId="40" fillId="0" borderId="12" xfId="60" applyFont="1" applyBorder="1" applyAlignment="1">
      <alignment horizontal="left" vertical="center" wrapText="1"/>
    </xf>
    <xf numFmtId="0" fontId="40" fillId="0" borderId="19" xfId="60" applyFont="1" applyBorder="1" applyAlignment="1">
      <alignment horizontal="left" vertical="center" wrapText="1"/>
    </xf>
    <xf numFmtId="43" fontId="44" fillId="0" borderId="0" xfId="61" applyNumberFormat="1" applyFont="1" applyBorder="1" applyAlignment="1">
      <alignment horizontal="right" vertical="center" wrapText="1"/>
    </xf>
    <xf numFmtId="0" fontId="44" fillId="0" borderId="32" xfId="60" applyFont="1" applyBorder="1" applyAlignment="1">
      <alignment horizontal="left" vertical="center" wrapText="1"/>
    </xf>
    <xf numFmtId="43" fontId="44" fillId="0" borderId="24" xfId="61" applyNumberFormat="1" applyFont="1" applyBorder="1" applyAlignment="1">
      <alignment horizontal="right" vertical="center" wrapText="1"/>
    </xf>
    <xf numFmtId="167" fontId="44" fillId="0" borderId="24" xfId="61" applyNumberFormat="1" applyFont="1" applyBorder="1" applyAlignment="1">
      <alignment horizontal="right" vertical="center" wrapText="1"/>
    </xf>
    <xf numFmtId="172" fontId="44" fillId="0" borderId="0" xfId="61" applyNumberFormat="1" applyFont="1" applyBorder="1" applyAlignment="1">
      <alignment horizontal="right" vertical="center" wrapText="1"/>
    </xf>
    <xf numFmtId="172" fontId="44" fillId="0" borderId="24" xfId="61" applyNumberFormat="1" applyFont="1" applyBorder="1" applyAlignment="1">
      <alignment horizontal="right" vertical="center" wrapText="1"/>
    </xf>
    <xf numFmtId="0" fontId="41" fillId="29" borderId="35" xfId="0" applyFont="1" applyFill="1" applyBorder="1" applyAlignment="1">
      <alignment horizontal="center" vertical="center"/>
    </xf>
    <xf numFmtId="0" fontId="41" fillId="29" borderId="36" xfId="0" applyFont="1" applyFill="1" applyBorder="1" applyAlignment="1">
      <alignment horizontal="center" vertical="center"/>
    </xf>
    <xf numFmtId="0" fontId="43" fillId="0" borderId="14" xfId="0" applyFont="1" applyBorder="1" applyAlignment="1">
      <alignment horizontal="center" vertical="center" wrapText="1"/>
    </xf>
    <xf numFmtId="0" fontId="11" fillId="29" borderId="30" xfId="0" applyFont="1" applyFill="1" applyBorder="1" applyAlignment="1">
      <alignment vertical="center"/>
    </xf>
    <xf numFmtId="0" fontId="41" fillId="40" borderId="36" xfId="0" applyFont="1" applyFill="1" applyBorder="1" applyAlignment="1">
      <alignment horizontal="center" vertical="center"/>
    </xf>
    <xf numFmtId="0" fontId="43" fillId="40" borderId="0" xfId="0" applyFont="1" applyFill="1" applyAlignment="1">
      <alignment horizontal="center" vertical="center"/>
    </xf>
    <xf numFmtId="0" fontId="43" fillId="40" borderId="11" xfId="0" applyFont="1" applyFill="1" applyBorder="1" applyAlignment="1">
      <alignment horizontal="center" vertical="center"/>
    </xf>
    <xf numFmtId="0" fontId="43" fillId="40" borderId="0" xfId="0" applyFont="1" applyFill="1" applyAlignment="1">
      <alignment horizontal="center" vertical="center" wrapText="1"/>
    </xf>
    <xf numFmtId="0" fontId="43" fillId="40" borderId="11" xfId="0" applyFont="1" applyFill="1" applyBorder="1" applyAlignment="1">
      <alignment horizontal="center" vertical="center" wrapText="1"/>
    </xf>
    <xf numFmtId="0" fontId="43" fillId="0" borderId="0" xfId="0" applyFont="1" applyAlignment="1">
      <alignment horizontal="right" vertical="center"/>
    </xf>
    <xf numFmtId="3" fontId="43" fillId="0" borderId="0" xfId="0" applyNumberFormat="1" applyFont="1" applyAlignment="1">
      <alignment horizontal="right" vertical="center"/>
    </xf>
    <xf numFmtId="0" fontId="43" fillId="0" borderId="11" xfId="0" applyFont="1" applyBorder="1" applyAlignment="1">
      <alignment horizontal="right" vertical="center"/>
    </xf>
    <xf numFmtId="0" fontId="43" fillId="0" borderId="0" xfId="0" applyFont="1" applyAlignment="1">
      <alignment horizontal="right" vertical="center" wrapText="1"/>
    </xf>
    <xf numFmtId="3" fontId="43" fillId="0" borderId="0" xfId="0" applyNumberFormat="1" applyFont="1" applyAlignment="1">
      <alignment horizontal="right" vertical="center" wrapText="1"/>
    </xf>
    <xf numFmtId="0" fontId="43" fillId="0" borderId="11" xfId="0" applyFont="1" applyBorder="1" applyAlignment="1">
      <alignment horizontal="right" vertical="center" wrapText="1"/>
    </xf>
    <xf numFmtId="0" fontId="43" fillId="40" borderId="0" xfId="0" applyFont="1" applyFill="1" applyAlignment="1">
      <alignment horizontal="right" vertical="center"/>
    </xf>
    <xf numFmtId="0" fontId="43" fillId="40" borderId="11" xfId="0" applyFont="1" applyFill="1" applyBorder="1" applyAlignment="1">
      <alignment horizontal="right" vertical="center"/>
    </xf>
    <xf numFmtId="0" fontId="43" fillId="40" borderId="0" xfId="0" applyFont="1" applyFill="1" applyAlignment="1">
      <alignment horizontal="right" vertical="center" wrapText="1"/>
    </xf>
    <xf numFmtId="0" fontId="43" fillId="40" borderId="11" xfId="0" applyFont="1" applyFill="1" applyBorder="1" applyAlignment="1">
      <alignment horizontal="right" vertical="center" wrapText="1"/>
    </xf>
    <xf numFmtId="0" fontId="43" fillId="0" borderId="30" xfId="0" applyFont="1" applyBorder="1" applyAlignment="1">
      <alignment horizontal="center" vertical="center"/>
    </xf>
    <xf numFmtId="0" fontId="43" fillId="0" borderId="24" xfId="0" applyFont="1" applyBorder="1" applyAlignment="1">
      <alignment horizontal="right" vertical="center"/>
    </xf>
    <xf numFmtId="3" fontId="43" fillId="0" borderId="24" xfId="0" applyNumberFormat="1" applyFont="1" applyBorder="1" applyAlignment="1">
      <alignment horizontal="right" vertical="center"/>
    </xf>
    <xf numFmtId="0" fontId="43" fillId="0" borderId="25" xfId="0" applyFont="1" applyBorder="1" applyAlignment="1">
      <alignment horizontal="right" vertical="center"/>
    </xf>
    <xf numFmtId="0" fontId="43" fillId="0" borderId="24" xfId="0" applyFont="1" applyBorder="1" applyAlignment="1">
      <alignment horizontal="right" vertical="center" wrapText="1"/>
    </xf>
    <xf numFmtId="3" fontId="43" fillId="0" borderId="24" xfId="0" applyNumberFormat="1" applyFont="1" applyBorder="1" applyAlignment="1">
      <alignment horizontal="right" vertical="center" wrapText="1"/>
    </xf>
    <xf numFmtId="0" fontId="43" fillId="0" borderId="25" xfId="0" applyFont="1" applyBorder="1" applyAlignment="1">
      <alignment horizontal="right" vertical="center" wrapText="1"/>
    </xf>
    <xf numFmtId="0" fontId="11" fillId="0" borderId="10" xfId="0" applyFont="1" applyBorder="1"/>
    <xf numFmtId="165" fontId="11" fillId="0" borderId="0" xfId="3" applyNumberFormat="1" applyFont="1" applyBorder="1"/>
    <xf numFmtId="0" fontId="11" fillId="0" borderId="32" xfId="0" applyFont="1" applyBorder="1"/>
    <xf numFmtId="165" fontId="11" fillId="0" borderId="24" xfId="3" applyNumberFormat="1" applyFont="1" applyBorder="1"/>
    <xf numFmtId="167" fontId="11" fillId="0" borderId="26" xfId="3" applyNumberFormat="1" applyFont="1" applyBorder="1"/>
    <xf numFmtId="0" fontId="11" fillId="0" borderId="26" xfId="0" applyFont="1" applyBorder="1"/>
    <xf numFmtId="0" fontId="11" fillId="0" borderId="27" xfId="0" applyFont="1" applyBorder="1" applyAlignment="1">
      <alignment horizontal="center"/>
    </xf>
    <xf numFmtId="0" fontId="11" fillId="0" borderId="42" xfId="0" applyFont="1" applyBorder="1"/>
    <xf numFmtId="0" fontId="11" fillId="0" borderId="43" xfId="0" applyFont="1" applyBorder="1"/>
    <xf numFmtId="0" fontId="11" fillId="0" borderId="44" xfId="0" applyFont="1" applyBorder="1"/>
    <xf numFmtId="0" fontId="32" fillId="0" borderId="27" xfId="0" applyFont="1" applyBorder="1" applyAlignment="1">
      <alignment horizontal="center"/>
    </xf>
    <xf numFmtId="165" fontId="32" fillId="0" borderId="11" xfId="3" applyNumberFormat="1" applyFont="1" applyBorder="1"/>
    <xf numFmtId="165" fontId="32" fillId="0" borderId="25" xfId="3" applyNumberFormat="1" applyFont="1" applyBorder="1"/>
    <xf numFmtId="167" fontId="32" fillId="0" borderId="26" xfId="59" applyNumberFormat="1" applyFont="1" applyBorder="1" applyAlignment="1">
      <alignment horizontal="center" vertical="center"/>
    </xf>
    <xf numFmtId="167" fontId="32" fillId="0" borderId="0" xfId="59" applyNumberFormat="1" applyFont="1" applyBorder="1"/>
    <xf numFmtId="167" fontId="40" fillId="0" borderId="0" xfId="58" applyNumberFormat="1" applyFont="1" applyBorder="1"/>
    <xf numFmtId="167" fontId="48" fillId="0" borderId="0" xfId="58" applyNumberFormat="1" applyFont="1" applyBorder="1"/>
    <xf numFmtId="0" fontId="40" fillId="0" borderId="0" xfId="58" applyFont="1" applyBorder="1"/>
    <xf numFmtId="167" fontId="40" fillId="0" borderId="24" xfId="58" applyNumberFormat="1" applyFont="1" applyBorder="1"/>
    <xf numFmtId="0" fontId="43" fillId="0" borderId="10" xfId="0" applyFont="1" applyBorder="1" applyAlignment="1">
      <alignment vertical="top"/>
    </xf>
    <xf numFmtId="0" fontId="11" fillId="0" borderId="0" xfId="0" applyFont="1" applyBorder="1"/>
    <xf numFmtId="165" fontId="11" fillId="0" borderId="0" xfId="3" applyNumberFormat="1" applyFont="1" applyBorder="1" applyAlignment="1">
      <alignment horizontal="right" vertical="center" wrapText="1"/>
    </xf>
    <xf numFmtId="9" fontId="11" fillId="0" borderId="0" xfId="6" applyFont="1" applyBorder="1"/>
    <xf numFmtId="9" fontId="11" fillId="0" borderId="11" xfId="6" applyFont="1" applyBorder="1"/>
    <xf numFmtId="0" fontId="43" fillId="0" borderId="32" xfId="0" applyFont="1" applyBorder="1" applyAlignment="1">
      <alignment vertical="top"/>
    </xf>
    <xf numFmtId="0" fontId="11" fillId="0" borderId="24" xfId="0" applyFont="1" applyBorder="1"/>
    <xf numFmtId="165" fontId="11" fillId="0" borderId="24" xfId="3" applyNumberFormat="1" applyFont="1" applyBorder="1" applyAlignment="1">
      <alignment horizontal="right" vertical="center" wrapText="1"/>
    </xf>
    <xf numFmtId="9" fontId="11" fillId="0" borderId="24" xfId="6" applyFont="1" applyBorder="1"/>
    <xf numFmtId="9" fontId="11" fillId="0" borderId="25" xfId="6" applyFont="1" applyBorder="1"/>
    <xf numFmtId="0" fontId="11" fillId="0" borderId="31" xfId="0" applyFont="1" applyBorder="1" applyAlignment="1">
      <alignment horizontal="center"/>
    </xf>
    <xf numFmtId="0" fontId="32" fillId="0" borderId="26" xfId="0" applyFont="1" applyBorder="1" applyAlignment="1">
      <alignment horizontal="center" vertical="center" wrapText="1"/>
    </xf>
    <xf numFmtId="0" fontId="11" fillId="0" borderId="26" xfId="0" applyFont="1" applyBorder="1" applyAlignment="1">
      <alignment horizontal="center"/>
    </xf>
    <xf numFmtId="0" fontId="32" fillId="0" borderId="26" xfId="0" applyFont="1" applyBorder="1" applyAlignment="1">
      <alignment horizontal="center" vertical="center"/>
    </xf>
    <xf numFmtId="0" fontId="32" fillId="0" borderId="45" xfId="0" applyFont="1" applyBorder="1" applyAlignment="1">
      <alignment horizontal="center" vertical="center" wrapText="1"/>
    </xf>
    <xf numFmtId="0" fontId="11" fillId="0" borderId="46" xfId="0" applyFont="1" applyBorder="1"/>
    <xf numFmtId="0" fontId="11" fillId="0" borderId="47" xfId="0" applyFont="1" applyBorder="1"/>
    <xf numFmtId="0" fontId="11" fillId="0" borderId="48" xfId="0" applyFont="1" applyBorder="1" applyAlignment="1">
      <alignment horizontal="center"/>
    </xf>
    <xf numFmtId="9" fontId="11" fillId="0" borderId="49" xfId="6" applyFont="1" applyBorder="1"/>
    <xf numFmtId="9" fontId="11" fillId="0" borderId="50" xfId="6" applyFont="1" applyBorder="1"/>
    <xf numFmtId="9" fontId="43" fillId="0" borderId="0" xfId="6" applyFont="1" applyBorder="1" applyAlignment="1">
      <alignment vertical="top"/>
    </xf>
    <xf numFmtId="9" fontId="43" fillId="0" borderId="11" xfId="6" applyFont="1" applyBorder="1" applyAlignment="1">
      <alignment vertical="top"/>
    </xf>
    <xf numFmtId="0" fontId="11" fillId="0" borderId="10" xfId="0" applyFont="1" applyBorder="1" applyAlignment="1"/>
    <xf numFmtId="9" fontId="43" fillId="0" borderId="24" xfId="6" applyFont="1" applyBorder="1" applyAlignment="1">
      <alignment vertical="top"/>
    </xf>
    <xf numFmtId="9" fontId="43" fillId="0" borderId="25" xfId="6" applyFont="1" applyBorder="1" applyAlignment="1">
      <alignment vertical="top"/>
    </xf>
    <xf numFmtId="0" fontId="41" fillId="0" borderId="31" xfId="0" applyFont="1" applyBorder="1" applyAlignment="1">
      <alignment vertical="top"/>
    </xf>
    <xf numFmtId="9" fontId="32" fillId="0" borderId="26" xfId="6" applyFont="1" applyBorder="1" applyAlignment="1">
      <alignment vertical="center"/>
    </xf>
    <xf numFmtId="9" fontId="32" fillId="0" borderId="27" xfId="6" applyFont="1" applyBorder="1" applyAlignment="1">
      <alignment horizontal="right" vertical="center"/>
    </xf>
    <xf numFmtId="0" fontId="32" fillId="0" borderId="31" xfId="0" applyFont="1" applyBorder="1"/>
    <xf numFmtId="0" fontId="32" fillId="0" borderId="26" xfId="0" applyFont="1" applyBorder="1" applyAlignment="1">
      <alignment vertical="center"/>
    </xf>
    <xf numFmtId="0" fontId="32" fillId="0" borderId="27" xfId="0" applyFont="1" applyBorder="1" applyAlignment="1">
      <alignment horizontal="right" vertical="center"/>
    </xf>
    <xf numFmtId="0" fontId="11" fillId="0" borderId="25" xfId="0" applyFont="1" applyBorder="1"/>
    <xf numFmtId="0" fontId="32" fillId="0" borderId="31" xfId="0" applyFont="1" applyBorder="1" applyAlignment="1">
      <alignment horizontal="center" vertical="center" wrapText="1"/>
    </xf>
    <xf numFmtId="0" fontId="32" fillId="0" borderId="27" xfId="0" applyFont="1" applyBorder="1" applyAlignment="1">
      <alignment horizontal="center" vertical="center"/>
    </xf>
    <xf numFmtId="0" fontId="44" fillId="0" borderId="10" xfId="62" applyFont="1" applyBorder="1"/>
    <xf numFmtId="164" fontId="44" fillId="0" borderId="11" xfId="3" applyFont="1" applyBorder="1"/>
    <xf numFmtId="0" fontId="40" fillId="0" borderId="32" xfId="62" applyFont="1" applyBorder="1"/>
    <xf numFmtId="164" fontId="40" fillId="0" borderId="25" xfId="3" applyFont="1" applyBorder="1"/>
    <xf numFmtId="0" fontId="44" fillId="0" borderId="31" xfId="62" applyFont="1" applyBorder="1"/>
    <xf numFmtId="0" fontId="44" fillId="0" borderId="27" xfId="62" applyFont="1" applyBorder="1"/>
    <xf numFmtId="0" fontId="32" fillId="0" borderId="10" xfId="0" applyNumberFormat="1" applyFont="1" applyFill="1" applyBorder="1" applyAlignment="1">
      <alignment horizontal="center"/>
    </xf>
    <xf numFmtId="167" fontId="11" fillId="0" borderId="0" xfId="56" applyNumberFormat="1" applyFont="1" applyBorder="1" applyAlignment="1">
      <alignment horizontal="center"/>
    </xf>
    <xf numFmtId="167" fontId="44" fillId="0" borderId="0" xfId="56" applyNumberFormat="1" applyFont="1" applyBorder="1"/>
    <xf numFmtId="167" fontId="11" fillId="0" borderId="11" xfId="56" applyNumberFormat="1" applyFont="1" applyBorder="1" applyAlignment="1">
      <alignment horizontal="center"/>
    </xf>
    <xf numFmtId="0" fontId="32" fillId="0" borderId="10" xfId="55" applyNumberFormat="1" applyFont="1" applyFill="1" applyBorder="1" applyAlignment="1">
      <alignment horizontal="center"/>
    </xf>
    <xf numFmtId="0" fontId="32" fillId="0" borderId="32" xfId="0" applyNumberFormat="1" applyFont="1" applyFill="1" applyBorder="1" applyAlignment="1">
      <alignment horizontal="center"/>
    </xf>
    <xf numFmtId="167" fontId="11" fillId="0" borderId="24" xfId="56" applyNumberFormat="1" applyFont="1" applyBorder="1" applyAlignment="1">
      <alignment horizontal="center"/>
    </xf>
    <xf numFmtId="167" fontId="44" fillId="0" borderId="24" xfId="56" applyNumberFormat="1" applyFont="1" applyBorder="1"/>
    <xf numFmtId="167" fontId="11" fillId="0" borderId="25" xfId="56" applyNumberFormat="1" applyFont="1" applyBorder="1" applyAlignment="1">
      <alignment horizontal="center"/>
    </xf>
    <xf numFmtId="168" fontId="32" fillId="0" borderId="31" xfId="55" applyNumberFormat="1" applyFont="1" applyBorder="1" applyAlignment="1">
      <alignment horizontal="center" vertical="center"/>
    </xf>
    <xf numFmtId="0" fontId="40" fillId="0" borderId="26" xfId="55" applyFont="1" applyBorder="1" applyAlignment="1">
      <alignment horizontal="center" vertical="center" wrapText="1"/>
    </xf>
    <xf numFmtId="168" fontId="32" fillId="0" borderId="26" xfId="55" applyNumberFormat="1" applyFont="1" applyBorder="1" applyAlignment="1">
      <alignment horizontal="center" vertical="center" wrapText="1"/>
    </xf>
    <xf numFmtId="0" fontId="40" fillId="0" borderId="27" xfId="55" applyFont="1" applyBorder="1" applyAlignment="1">
      <alignment horizontal="center" vertical="center" wrapText="1"/>
    </xf>
    <xf numFmtId="0" fontId="44" fillId="0" borderId="0" xfId="55" applyFont="1" applyAlignment="1"/>
    <xf numFmtId="0" fontId="11" fillId="0" borderId="0" xfId="0" applyFont="1" applyFill="1" applyBorder="1" applyAlignment="1">
      <alignment horizontal="left" wrapText="1"/>
    </xf>
    <xf numFmtId="0" fontId="11" fillId="0" borderId="0" xfId="0" applyFont="1" applyAlignment="1">
      <alignment horizontal="left" wrapText="1"/>
    </xf>
    <xf numFmtId="0" fontId="32" fillId="34" borderId="0" xfId="0" applyFont="1" applyFill="1" applyAlignment="1">
      <alignment horizontal="center" vertical="center"/>
    </xf>
    <xf numFmtId="0" fontId="45" fillId="24" borderId="0" xfId="0" applyFont="1" applyFill="1" applyAlignment="1">
      <alignment horizontal="center" vertical="center"/>
    </xf>
    <xf numFmtId="0" fontId="45" fillId="26" borderId="0" xfId="0" applyFont="1" applyFill="1" applyAlignment="1">
      <alignment horizontal="center" vertical="center"/>
    </xf>
    <xf numFmtId="0" fontId="41" fillId="30" borderId="0" xfId="0" applyFont="1" applyFill="1" applyAlignment="1">
      <alignment horizontal="center" vertical="center"/>
    </xf>
    <xf numFmtId="0" fontId="32" fillId="33" borderId="0" xfId="0" applyFont="1" applyFill="1" applyAlignment="1">
      <alignment horizontal="center" vertical="center"/>
    </xf>
    <xf numFmtId="0" fontId="44" fillId="0" borderId="10" xfId="58" applyFont="1" applyFill="1" applyBorder="1" applyAlignment="1">
      <alignment vertical="center" wrapText="1"/>
    </xf>
    <xf numFmtId="0" fontId="44" fillId="0" borderId="32" xfId="58" applyFont="1" applyFill="1" applyBorder="1" applyAlignment="1">
      <alignment vertical="center" wrapText="1"/>
    </xf>
    <xf numFmtId="0" fontId="44" fillId="0" borderId="21" xfId="58" applyFont="1" applyFill="1" applyBorder="1" applyAlignment="1">
      <alignment vertical="center" wrapText="1"/>
    </xf>
    <xf numFmtId="0" fontId="44" fillId="0" borderId="19" xfId="58" applyFont="1" applyFill="1" applyBorder="1" applyAlignment="1">
      <alignment vertical="center" wrapText="1"/>
    </xf>
    <xf numFmtId="0" fontId="43" fillId="0" borderId="21" xfId="58" applyFont="1" applyFill="1" applyBorder="1" applyAlignment="1">
      <alignment vertical="center" wrapText="1"/>
    </xf>
    <xf numFmtId="0" fontId="43" fillId="0" borderId="10" xfId="58" applyFont="1" applyFill="1" applyBorder="1" applyAlignment="1">
      <alignment vertical="center" wrapText="1"/>
    </xf>
    <xf numFmtId="0" fontId="43" fillId="0" borderId="19" xfId="58" applyFont="1" applyFill="1" applyBorder="1" applyAlignment="1">
      <alignment vertical="center" wrapText="1"/>
    </xf>
    <xf numFmtId="0" fontId="44" fillId="0" borderId="0" xfId="62" applyFont="1" applyAlignment="1">
      <alignment horizontal="left" wrapText="1"/>
    </xf>
    <xf numFmtId="0" fontId="44" fillId="0" borderId="0" xfId="55" applyFont="1" applyAlignment="1">
      <alignment horizontal="left" wrapText="1"/>
    </xf>
    <xf numFmtId="0" fontId="41" fillId="29" borderId="35" xfId="0" applyFont="1" applyFill="1" applyBorder="1" applyAlignment="1">
      <alignment horizontal="center" vertical="center"/>
    </xf>
    <xf numFmtId="0" fontId="41" fillId="29" borderId="36" xfId="0" applyFont="1" applyFill="1" applyBorder="1" applyAlignment="1">
      <alignment horizontal="center" vertical="center"/>
    </xf>
    <xf numFmtId="0" fontId="41" fillId="29" borderId="30" xfId="0" applyFont="1" applyFill="1" applyBorder="1" applyAlignment="1">
      <alignment horizontal="center" vertical="center"/>
    </xf>
    <xf numFmtId="0" fontId="42" fillId="38" borderId="37" xfId="0" applyFont="1" applyFill="1" applyBorder="1" applyAlignment="1">
      <alignment horizontal="center" vertical="center"/>
    </xf>
    <xf numFmtId="0" fontId="42" fillId="38" borderId="33" xfId="0" applyFont="1" applyFill="1" applyBorder="1" applyAlignment="1">
      <alignment horizontal="center" vertical="center"/>
    </xf>
    <xf numFmtId="0" fontId="42" fillId="38" borderId="29" xfId="0" applyFont="1" applyFill="1" applyBorder="1" applyAlignment="1">
      <alignment horizontal="center" vertical="center"/>
    </xf>
    <xf numFmtId="0" fontId="42" fillId="39" borderId="12" xfId="0" applyFont="1" applyFill="1" applyBorder="1" applyAlignment="1">
      <alignment horizontal="center" vertical="center" wrapText="1"/>
    </xf>
    <xf numFmtId="0" fontId="42" fillId="39" borderId="13" xfId="0" applyFont="1" applyFill="1" applyBorder="1" applyAlignment="1">
      <alignment horizontal="center" vertical="center" wrapText="1"/>
    </xf>
    <xf numFmtId="0" fontId="42" fillId="39" borderId="14" xfId="0" applyFont="1" applyFill="1" applyBorder="1" applyAlignment="1">
      <alignment horizontal="center" vertical="center" wrapText="1"/>
    </xf>
    <xf numFmtId="0" fontId="11" fillId="0" borderId="35" xfId="0" applyFont="1" applyBorder="1" applyAlignment="1">
      <alignment horizontal="left" vertical="center" wrapText="1" indent="2"/>
    </xf>
    <xf numFmtId="0" fontId="11" fillId="0" borderId="30" xfId="0" applyFont="1" applyBorder="1" applyAlignment="1">
      <alignment horizontal="left" vertical="center" wrapText="1" indent="2"/>
    </xf>
    <xf numFmtId="0" fontId="32" fillId="0" borderId="35" xfId="0" applyFont="1" applyBorder="1" applyAlignment="1">
      <alignment horizontal="justify" vertical="center"/>
    </xf>
    <xf numFmtId="0" fontId="32" fillId="0" borderId="30" xfId="0" applyFont="1" applyBorder="1" applyAlignment="1">
      <alignment horizontal="justify" vertical="center"/>
    </xf>
    <xf numFmtId="0" fontId="11" fillId="35" borderId="0" xfId="0" applyFont="1" applyFill="1" applyAlignment="1">
      <alignment horizontal="center" vertical="center"/>
    </xf>
    <xf numFmtId="0" fontId="11" fillId="35" borderId="0" xfId="0" applyFont="1" applyFill="1" applyAlignment="1">
      <alignment horizontal="center" vertical="center" wrapText="1"/>
    </xf>
    <xf numFmtId="0" fontId="11" fillId="36" borderId="0" xfId="0" applyFont="1" applyFill="1" applyAlignment="1">
      <alignment horizontal="center" vertical="center"/>
    </xf>
    <xf numFmtId="0" fontId="11" fillId="36" borderId="0" xfId="0" applyFont="1" applyFill="1" applyAlignment="1">
      <alignment horizontal="center" vertical="center" wrapText="1"/>
    </xf>
    <xf numFmtId="0" fontId="11" fillId="0" borderId="0" xfId="0" applyFont="1" applyAlignment="1">
      <alignment horizontal="center" vertical="center" wrapText="1"/>
    </xf>
  </cellXfs>
  <cellStyles count="64">
    <cellStyle name="20 % - Accent1 2" xfId="11"/>
    <cellStyle name="20 % - Accent2 2" xfId="12"/>
    <cellStyle name="20 % - Accent3 2" xfId="13"/>
    <cellStyle name="20 % - Accent4 2" xfId="14"/>
    <cellStyle name="20 % - Accent5 2" xfId="15"/>
    <cellStyle name="20 % - Accent6 2" xfId="16"/>
    <cellStyle name="40 % - Accent1 2" xfId="17"/>
    <cellStyle name="40 % - Accent2 2" xfId="18"/>
    <cellStyle name="40 % - Accent3 2" xfId="19"/>
    <cellStyle name="40 % - Accent4 2" xfId="20"/>
    <cellStyle name="40 % - Accent5 2" xfId="21"/>
    <cellStyle name="40 % - Accent6 2" xfId="22"/>
    <cellStyle name="60 % - Accent1 2" xfId="23"/>
    <cellStyle name="60 % - Accent2 2" xfId="24"/>
    <cellStyle name="60 % - Accent3 2" xfId="25"/>
    <cellStyle name="60 % - Accent4 2" xfId="26"/>
    <cellStyle name="60 % - Accent5 2" xfId="27"/>
    <cellStyle name="60 % - Accent6 2" xfId="28"/>
    <cellStyle name="Accent1 2" xfId="29"/>
    <cellStyle name="Accent2 2" xfId="30"/>
    <cellStyle name="Accent3 2" xfId="31"/>
    <cellStyle name="Accent4 2" xfId="32"/>
    <cellStyle name="Accent5 2" xfId="33"/>
    <cellStyle name="Accent6 2" xfId="34"/>
    <cellStyle name="Avertissement 2" xfId="35"/>
    <cellStyle name="Calcul 2" xfId="36"/>
    <cellStyle name="Cellule liée 2" xfId="37"/>
    <cellStyle name="Commentaire" xfId="38"/>
    <cellStyle name="Entrée 2" xfId="39"/>
    <cellStyle name="Euro" xfId="40"/>
    <cellStyle name="Insatisfaisant 2" xfId="41"/>
    <cellStyle name="Milliers" xfId="3" builtinId="3"/>
    <cellStyle name="Milliers 2" xfId="56"/>
    <cellStyle name="Milliers 3" xfId="59"/>
    <cellStyle name="Milliers 4" xfId="61"/>
    <cellStyle name="Motif" xfId="42"/>
    <cellStyle name="Neutre 2" xfId="43"/>
    <cellStyle name="Normal" xfId="0" builtinId="0"/>
    <cellStyle name="Normal 10" xfId="60"/>
    <cellStyle name="Normal 11" xfId="63"/>
    <cellStyle name="Normal 2" xfId="2"/>
    <cellStyle name="Normal 3" xfId="4"/>
    <cellStyle name="Normal 3 2" xfId="7"/>
    <cellStyle name="Normal 4" xfId="8"/>
    <cellStyle name="Normal 5" xfId="10"/>
    <cellStyle name="Normal 6" xfId="54"/>
    <cellStyle name="Normal 7" xfId="55"/>
    <cellStyle name="Normal 7 2" xfId="62"/>
    <cellStyle name="Normal 8" xfId="57"/>
    <cellStyle name="Normal 9" xfId="58"/>
    <cellStyle name="Pourcentage" xfId="6" builtinId="5"/>
    <cellStyle name="Pourcentage 2" xfId="5"/>
    <cellStyle name="Pourcentage 2 2" xfId="9"/>
    <cellStyle name="Satisfaisant 2" xfId="44"/>
    <cellStyle name="Sortie 2" xfId="45"/>
    <cellStyle name="Texte explicatif" xfId="1" builtinId="53" customBuiltin="1"/>
    <cellStyle name="Texte explicatif 2" xfId="46"/>
    <cellStyle name="Titre 2" xfId="47"/>
    <cellStyle name="Titre 1 2" xfId="48"/>
    <cellStyle name="Titre 2 2" xfId="49"/>
    <cellStyle name="Titre 3 2" xfId="50"/>
    <cellStyle name="Titre 4 2" xfId="51"/>
    <cellStyle name="Total 2" xfId="52"/>
    <cellStyle name="Vérification 2" xfId="53"/>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7E0021"/>
      <rgbColor rgb="FF008000"/>
      <rgbColor rgb="FF000080"/>
      <rgbColor rgb="FF808000"/>
      <rgbColor rgb="FF800080"/>
      <rgbColor rgb="FF008080"/>
      <rgbColor rgb="FFB3B3B3"/>
      <rgbColor rgb="FF808080"/>
      <rgbColor rgb="FF83CA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AECF00"/>
      <rgbColor rgb="FFFFD320"/>
      <rgbColor rgb="FFFF9900"/>
      <rgbColor rgb="FFFF420E"/>
      <rgbColor rgb="FF666699"/>
      <rgbColor rgb="FF969696"/>
      <rgbColor rgb="FF004586"/>
      <rgbColor rgb="FF579D1C"/>
      <rgbColor rgb="FF003300"/>
      <rgbColor rgb="FF314004"/>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1266825</xdr:colOff>
      <xdr:row>5</xdr:row>
      <xdr:rowOff>295275</xdr:rowOff>
    </xdr:from>
    <xdr:to>
      <xdr:col>0</xdr:col>
      <xdr:colOff>1311910</xdr:colOff>
      <xdr:row>6</xdr:row>
      <xdr:rowOff>171450</xdr:rowOff>
    </xdr:to>
    <xdr:cxnSp macro="">
      <xdr:nvCxnSpPr>
        <xdr:cNvPr id="2" name="Connecteur droit avec flèche 1"/>
        <xdr:cNvCxnSpPr/>
      </xdr:nvCxnSpPr>
      <xdr:spPr>
        <a:xfrm flipH="1">
          <a:off x="1983105" y="5475605"/>
          <a:ext cx="45085" cy="2000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1181100</xdr:colOff>
      <xdr:row>5</xdr:row>
      <xdr:rowOff>314325</xdr:rowOff>
    </xdr:from>
    <xdr:to>
      <xdr:col>2</xdr:col>
      <xdr:colOff>123825</xdr:colOff>
      <xdr:row>6</xdr:row>
      <xdr:rowOff>142875</xdr:rowOff>
    </xdr:to>
    <xdr:cxnSp macro="">
      <xdr:nvCxnSpPr>
        <xdr:cNvPr id="3" name="Connecteur droit avec flèche 2"/>
        <xdr:cNvCxnSpPr/>
      </xdr:nvCxnSpPr>
      <xdr:spPr>
        <a:xfrm>
          <a:off x="4435475" y="5494655"/>
          <a:ext cx="990600" cy="152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809625</xdr:colOff>
      <xdr:row>5</xdr:row>
      <xdr:rowOff>304800</xdr:rowOff>
    </xdr:from>
    <xdr:to>
      <xdr:col>1</xdr:col>
      <xdr:colOff>981075</xdr:colOff>
      <xdr:row>6</xdr:row>
      <xdr:rowOff>161925</xdr:rowOff>
    </xdr:to>
    <xdr:cxnSp macro="">
      <xdr:nvCxnSpPr>
        <xdr:cNvPr id="4" name="Connecteur droit avec flèche 3"/>
        <xdr:cNvCxnSpPr/>
      </xdr:nvCxnSpPr>
      <xdr:spPr>
        <a:xfrm flipH="1">
          <a:off x="4064000" y="5484495"/>
          <a:ext cx="17145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904875</xdr:colOff>
      <xdr:row>5</xdr:row>
      <xdr:rowOff>314325</xdr:rowOff>
    </xdr:from>
    <xdr:to>
      <xdr:col>2</xdr:col>
      <xdr:colOff>981075</xdr:colOff>
      <xdr:row>6</xdr:row>
      <xdr:rowOff>171450</xdr:rowOff>
    </xdr:to>
    <xdr:cxnSp macro="">
      <xdr:nvCxnSpPr>
        <xdr:cNvPr id="5" name="Connecteur droit avec flèche 4"/>
        <xdr:cNvCxnSpPr/>
      </xdr:nvCxnSpPr>
      <xdr:spPr>
        <a:xfrm flipH="1">
          <a:off x="6139180" y="5494655"/>
          <a:ext cx="7620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an-philippe.rathle\Documents\Tremi\Publi\Figures_Tremi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E/Secteurs/R&#233;sidentiel/TREMI%202020/8%20Exploitation/BdD%20finale/Publi/FiguresDatalabTre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1"/>
      <sheetName val="Graphique 1"/>
      <sheetName val="Tableau 2"/>
      <sheetName val="Encadre"/>
      <sheetName val="Tableau 3"/>
      <sheetName val="Tableau 4"/>
      <sheetName val="Graphique 2"/>
      <sheetName val="Graphique 3"/>
      <sheetName val="Graphique 4"/>
      <sheetName val="Graphique 5"/>
      <sheetName val="Graphique 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1"/>
      <sheetName val="Graphique 1"/>
      <sheetName val="Graphique 2"/>
      <sheetName val="Graphique 3"/>
      <sheetName val="Graphique 4"/>
      <sheetName val="Graphique 5"/>
      <sheetName val="Graphique 6"/>
      <sheetName val="Tableau 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abSelected="1" workbookViewId="0">
      <selection activeCell="F8" sqref="F8"/>
    </sheetView>
  </sheetViews>
  <sheetFormatPr baseColWidth="10" defaultRowHeight="12.75"/>
  <cols>
    <col min="1" max="1" width="37.5703125" bestFit="1" customWidth="1"/>
    <col min="2" max="2" width="19" bestFit="1" customWidth="1"/>
    <col min="3" max="3" width="15.85546875" customWidth="1"/>
  </cols>
  <sheetData>
    <row r="1" spans="1:10">
      <c r="A1" s="3" t="s">
        <v>25</v>
      </c>
    </row>
    <row r="2" spans="1:10" ht="13.5" thickBot="1">
      <c r="G2" s="33"/>
      <c r="H2" s="30"/>
    </row>
    <row r="3" spans="1:10" ht="15.75" thickBot="1">
      <c r="A3" s="9" t="s">
        <v>26</v>
      </c>
      <c r="B3" s="29" t="s">
        <v>27</v>
      </c>
      <c r="C3" s="12" t="s">
        <v>13</v>
      </c>
      <c r="G3" s="34"/>
      <c r="H3" s="31"/>
      <c r="I3" s="32"/>
      <c r="J3" s="32"/>
    </row>
    <row r="4" spans="1:10">
      <c r="A4" s="10" t="s">
        <v>28</v>
      </c>
      <c r="B4" s="11">
        <v>9738.8700000000008</v>
      </c>
      <c r="C4" s="13">
        <v>60.227812366724166</v>
      </c>
      <c r="E4" s="2"/>
      <c r="G4" s="33"/>
      <c r="H4" s="30"/>
      <c r="I4" s="32"/>
      <c r="J4" s="32"/>
    </row>
    <row r="5" spans="1:10">
      <c r="A5" s="24" t="s">
        <v>9</v>
      </c>
      <c r="B5" s="25">
        <v>6430.5280000000002</v>
      </c>
      <c r="C5" s="26">
        <v>39.759366308156004</v>
      </c>
      <c r="E5" s="2"/>
      <c r="G5" s="34"/>
      <c r="H5" s="31"/>
      <c r="I5" s="32"/>
      <c r="J5" s="32"/>
    </row>
    <row r="6" spans="1:10">
      <c r="A6" s="5" t="s">
        <v>21</v>
      </c>
      <c r="B6" s="6">
        <v>3146.5313478000003</v>
      </c>
      <c r="C6" s="17">
        <v>19.5598781016609</v>
      </c>
      <c r="E6" s="32"/>
      <c r="G6" s="34"/>
      <c r="H6" s="31"/>
      <c r="I6" s="32"/>
      <c r="J6" s="32"/>
    </row>
    <row r="7" spans="1:10">
      <c r="A7" s="7" t="s">
        <v>3</v>
      </c>
      <c r="B7" s="6">
        <v>2260.1440747000001</v>
      </c>
      <c r="C7" s="17">
        <v>13.967422017377377</v>
      </c>
      <c r="E7" s="32"/>
      <c r="G7" s="34"/>
      <c r="H7" s="31"/>
      <c r="I7" s="32"/>
      <c r="J7" s="32"/>
    </row>
    <row r="8" spans="1:10">
      <c r="A8" s="18" t="s">
        <v>4</v>
      </c>
      <c r="B8" s="19">
        <v>1023.8525053</v>
      </c>
      <c r="C8" s="20">
        <v>6.3320662484893715</v>
      </c>
      <c r="D8" s="8"/>
      <c r="E8" s="32"/>
      <c r="G8" s="34"/>
      <c r="H8" s="31"/>
      <c r="I8" s="32"/>
      <c r="J8" s="32"/>
    </row>
    <row r="9" spans="1:10">
      <c r="A9" s="21" t="s">
        <v>22</v>
      </c>
      <c r="B9" s="22">
        <v>3498.9523300000001</v>
      </c>
      <c r="C9" s="23">
        <v>21.639443024436822</v>
      </c>
      <c r="E9" s="2"/>
      <c r="G9" s="34"/>
      <c r="H9" s="31"/>
      <c r="I9" s="32"/>
      <c r="J9" s="32"/>
    </row>
    <row r="10" spans="1:10">
      <c r="A10" s="7" t="s">
        <v>23</v>
      </c>
      <c r="B10" s="6">
        <v>1554.96867</v>
      </c>
      <c r="C10" s="17">
        <v>9.6139487949682909</v>
      </c>
      <c r="E10" s="2"/>
      <c r="G10" s="34"/>
      <c r="H10" s="31"/>
    </row>
    <row r="11" spans="1:10">
      <c r="A11" s="18" t="s">
        <v>20</v>
      </c>
      <c r="B11" s="19">
        <v>1376.6069299999999</v>
      </c>
      <c r="C11" s="20">
        <v>8.4959745505963902</v>
      </c>
      <c r="E11" s="2"/>
      <c r="G11" s="34"/>
      <c r="H11" s="31"/>
    </row>
    <row r="12" spans="1:10" ht="13.5" thickBot="1">
      <c r="A12" s="14" t="s">
        <v>6</v>
      </c>
      <c r="B12" s="15">
        <v>16169.397999999999</v>
      </c>
      <c r="C12" s="16">
        <v>100</v>
      </c>
      <c r="E12" s="2"/>
      <c r="G12" s="34"/>
      <c r="H12" s="31"/>
    </row>
    <row r="13" spans="1:10">
      <c r="G13" s="34"/>
      <c r="H13" s="31"/>
    </row>
    <row r="14" spans="1:10" ht="75" customHeight="1">
      <c r="A14" s="477" t="s">
        <v>239</v>
      </c>
      <c r="B14" s="477"/>
      <c r="C14" s="477"/>
      <c r="G14" s="34"/>
      <c r="H14" s="31"/>
    </row>
    <row r="15" spans="1:10">
      <c r="A15" t="s">
        <v>17</v>
      </c>
      <c r="G15" s="34"/>
      <c r="H15" s="31"/>
    </row>
    <row r="16" spans="1:10">
      <c r="A16" t="s">
        <v>413</v>
      </c>
      <c r="G16" s="34"/>
      <c r="H16" s="31"/>
    </row>
    <row r="17" spans="1:8">
      <c r="G17" s="159"/>
      <c r="H17" s="31"/>
    </row>
    <row r="18" spans="1:8">
      <c r="G18" s="34"/>
      <c r="H18" s="31"/>
    </row>
    <row r="19" spans="1:8">
      <c r="G19" s="34"/>
      <c r="H19" s="31"/>
    </row>
    <row r="20" spans="1:8">
      <c r="G20" s="34"/>
      <c r="H20" s="31"/>
    </row>
    <row r="21" spans="1:8">
      <c r="G21" s="34"/>
      <c r="H21" s="31"/>
    </row>
    <row r="22" spans="1:8">
      <c r="G22" s="34"/>
      <c r="H22" s="31"/>
    </row>
    <row r="23" spans="1:8">
      <c r="G23" s="34"/>
      <c r="H23" s="31"/>
    </row>
    <row r="24" spans="1:8">
      <c r="A24" s="27"/>
      <c r="B24" s="28"/>
    </row>
    <row r="26" spans="1:8">
      <c r="A26" s="1"/>
    </row>
    <row r="27" spans="1:8">
      <c r="A27" s="1"/>
    </row>
    <row r="30" spans="1:8">
      <c r="A30" s="30"/>
      <c r="B30" s="30"/>
    </row>
    <row r="31" spans="1:8">
      <c r="A31" s="31"/>
      <c r="B31" s="31"/>
    </row>
    <row r="32" spans="1:8">
      <c r="A32" s="31"/>
      <c r="B32" s="31"/>
    </row>
    <row r="33" spans="1:2">
      <c r="A33" s="31"/>
      <c r="B33" s="31"/>
    </row>
    <row r="34" spans="1:2">
      <c r="A34" s="31"/>
      <c r="B34" s="31"/>
    </row>
    <row r="35" spans="1:2">
      <c r="A35" s="31"/>
      <c r="B35" s="31"/>
    </row>
    <row r="36" spans="1:2">
      <c r="A36" s="31"/>
      <c r="B36" s="31"/>
    </row>
    <row r="37" spans="1:2">
      <c r="A37" s="31"/>
      <c r="B37" s="31"/>
    </row>
    <row r="38" spans="1:2">
      <c r="A38" s="31"/>
      <c r="B38" s="31"/>
    </row>
    <row r="39" spans="1:2">
      <c r="A39" s="31"/>
      <c r="B39" s="31"/>
    </row>
    <row r="40" spans="1:2">
      <c r="A40" s="31"/>
      <c r="B40" s="31"/>
    </row>
    <row r="41" spans="1:2">
      <c r="A41" s="31"/>
      <c r="B41" s="31"/>
    </row>
    <row r="42" spans="1:2">
      <c r="A42" s="31"/>
      <c r="B42" s="31"/>
    </row>
    <row r="43" spans="1:2">
      <c r="A43" s="31"/>
      <c r="B43" s="31"/>
    </row>
    <row r="44" spans="1:2">
      <c r="A44" s="31"/>
      <c r="B44" s="31"/>
    </row>
    <row r="45" spans="1:2">
      <c r="A45" s="31"/>
      <c r="B45" s="31"/>
    </row>
    <row r="46" spans="1:2">
      <c r="A46" s="31"/>
      <c r="B46" s="31"/>
    </row>
    <row r="47" spans="1:2">
      <c r="A47" s="31"/>
      <c r="B47" s="31"/>
    </row>
  </sheetData>
  <sortState ref="A7:B12">
    <sortCondition descending="1" ref="B7:B12"/>
  </sortState>
  <mergeCells count="1">
    <mergeCell ref="A14:C14"/>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election activeCell="A17" sqref="A17"/>
    </sheetView>
  </sheetViews>
  <sheetFormatPr baseColWidth="10" defaultRowHeight="12.75"/>
  <cols>
    <col min="1" max="1" width="29.28515625" style="297" customWidth="1"/>
    <col min="2" max="2" width="19.7109375" style="297" bestFit="1" customWidth="1"/>
    <col min="3" max="9" width="11.42578125" style="297"/>
    <col min="10" max="10" width="15.28515625" style="297" customWidth="1"/>
    <col min="11" max="16384" width="11.42578125" style="297"/>
  </cols>
  <sheetData>
    <row r="1" spans="1:13">
      <c r="A1" s="296" t="s">
        <v>246</v>
      </c>
    </row>
    <row r="2" spans="1:13" ht="13.5" thickBot="1">
      <c r="J2" s="298"/>
      <c r="M2" s="298"/>
    </row>
    <row r="3" spans="1:13">
      <c r="A3" s="461" t="s">
        <v>81</v>
      </c>
      <c r="B3" s="462" t="s">
        <v>437</v>
      </c>
      <c r="J3" s="47"/>
      <c r="M3" s="47"/>
    </row>
    <row r="4" spans="1:13">
      <c r="A4" s="457" t="s">
        <v>0</v>
      </c>
      <c r="B4" s="458">
        <v>826.38647700000001</v>
      </c>
      <c r="J4" s="47"/>
      <c r="M4" s="47"/>
    </row>
    <row r="5" spans="1:13">
      <c r="A5" s="457" t="s">
        <v>24</v>
      </c>
      <c r="B5" s="458">
        <v>1198.5948370000001</v>
      </c>
      <c r="J5" s="47"/>
      <c r="M5" s="47"/>
    </row>
    <row r="6" spans="1:13">
      <c r="A6" s="457" t="s">
        <v>34</v>
      </c>
      <c r="B6" s="458">
        <v>1805.961607</v>
      </c>
      <c r="J6" s="47"/>
      <c r="M6" s="47"/>
    </row>
    <row r="7" spans="1:13">
      <c r="A7" s="457" t="s">
        <v>1</v>
      </c>
      <c r="B7" s="458">
        <v>4690.0192809999999</v>
      </c>
      <c r="J7" s="47"/>
      <c r="M7" s="47"/>
    </row>
    <row r="8" spans="1:13">
      <c r="A8" s="457" t="s">
        <v>33</v>
      </c>
      <c r="B8" s="458">
        <v>5279.2592430000004</v>
      </c>
    </row>
    <row r="9" spans="1:13">
      <c r="A9" s="457" t="s">
        <v>2</v>
      </c>
      <c r="B9" s="458">
        <v>6746.5699500000001</v>
      </c>
    </row>
    <row r="10" spans="1:13">
      <c r="A10" s="457" t="s">
        <v>15</v>
      </c>
      <c r="B10" s="458">
        <v>7277.4098809999996</v>
      </c>
    </row>
    <row r="11" spans="1:13" ht="13.5" thickBot="1">
      <c r="A11" s="459" t="s">
        <v>6</v>
      </c>
      <c r="B11" s="460">
        <v>27824.201274999999</v>
      </c>
    </row>
    <row r="13" spans="1:13">
      <c r="A13" s="491" t="s">
        <v>32</v>
      </c>
      <c r="B13" s="491"/>
      <c r="C13" s="491"/>
      <c r="D13" s="491"/>
      <c r="E13" s="491"/>
      <c r="F13" s="491"/>
      <c r="G13" s="491"/>
      <c r="H13" s="491"/>
      <c r="I13" s="491"/>
      <c r="J13" s="491"/>
    </row>
    <row r="14" spans="1:13">
      <c r="A14" s="297" t="s">
        <v>30</v>
      </c>
    </row>
    <row r="15" spans="1:13">
      <c r="A15" s="8" t="s">
        <v>413</v>
      </c>
    </row>
    <row r="17" spans="7:7">
      <c r="G17" s="156"/>
    </row>
  </sheetData>
  <sortState ref="E34:F41">
    <sortCondition ref="F34:F41"/>
  </sortState>
  <mergeCells count="1">
    <mergeCell ref="A13:J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election activeCell="A13" sqref="A13"/>
    </sheetView>
  </sheetViews>
  <sheetFormatPr baseColWidth="10" defaultRowHeight="12.75"/>
  <cols>
    <col min="1" max="1" width="24.5703125" style="274" customWidth="1"/>
    <col min="2" max="2" width="11.42578125" style="274"/>
    <col min="3" max="3" width="13.28515625" style="274" customWidth="1"/>
    <col min="4" max="9" width="11.42578125" style="274"/>
    <col min="10" max="10" width="15.28515625" style="274" customWidth="1"/>
    <col min="11" max="16384" width="11.42578125" style="274"/>
  </cols>
  <sheetData>
    <row r="1" spans="1:13">
      <c r="A1" s="299" t="s">
        <v>238</v>
      </c>
    </row>
    <row r="2" spans="1:13" ht="13.5" thickBot="1">
      <c r="J2" s="64"/>
      <c r="M2" s="64"/>
    </row>
    <row r="3" spans="1:13" ht="38.25">
      <c r="A3" s="472" t="s">
        <v>5</v>
      </c>
      <c r="B3" s="473" t="s">
        <v>6</v>
      </c>
      <c r="C3" s="474" t="s">
        <v>24</v>
      </c>
      <c r="D3" s="473" t="s">
        <v>0</v>
      </c>
      <c r="E3" s="473" t="s">
        <v>34</v>
      </c>
      <c r="F3" s="473" t="s">
        <v>15</v>
      </c>
      <c r="G3" s="473" t="s">
        <v>33</v>
      </c>
      <c r="H3" s="473" t="s">
        <v>1</v>
      </c>
      <c r="I3" s="475" t="s">
        <v>2</v>
      </c>
      <c r="J3" s="4"/>
      <c r="M3" s="4"/>
    </row>
    <row r="4" spans="1:13">
      <c r="A4" s="463" t="s">
        <v>8</v>
      </c>
      <c r="B4" s="464">
        <v>500</v>
      </c>
      <c r="C4" s="465">
        <v>180</v>
      </c>
      <c r="D4" s="465">
        <v>600</v>
      </c>
      <c r="E4" s="465">
        <v>350</v>
      </c>
      <c r="F4" s="464">
        <v>1000</v>
      </c>
      <c r="G4" s="465">
        <v>600</v>
      </c>
      <c r="H4" s="465">
        <v>350</v>
      </c>
      <c r="I4" s="466">
        <v>808</v>
      </c>
      <c r="J4" s="4"/>
      <c r="M4" s="4"/>
    </row>
    <row r="5" spans="1:13">
      <c r="A5" s="467" t="s">
        <v>11</v>
      </c>
      <c r="B5" s="464">
        <v>1328</v>
      </c>
      <c r="C5" s="465">
        <v>500</v>
      </c>
      <c r="D5" s="465">
        <v>1200</v>
      </c>
      <c r="E5" s="465">
        <v>600</v>
      </c>
      <c r="F5" s="464">
        <v>2000</v>
      </c>
      <c r="G5" s="465">
        <v>2134</v>
      </c>
      <c r="H5" s="465">
        <v>1000</v>
      </c>
      <c r="I5" s="466">
        <v>1597</v>
      </c>
      <c r="J5" s="4"/>
      <c r="M5" s="4"/>
    </row>
    <row r="6" spans="1:13">
      <c r="A6" s="467" t="s">
        <v>10</v>
      </c>
      <c r="B6" s="464">
        <v>3059</v>
      </c>
      <c r="C6" s="465">
        <v>1454</v>
      </c>
      <c r="D6" s="465">
        <v>2382</v>
      </c>
      <c r="E6" s="465">
        <v>1400</v>
      </c>
      <c r="F6" s="464">
        <v>4000</v>
      </c>
      <c r="G6" s="465">
        <v>4779</v>
      </c>
      <c r="H6" s="465">
        <v>3900</v>
      </c>
      <c r="I6" s="466">
        <v>2600</v>
      </c>
      <c r="J6" s="4"/>
      <c r="M6" s="4"/>
    </row>
    <row r="7" spans="1:13">
      <c r="A7" s="467" t="s">
        <v>12</v>
      </c>
      <c r="B7" s="464">
        <v>6515</v>
      </c>
      <c r="C7" s="465">
        <v>3352</v>
      </c>
      <c r="D7" s="465">
        <v>4000</v>
      </c>
      <c r="E7" s="465">
        <v>4957</v>
      </c>
      <c r="F7" s="464">
        <v>7554</v>
      </c>
      <c r="G7" s="465">
        <v>7688</v>
      </c>
      <c r="H7" s="465">
        <v>9000</v>
      </c>
      <c r="I7" s="466">
        <v>6000</v>
      </c>
    </row>
    <row r="8" spans="1:13" ht="15" thickBot="1">
      <c r="A8" s="468" t="s">
        <v>7</v>
      </c>
      <c r="B8" s="469">
        <v>13225</v>
      </c>
      <c r="C8" s="470">
        <v>6000</v>
      </c>
      <c r="D8" s="470">
        <v>6150</v>
      </c>
      <c r="E8" s="470">
        <v>10000</v>
      </c>
      <c r="F8" s="469">
        <v>13000</v>
      </c>
      <c r="G8" s="470">
        <v>14990</v>
      </c>
      <c r="H8" s="470">
        <v>15344</v>
      </c>
      <c r="I8" s="471">
        <v>15495</v>
      </c>
    </row>
    <row r="10" spans="1:13">
      <c r="A10" s="492" t="s">
        <v>32</v>
      </c>
      <c r="B10" s="492"/>
      <c r="C10" s="492"/>
      <c r="D10" s="492"/>
      <c r="E10" s="492"/>
      <c r="F10" s="492"/>
      <c r="G10" s="492"/>
      <c r="H10" s="492"/>
      <c r="I10" s="492"/>
      <c r="J10" s="492"/>
    </row>
    <row r="11" spans="1:13">
      <c r="A11" s="476" t="s">
        <v>31</v>
      </c>
      <c r="B11" s="476"/>
      <c r="C11" s="476"/>
      <c r="D11" s="476"/>
      <c r="E11" s="476"/>
      <c r="F11" s="476"/>
      <c r="G11" s="476"/>
      <c r="H11" s="476"/>
      <c r="I11" s="476"/>
      <c r="J11" s="476"/>
    </row>
    <row r="12" spans="1:13">
      <c r="A12" s="274" t="s">
        <v>30</v>
      </c>
    </row>
    <row r="13" spans="1:13">
      <c r="A13" s="8" t="s">
        <v>413</v>
      </c>
    </row>
    <row r="17" spans="7:7">
      <c r="G17" s="155"/>
    </row>
  </sheetData>
  <sortState ref="A31:J35">
    <sortCondition ref="G31:G35"/>
  </sortState>
  <mergeCells count="1">
    <mergeCell ref="A10:J10"/>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election activeCell="L18" sqref="L18"/>
    </sheetView>
  </sheetViews>
  <sheetFormatPr baseColWidth="10" defaultRowHeight="12.75"/>
  <cols>
    <col min="1" max="1" width="16.5703125" style="8" customWidth="1"/>
    <col min="2" max="5" width="11.42578125" style="8"/>
    <col min="6" max="6" width="14.28515625" style="8" customWidth="1"/>
    <col min="7" max="7" width="11.42578125" style="8"/>
    <col min="8" max="8" width="16" style="8" customWidth="1"/>
    <col min="9" max="12" width="11.42578125" style="8"/>
    <col min="13" max="13" width="13.140625" style="8" customWidth="1"/>
    <col min="14" max="16384" width="11.42578125" style="8"/>
  </cols>
  <sheetData>
    <row r="1" spans="1:13">
      <c r="A1" s="3" t="s">
        <v>247</v>
      </c>
    </row>
    <row r="2" spans="1:13" ht="13.5" thickBot="1"/>
    <row r="3" spans="1:13" ht="51">
      <c r="A3" s="99" t="s">
        <v>438</v>
      </c>
      <c r="B3" s="100" t="s">
        <v>139</v>
      </c>
      <c r="C3" s="100" t="s">
        <v>140</v>
      </c>
      <c r="D3" s="100" t="s">
        <v>141</v>
      </c>
      <c r="E3" s="100" t="s">
        <v>142</v>
      </c>
      <c r="F3" s="101" t="s">
        <v>143</v>
      </c>
      <c r="G3" s="97"/>
      <c r="H3" s="99" t="s">
        <v>439</v>
      </c>
      <c r="I3" s="100" t="s">
        <v>139</v>
      </c>
      <c r="J3" s="100" t="s">
        <v>140</v>
      </c>
      <c r="K3" s="100" t="s">
        <v>141</v>
      </c>
      <c r="L3" s="100" t="s">
        <v>142</v>
      </c>
      <c r="M3" s="101" t="s">
        <v>143</v>
      </c>
    </row>
    <row r="4" spans="1:13">
      <c r="A4" s="102"/>
      <c r="B4" s="103" t="s">
        <v>144</v>
      </c>
      <c r="C4" s="103"/>
      <c r="D4" s="103" t="s">
        <v>145</v>
      </c>
      <c r="E4" s="103" t="s">
        <v>146</v>
      </c>
      <c r="F4" s="104" t="s">
        <v>146</v>
      </c>
      <c r="G4" s="97"/>
      <c r="H4" s="102"/>
      <c r="I4" s="103" t="s">
        <v>144</v>
      </c>
      <c r="J4" s="103"/>
      <c r="K4" s="103" t="s">
        <v>145</v>
      </c>
      <c r="L4" s="103" t="s">
        <v>146</v>
      </c>
      <c r="M4" s="104" t="s">
        <v>146</v>
      </c>
    </row>
    <row r="5" spans="1:13">
      <c r="A5" s="105" t="s">
        <v>147</v>
      </c>
      <c r="B5" s="106">
        <v>2.4472502</v>
      </c>
      <c r="C5" s="107">
        <v>1149158.9097</v>
      </c>
      <c r="D5" s="108">
        <v>2.129601206014998</v>
      </c>
      <c r="E5" s="109">
        <v>30.168211449084627</v>
      </c>
      <c r="F5" s="110">
        <v>49.368942862083529</v>
      </c>
      <c r="G5" s="97"/>
      <c r="H5" s="105" t="s">
        <v>147</v>
      </c>
      <c r="I5" s="106">
        <v>3.5152310999999998</v>
      </c>
      <c r="J5" s="107">
        <v>1197262.6746</v>
      </c>
      <c r="K5" s="108">
        <v>2.9360567021555419</v>
      </c>
      <c r="L5" s="109">
        <v>34.01869381913518</v>
      </c>
      <c r="M5" s="110">
        <v>52.395744092439685</v>
      </c>
    </row>
    <row r="6" spans="1:13">
      <c r="A6" s="105" t="s">
        <v>148</v>
      </c>
      <c r="B6" s="106">
        <v>2.1174553999999999</v>
      </c>
      <c r="C6" s="107">
        <v>546821.31169999996</v>
      </c>
      <c r="D6" s="108">
        <v>3.8722986004643682</v>
      </c>
      <c r="E6" s="109">
        <v>26.102701816596465</v>
      </c>
      <c r="F6" s="110">
        <v>23.671811203079869</v>
      </c>
      <c r="G6" s="97"/>
      <c r="H6" s="105" t="s">
        <v>148</v>
      </c>
      <c r="I6" s="106">
        <v>2.2038112000000001</v>
      </c>
      <c r="J6" s="107">
        <v>521417.37469999999</v>
      </c>
      <c r="K6" s="108">
        <v>4.2265779909385905</v>
      </c>
      <c r="L6" s="109">
        <v>21.327411005205573</v>
      </c>
      <c r="M6" s="110">
        <v>22.597251838994374</v>
      </c>
    </row>
    <row r="7" spans="1:13">
      <c r="A7" s="105" t="s">
        <v>149</v>
      </c>
      <c r="B7" s="106">
        <v>1.1460801</v>
      </c>
      <c r="C7" s="107">
        <v>256382.603</v>
      </c>
      <c r="D7" s="108">
        <v>4.4701944928767263</v>
      </c>
      <c r="E7" s="109">
        <v>14.128178146389795</v>
      </c>
      <c r="F7" s="110">
        <v>11.382151001820416</v>
      </c>
      <c r="G7" s="97"/>
      <c r="H7" s="105" t="s">
        <v>149</v>
      </c>
      <c r="I7" s="106">
        <v>1.4156978</v>
      </c>
      <c r="J7" s="107">
        <v>242307.0643</v>
      </c>
      <c r="K7" s="108">
        <v>5.842577491868858</v>
      </c>
      <c r="L7" s="109">
        <v>13.700433521603539</v>
      </c>
      <c r="M7" s="110">
        <v>10.713295098137683</v>
      </c>
    </row>
    <row r="8" spans="1:13">
      <c r="A8" s="105" t="s">
        <v>150</v>
      </c>
      <c r="B8" s="106">
        <v>0.80529249999999997</v>
      </c>
      <c r="C8" s="107">
        <v>129706.98450000001</v>
      </c>
      <c r="D8" s="108">
        <v>6.2085515525958428</v>
      </c>
      <c r="E8" s="109">
        <v>9.9271559640129876</v>
      </c>
      <c r="F8" s="110">
        <v>5.6963907759573447</v>
      </c>
      <c r="G8" s="97"/>
      <c r="H8" s="105" t="s">
        <v>150</v>
      </c>
      <c r="I8" s="106">
        <v>0.90772050000000004</v>
      </c>
      <c r="J8" s="107">
        <v>114205.11900000001</v>
      </c>
      <c r="K8" s="108">
        <v>7.9481594866163565</v>
      </c>
      <c r="L8" s="109">
        <v>8.78447671985273</v>
      </c>
      <c r="M8" s="110">
        <v>5.1172812430669845</v>
      </c>
    </row>
    <row r="9" spans="1:13" ht="13.5" thickBot="1">
      <c r="A9" s="111" t="s">
        <v>151</v>
      </c>
      <c r="B9" s="112">
        <v>1.5959380000000005</v>
      </c>
      <c r="C9" s="113">
        <v>211152.93159999998</v>
      </c>
      <c r="D9" s="114">
        <v>7.5582090568521405</v>
      </c>
      <c r="E9" s="115">
        <v>19.673752623916112</v>
      </c>
      <c r="F9" s="116">
        <v>9.8807041570588403</v>
      </c>
      <c r="G9" s="97"/>
      <c r="H9" s="111" t="s">
        <v>151</v>
      </c>
      <c r="I9" s="112">
        <v>2.2907730000000002</v>
      </c>
      <c r="J9" s="113">
        <v>196433.44029999999</v>
      </c>
      <c r="K9" s="114">
        <v>11.66182802938976</v>
      </c>
      <c r="L9" s="115">
        <v>22.168984934202978</v>
      </c>
      <c r="M9" s="116">
        <v>9.1764277273612631</v>
      </c>
    </row>
    <row r="10" spans="1:13">
      <c r="A10" s="97"/>
      <c r="B10" s="97"/>
      <c r="C10" s="97"/>
      <c r="D10" s="97"/>
      <c r="E10" s="97"/>
      <c r="F10" s="97"/>
      <c r="G10" s="97"/>
      <c r="H10" s="97"/>
      <c r="I10" s="97"/>
      <c r="J10" s="97"/>
      <c r="K10" s="97"/>
      <c r="L10" s="97"/>
      <c r="M10" s="97"/>
    </row>
    <row r="11" spans="1:13">
      <c r="A11" s="97" t="s">
        <v>137</v>
      </c>
      <c r="B11" s="97"/>
      <c r="C11" s="97"/>
      <c r="D11" s="97"/>
      <c r="E11" s="97"/>
      <c r="F11" s="97"/>
      <c r="G11" s="97"/>
      <c r="H11" s="97"/>
      <c r="I11" s="97"/>
      <c r="J11" s="97"/>
      <c r="K11" s="97"/>
      <c r="L11" s="97"/>
      <c r="M11" s="97"/>
    </row>
    <row r="12" spans="1:13">
      <c r="A12" s="8" t="s">
        <v>413</v>
      </c>
      <c r="B12" s="97"/>
      <c r="C12" s="97"/>
      <c r="D12" s="97"/>
      <c r="E12" s="97"/>
      <c r="F12" s="97"/>
      <c r="G12" s="97"/>
      <c r="H12" s="97"/>
      <c r="I12" s="97"/>
      <c r="J12" s="97"/>
      <c r="K12" s="97"/>
      <c r="L12" s="97"/>
      <c r="M12" s="97"/>
    </row>
    <row r="23" spans="1:13">
      <c r="A23" s="117"/>
    </row>
    <row r="27" spans="1:13">
      <c r="A27" s="96"/>
      <c r="B27" s="97"/>
      <c r="C27" s="97"/>
      <c r="D27" s="97"/>
      <c r="E27" s="97"/>
      <c r="F27" s="97"/>
      <c r="G27" s="97"/>
      <c r="H27" s="96"/>
      <c r="I27" s="97"/>
      <c r="J27" s="97"/>
      <c r="K27" s="97"/>
      <c r="L27" s="97"/>
      <c r="M27" s="97"/>
    </row>
    <row r="28" spans="1:13">
      <c r="A28" s="97"/>
      <c r="B28" s="97"/>
      <c r="C28" s="97"/>
      <c r="D28" s="97"/>
      <c r="E28" s="97"/>
      <c r="F28" s="97"/>
      <c r="G28" s="97"/>
      <c r="H28" s="97"/>
      <c r="I28" s="97"/>
      <c r="J28" s="97"/>
      <c r="K28" s="97"/>
      <c r="L28" s="97"/>
      <c r="M28" s="9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election activeCell="E15" sqref="E15"/>
    </sheetView>
  </sheetViews>
  <sheetFormatPr baseColWidth="10" defaultRowHeight="12.75"/>
  <cols>
    <col min="1" max="1" width="15.7109375" style="97" customWidth="1"/>
    <col min="2" max="5" width="11.42578125" style="97"/>
    <col min="6" max="6" width="15.7109375" style="97" customWidth="1"/>
    <col min="7" max="7" width="11.42578125" style="97"/>
    <col min="8" max="8" width="15.7109375" style="97" customWidth="1"/>
    <col min="9" max="12" width="11.42578125" style="97"/>
    <col min="13" max="13" width="13.42578125" style="97" customWidth="1"/>
    <col min="14" max="16384" width="11.42578125" style="97"/>
  </cols>
  <sheetData>
    <row r="1" spans="1:13">
      <c r="A1" s="96" t="s">
        <v>249</v>
      </c>
    </row>
    <row r="2" spans="1:13" ht="13.5" thickBot="1"/>
    <row r="3" spans="1:13" ht="51">
      <c r="A3" s="118" t="s">
        <v>438</v>
      </c>
      <c r="B3" s="100" t="s">
        <v>139</v>
      </c>
      <c r="C3" s="100" t="s">
        <v>140</v>
      </c>
      <c r="D3" s="100" t="s">
        <v>141</v>
      </c>
      <c r="E3" s="100" t="s">
        <v>142</v>
      </c>
      <c r="F3" s="101" t="s">
        <v>143</v>
      </c>
      <c r="G3" s="119"/>
      <c r="H3" s="118" t="s">
        <v>439</v>
      </c>
      <c r="I3" s="100" t="s">
        <v>139</v>
      </c>
      <c r="J3" s="100" t="s">
        <v>140</v>
      </c>
      <c r="K3" s="100" t="s">
        <v>141</v>
      </c>
      <c r="L3" s="100" t="s">
        <v>142</v>
      </c>
      <c r="M3" s="101" t="s">
        <v>143</v>
      </c>
    </row>
    <row r="4" spans="1:13">
      <c r="A4" s="102"/>
      <c r="B4" s="103" t="s">
        <v>152</v>
      </c>
      <c r="C4" s="103"/>
      <c r="D4" s="103" t="s">
        <v>153</v>
      </c>
      <c r="E4" s="103" t="s">
        <v>146</v>
      </c>
      <c r="F4" s="104" t="s">
        <v>146</v>
      </c>
      <c r="H4" s="102"/>
      <c r="I4" s="103" t="s">
        <v>152</v>
      </c>
      <c r="J4" s="103"/>
      <c r="K4" s="103" t="s">
        <v>153</v>
      </c>
      <c r="L4" s="103" t="s">
        <v>146</v>
      </c>
      <c r="M4" s="104" t="s">
        <v>146</v>
      </c>
    </row>
    <row r="5" spans="1:13">
      <c r="A5" s="102" t="s">
        <v>22</v>
      </c>
      <c r="B5" s="120">
        <v>3.1726212</v>
      </c>
      <c r="C5" s="121">
        <v>1481488.155</v>
      </c>
      <c r="D5" s="122">
        <v>2.141509663302033</v>
      </c>
      <c r="E5" s="123">
        <v>39.110144753166161</v>
      </c>
      <c r="F5" s="124">
        <v>63.819967127146988</v>
      </c>
      <c r="H5" s="102" t="s">
        <v>22</v>
      </c>
      <c r="I5" s="120">
        <v>4.9852302000000002</v>
      </c>
      <c r="J5" s="121">
        <v>1673902.807</v>
      </c>
      <c r="K5" s="122">
        <v>2.9782076827594448</v>
      </c>
      <c r="L5" s="123">
        <v>48.244628397400902</v>
      </c>
      <c r="M5" s="124">
        <v>73.443142374943619</v>
      </c>
    </row>
    <row r="6" spans="1:13">
      <c r="A6" s="102" t="s">
        <v>23</v>
      </c>
      <c r="B6" s="120">
        <v>2.505404</v>
      </c>
      <c r="C6" s="121">
        <v>528969.70400000003</v>
      </c>
      <c r="D6" s="122">
        <v>4.7363846758225678</v>
      </c>
      <c r="E6" s="123">
        <v>30.885096873576185</v>
      </c>
      <c r="F6" s="124">
        <v>23.322855310826249</v>
      </c>
      <c r="H6" s="102" t="s">
        <v>23</v>
      </c>
      <c r="I6" s="120">
        <v>2.5781279000000001</v>
      </c>
      <c r="J6" s="121">
        <v>404789.91499999998</v>
      </c>
      <c r="K6" s="122">
        <v>6.369051709205749</v>
      </c>
      <c r="L6" s="123">
        <v>24.94986540370223</v>
      </c>
      <c r="M6" s="124">
        <v>17.712124723780935</v>
      </c>
    </row>
    <row r="7" spans="1:13" ht="13.5" thickBot="1">
      <c r="A7" s="125" t="s">
        <v>20</v>
      </c>
      <c r="B7" s="126">
        <v>2.4339908000000001</v>
      </c>
      <c r="C7" s="127">
        <v>282764.88199999993</v>
      </c>
      <c r="D7" s="128">
        <v>8.6078256351508351</v>
      </c>
      <c r="E7" s="129">
        <v>30.004758373257648</v>
      </c>
      <c r="F7" s="130">
        <v>12.857177562026761</v>
      </c>
      <c r="H7" s="125" t="s">
        <v>20</v>
      </c>
      <c r="I7" s="126">
        <v>2.7698756000000002</v>
      </c>
      <c r="J7" s="127">
        <v>192932.951</v>
      </c>
      <c r="K7" s="128">
        <v>14.356674614902873</v>
      </c>
      <c r="L7" s="129">
        <v>26.805506198896868</v>
      </c>
      <c r="M7" s="130">
        <v>8.8447329012754334</v>
      </c>
    </row>
    <row r="9" spans="1:13">
      <c r="A9" s="97" t="s">
        <v>137</v>
      </c>
    </row>
    <row r="10" spans="1:13">
      <c r="A10" s="8" t="s">
        <v>413</v>
      </c>
    </row>
    <row r="17" spans="7:7">
      <c r="G17" s="150"/>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election activeCell="E15" sqref="E15"/>
    </sheetView>
  </sheetViews>
  <sheetFormatPr baseColWidth="10" defaultRowHeight="12.75"/>
  <cols>
    <col min="1" max="1" width="30.7109375" style="8" customWidth="1"/>
    <col min="2" max="6" width="11.42578125" style="8"/>
    <col min="7" max="7" width="5.7109375" style="8" customWidth="1"/>
    <col min="8" max="8" width="30.7109375" style="8" customWidth="1"/>
    <col min="9" max="16384" width="11.42578125" style="8"/>
  </cols>
  <sheetData>
    <row r="1" spans="1:8">
      <c r="A1" s="3" t="s">
        <v>250</v>
      </c>
      <c r="H1" s="3"/>
    </row>
    <row r="2" spans="1:8" ht="13.5" thickBot="1"/>
    <row r="3" spans="1:8" ht="26.25" thickBot="1">
      <c r="A3" s="65" t="s">
        <v>156</v>
      </c>
      <c r="B3" s="66">
        <v>0.1</v>
      </c>
      <c r="C3" s="66">
        <v>0.2</v>
      </c>
      <c r="D3" s="66">
        <v>0.3</v>
      </c>
      <c r="E3" s="66">
        <v>0.5</v>
      </c>
      <c r="F3" s="67">
        <v>0.9</v>
      </c>
    </row>
    <row r="4" spans="1:8" ht="26.25" thickBot="1">
      <c r="A4" s="68" t="s">
        <v>251</v>
      </c>
      <c r="B4" s="69">
        <v>25</v>
      </c>
      <c r="C4" s="69">
        <v>256</v>
      </c>
      <c r="D4" s="69">
        <v>516</v>
      </c>
      <c r="E4" s="69">
        <v>733</v>
      </c>
      <c r="F4" s="70">
        <v>1075</v>
      </c>
    </row>
    <row r="5" spans="1:8" ht="26.25" thickBot="1">
      <c r="A5" s="68" t="s">
        <v>252</v>
      </c>
      <c r="B5" s="69">
        <v>17</v>
      </c>
      <c r="C5" s="69">
        <v>291</v>
      </c>
      <c r="D5" s="69">
        <v>583</v>
      </c>
      <c r="E5" s="69">
        <v>811</v>
      </c>
      <c r="F5" s="70">
        <v>1157</v>
      </c>
    </row>
    <row r="7" spans="1:8">
      <c r="A7" s="97" t="s">
        <v>137</v>
      </c>
    </row>
    <row r="8" spans="1:8">
      <c r="A8" s="8" t="s">
        <v>413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zoomScale="90" zoomScaleNormal="90" workbookViewId="0">
      <selection activeCell="E15" sqref="E15"/>
    </sheetView>
  </sheetViews>
  <sheetFormatPr baseColWidth="10" defaultRowHeight="12.75"/>
  <cols>
    <col min="1" max="1" width="15.7109375" style="97" customWidth="1"/>
    <col min="2" max="4" width="10.7109375" style="97" customWidth="1"/>
    <col min="5" max="6" width="15.7109375" style="97" customWidth="1"/>
    <col min="7" max="7" width="12.7109375" style="97" customWidth="1"/>
    <col min="8" max="8" width="11.42578125" style="97"/>
    <col min="9" max="9" width="15.7109375" style="97" customWidth="1"/>
    <col min="10" max="11" width="10.7109375" style="97" customWidth="1"/>
    <col min="12" max="12" width="11.42578125" style="97"/>
    <col min="13" max="14" width="15.7109375" style="97" customWidth="1"/>
    <col min="15" max="15" width="12.7109375" style="97" customWidth="1"/>
    <col min="16" max="16384" width="11.42578125" style="97"/>
  </cols>
  <sheetData>
    <row r="1" spans="1:15">
      <c r="A1" s="96" t="s">
        <v>253</v>
      </c>
    </row>
    <row r="2" spans="1:15" ht="13.5" thickBot="1"/>
    <row r="3" spans="1:15" ht="38.25">
      <c r="A3" s="131" t="s">
        <v>438</v>
      </c>
      <c r="B3" s="132" t="s">
        <v>139</v>
      </c>
      <c r="C3" s="132" t="s">
        <v>140</v>
      </c>
      <c r="D3" s="132" t="s">
        <v>141</v>
      </c>
      <c r="E3" s="132" t="s">
        <v>142</v>
      </c>
      <c r="F3" s="132" t="s">
        <v>143</v>
      </c>
      <c r="G3" s="133" t="s">
        <v>162</v>
      </c>
      <c r="I3" s="131" t="s">
        <v>439</v>
      </c>
      <c r="J3" s="132" t="s">
        <v>139</v>
      </c>
      <c r="K3" s="132" t="s">
        <v>140</v>
      </c>
      <c r="L3" s="132" t="s">
        <v>141</v>
      </c>
      <c r="M3" s="132" t="s">
        <v>142</v>
      </c>
      <c r="N3" s="132" t="s">
        <v>143</v>
      </c>
      <c r="O3" s="133" t="s">
        <v>162</v>
      </c>
    </row>
    <row r="4" spans="1:15">
      <c r="A4" s="134"/>
      <c r="B4" s="135" t="s">
        <v>144</v>
      </c>
      <c r="C4" s="135"/>
      <c r="D4" s="135" t="s">
        <v>145</v>
      </c>
      <c r="E4" s="135" t="s">
        <v>146</v>
      </c>
      <c r="F4" s="135" t="s">
        <v>146</v>
      </c>
      <c r="G4" s="136"/>
      <c r="I4" s="134"/>
      <c r="J4" s="135" t="s">
        <v>144</v>
      </c>
      <c r="K4" s="135"/>
      <c r="L4" s="135" t="s">
        <v>145</v>
      </c>
      <c r="M4" s="135" t="s">
        <v>146</v>
      </c>
      <c r="N4" s="135" t="s">
        <v>146</v>
      </c>
      <c r="O4" s="136"/>
    </row>
    <row r="5" spans="1:15">
      <c r="A5" s="137" t="s">
        <v>56</v>
      </c>
      <c r="B5" s="138">
        <v>3.3745660000000002</v>
      </c>
      <c r="C5" s="139">
        <v>732113.54</v>
      </c>
      <c r="D5" s="140">
        <v>4.6093478888534145</v>
      </c>
      <c r="E5" s="141">
        <v>41.599597436691447</v>
      </c>
      <c r="F5" s="141">
        <v>33.908194141703248</v>
      </c>
      <c r="G5" s="142">
        <v>33.340484717885367</v>
      </c>
      <c r="I5" s="137" t="s">
        <v>56</v>
      </c>
      <c r="J5" s="138">
        <v>3.9251147</v>
      </c>
      <c r="K5" s="139">
        <v>712701.31</v>
      </c>
      <c r="L5" s="140">
        <v>5.5073768560913683</v>
      </c>
      <c r="M5" s="141">
        <v>37.98534722000916</v>
      </c>
      <c r="N5" s="141">
        <v>33.388635602752736</v>
      </c>
      <c r="O5" s="142">
        <v>33.340484717885367</v>
      </c>
    </row>
    <row r="6" spans="1:15">
      <c r="A6" s="137" t="s">
        <v>57</v>
      </c>
      <c r="B6" s="138">
        <v>2.5209763000000001</v>
      </c>
      <c r="C6" s="139">
        <v>471009.34</v>
      </c>
      <c r="D6" s="140">
        <v>5.3522851585066231</v>
      </c>
      <c r="E6" s="141">
        <v>31.077062717825012</v>
      </c>
      <c r="F6" s="141">
        <v>19.176391894382046</v>
      </c>
      <c r="G6" s="142">
        <v>16.962397308967233</v>
      </c>
      <c r="I6" s="137" t="s">
        <v>57</v>
      </c>
      <c r="J6" s="138">
        <v>2.8341268999999998</v>
      </c>
      <c r="K6" s="139">
        <v>462404.37</v>
      </c>
      <c r="L6" s="140">
        <v>6.1291092469562951</v>
      </c>
      <c r="M6" s="141">
        <v>27.427298968376185</v>
      </c>
      <c r="N6" s="141">
        <v>19.003714459302884</v>
      </c>
      <c r="O6" s="142">
        <v>16.962397308967233</v>
      </c>
    </row>
    <row r="7" spans="1:15">
      <c r="A7" s="137" t="s">
        <v>58</v>
      </c>
      <c r="B7" s="138">
        <v>0.82819209999999999</v>
      </c>
      <c r="C7" s="139">
        <v>301275.96999999997</v>
      </c>
      <c r="D7" s="140">
        <v>2.7489484143059935</v>
      </c>
      <c r="E7" s="141">
        <v>10.209448551383527</v>
      </c>
      <c r="F7" s="141">
        <v>12.731368108625801</v>
      </c>
      <c r="G7" s="142">
        <v>11.193129757510597</v>
      </c>
      <c r="I7" s="137" t="s">
        <v>58</v>
      </c>
      <c r="J7" s="138">
        <v>1.2554791999999999</v>
      </c>
      <c r="K7" s="139">
        <v>301096.46000000002</v>
      </c>
      <c r="L7" s="140">
        <v>4.1696910020131082</v>
      </c>
      <c r="M7" s="141">
        <v>12.14991585838226</v>
      </c>
      <c r="N7" s="141">
        <v>12.805418150541296</v>
      </c>
      <c r="O7" s="142">
        <v>11.193129757510597</v>
      </c>
    </row>
    <row r="8" spans="1:15">
      <c r="A8" s="137" t="s">
        <v>59</v>
      </c>
      <c r="B8" s="138">
        <v>0.52559820000000002</v>
      </c>
      <c r="C8" s="139">
        <v>267895.37</v>
      </c>
      <c r="D8" s="140">
        <v>1.9619532804915594</v>
      </c>
      <c r="E8" s="141">
        <v>6.4792549718836847</v>
      </c>
      <c r="F8" s="141">
        <v>11.200877116259177</v>
      </c>
      <c r="G8" s="142">
        <v>9.479351670829276</v>
      </c>
      <c r="I8" s="137" t="s">
        <v>59</v>
      </c>
      <c r="J8" s="138">
        <v>0.92796369999999995</v>
      </c>
      <c r="K8" s="139">
        <v>268072.5</v>
      </c>
      <c r="L8" s="140">
        <v>3.4616146751345251</v>
      </c>
      <c r="M8" s="141">
        <v>8.9803804592167502</v>
      </c>
      <c r="N8" s="141">
        <v>11.324315372691149</v>
      </c>
      <c r="O8" s="142">
        <v>9.479351670829276</v>
      </c>
    </row>
    <row r="9" spans="1:15">
      <c r="A9" s="137" t="s">
        <v>60</v>
      </c>
      <c r="B9" s="138">
        <v>0.49616490000000002</v>
      </c>
      <c r="C9" s="139">
        <v>244541.35</v>
      </c>
      <c r="D9" s="140">
        <v>2.028961155240208</v>
      </c>
      <c r="E9" s="141">
        <v>6.1164191490746562</v>
      </c>
      <c r="F9" s="141">
        <v>10.782194841950846</v>
      </c>
      <c r="G9" s="142">
        <v>10.38845640294635</v>
      </c>
      <c r="I9" s="137" t="s">
        <v>60</v>
      </c>
      <c r="J9" s="138">
        <v>0.67610020000000004</v>
      </c>
      <c r="K9" s="139">
        <v>245014.84</v>
      </c>
      <c r="L9" s="140">
        <v>2.7594255107160044</v>
      </c>
      <c r="M9" s="141">
        <v>6.5429682481680453</v>
      </c>
      <c r="N9" s="141">
        <v>10.916772843163743</v>
      </c>
      <c r="O9" s="142">
        <v>10.38845640294635</v>
      </c>
    </row>
    <row r="10" spans="1:15">
      <c r="A10" s="137" t="s">
        <v>61</v>
      </c>
      <c r="B10" s="138">
        <v>0.30760979999999999</v>
      </c>
      <c r="C10" s="139">
        <v>228998.39</v>
      </c>
      <c r="D10" s="140">
        <v>1.3432836798546923</v>
      </c>
      <c r="E10" s="141">
        <v>3.7920265443263421</v>
      </c>
      <c r="F10" s="141">
        <v>10.077048899097504</v>
      </c>
      <c r="G10" s="142">
        <v>13.24008021452082</v>
      </c>
      <c r="I10" s="137" t="s">
        <v>61</v>
      </c>
      <c r="J10" s="138">
        <v>0.58638610000000002</v>
      </c>
      <c r="K10" s="139">
        <v>234107.03</v>
      </c>
      <c r="L10" s="140">
        <v>2.5047778360179955</v>
      </c>
      <c r="M10" s="141">
        <v>5.6747589092076769</v>
      </c>
      <c r="N10" s="141">
        <v>10.380048961285432</v>
      </c>
      <c r="O10" s="142">
        <v>13.24008021452082</v>
      </c>
    </row>
    <row r="11" spans="1:15" ht="13.5" thickBot="1">
      <c r="A11" s="143" t="s">
        <v>62</v>
      </c>
      <c r="B11" s="144">
        <v>5.8908700000000001E-2</v>
      </c>
      <c r="C11" s="145">
        <v>47388.77</v>
      </c>
      <c r="D11" s="146">
        <v>1.243094091701473</v>
      </c>
      <c r="E11" s="147">
        <v>0.72619062881532781</v>
      </c>
      <c r="F11" s="147">
        <v>2.123924997981379</v>
      </c>
      <c r="G11" s="148">
        <v>5.3960999273403552</v>
      </c>
      <c r="I11" s="143" t="s">
        <v>62</v>
      </c>
      <c r="J11" s="144">
        <v>0.12806290000000001</v>
      </c>
      <c r="K11" s="145">
        <v>48229.17</v>
      </c>
      <c r="L11" s="146">
        <v>2.6552996868907348</v>
      </c>
      <c r="M11" s="147">
        <v>1.2393303366399235</v>
      </c>
      <c r="N11" s="147">
        <v>2.181094610262758</v>
      </c>
      <c r="O11" s="148">
        <v>5.3960999273403552</v>
      </c>
    </row>
    <row r="13" spans="1:15">
      <c r="A13" s="97" t="s">
        <v>137</v>
      </c>
    </row>
    <row r="14" spans="1:15">
      <c r="A14" s="8" t="s">
        <v>413</v>
      </c>
    </row>
    <row r="17" spans="7:7">
      <c r="G17" s="15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zoomScaleNormal="100" workbookViewId="0"/>
  </sheetViews>
  <sheetFormatPr baseColWidth="10" defaultRowHeight="12.75"/>
  <cols>
    <col min="1" max="1" width="25.7109375" style="97" customWidth="1"/>
    <col min="2" max="2" width="10.7109375" style="97" customWidth="1"/>
    <col min="3" max="3" width="15.7109375" style="97" customWidth="1"/>
    <col min="4" max="4" width="10.7109375" style="97" customWidth="1"/>
    <col min="5" max="7" width="15.7109375" style="97" customWidth="1"/>
    <col min="8" max="8" width="12" style="97" bestFit="1" customWidth="1"/>
    <col min="9" max="9" width="25.7109375" style="97" customWidth="1"/>
    <col min="10" max="10" width="10.7109375" style="97" customWidth="1"/>
    <col min="11" max="11" width="15.7109375" style="97" customWidth="1"/>
    <col min="12" max="12" width="10.7109375" style="97" customWidth="1"/>
    <col min="13" max="15" width="15.7109375" style="97" customWidth="1"/>
    <col min="16" max="16384" width="11.42578125" style="97"/>
  </cols>
  <sheetData>
    <row r="1" spans="1:15">
      <c r="A1" s="96" t="s">
        <v>254</v>
      </c>
    </row>
    <row r="2" spans="1:15" ht="13.5" thickBot="1"/>
    <row r="3" spans="1:15" ht="38.25">
      <c r="A3" s="160" t="s">
        <v>438</v>
      </c>
      <c r="B3" s="172" t="s">
        <v>139</v>
      </c>
      <c r="C3" s="172" t="s">
        <v>140</v>
      </c>
      <c r="D3" s="172" t="s">
        <v>141</v>
      </c>
      <c r="E3" s="172" t="s">
        <v>142</v>
      </c>
      <c r="F3" s="172" t="s">
        <v>143</v>
      </c>
      <c r="G3" s="173" t="s">
        <v>162</v>
      </c>
      <c r="I3" s="160" t="s">
        <v>439</v>
      </c>
      <c r="J3" s="172" t="s">
        <v>139</v>
      </c>
      <c r="K3" s="172" t="s">
        <v>140</v>
      </c>
      <c r="L3" s="172" t="s">
        <v>141</v>
      </c>
      <c r="M3" s="172" t="s">
        <v>142</v>
      </c>
      <c r="N3" s="172" t="s">
        <v>143</v>
      </c>
      <c r="O3" s="173" t="s">
        <v>162</v>
      </c>
    </row>
    <row r="4" spans="1:15">
      <c r="A4" s="161"/>
      <c r="B4" s="174" t="s">
        <v>144</v>
      </c>
      <c r="C4" s="174"/>
      <c r="D4" s="174" t="s">
        <v>145</v>
      </c>
      <c r="E4" s="174" t="s">
        <v>146</v>
      </c>
      <c r="F4" s="174" t="s">
        <v>146</v>
      </c>
      <c r="G4" s="175"/>
      <c r="I4" s="161"/>
      <c r="J4" s="174" t="s">
        <v>144</v>
      </c>
      <c r="K4" s="174"/>
      <c r="L4" s="174" t="s">
        <v>145</v>
      </c>
      <c r="M4" s="174" t="s">
        <v>146</v>
      </c>
      <c r="N4" s="174" t="s">
        <v>146</v>
      </c>
      <c r="O4" s="175"/>
    </row>
    <row r="5" spans="1:15">
      <c r="A5" s="176" t="s">
        <v>50</v>
      </c>
      <c r="B5" s="162">
        <v>0.18693969999999999</v>
      </c>
      <c r="C5" s="163">
        <v>84461.14</v>
      </c>
      <c r="D5" s="164">
        <v>2.2133220082040093</v>
      </c>
      <c r="E5" s="123">
        <v>2.3044789075307679</v>
      </c>
      <c r="F5" s="123">
        <v>2.6014929029787193</v>
      </c>
      <c r="G5" s="124">
        <v>3.0744678668486012</v>
      </c>
      <c r="I5" s="102" t="s">
        <v>50</v>
      </c>
      <c r="J5" s="162">
        <v>0.33111360000000001</v>
      </c>
      <c r="K5" s="163">
        <v>83406.320000000007</v>
      </c>
      <c r="L5" s="164">
        <v>3.9698862148575791</v>
      </c>
      <c r="M5" s="123">
        <v>3.2043560574846963</v>
      </c>
      <c r="N5" s="123">
        <v>2.5953616687364645</v>
      </c>
      <c r="O5" s="124">
        <v>3.0744678668486012</v>
      </c>
    </row>
    <row r="6" spans="1:15">
      <c r="A6" s="176" t="s">
        <v>49</v>
      </c>
      <c r="B6" s="162">
        <v>0.36415969999999998</v>
      </c>
      <c r="C6" s="163">
        <v>165585.12</v>
      </c>
      <c r="D6" s="164">
        <v>2.199229616767497</v>
      </c>
      <c r="E6" s="123">
        <v>4.4891392658848392</v>
      </c>
      <c r="F6" s="123">
        <v>5.5743050803592284</v>
      </c>
      <c r="G6" s="124">
        <v>8.8349840231350054</v>
      </c>
      <c r="I6" s="102" t="s">
        <v>49</v>
      </c>
      <c r="J6" s="162">
        <v>0.49256060000000002</v>
      </c>
      <c r="K6" s="163">
        <v>163597.66</v>
      </c>
      <c r="L6" s="164">
        <v>3.0108046777686188</v>
      </c>
      <c r="M6" s="123">
        <v>4.766761444677285</v>
      </c>
      <c r="N6" s="123">
        <v>5.5908909545744105</v>
      </c>
      <c r="O6" s="124">
        <v>8.8349840231350054</v>
      </c>
    </row>
    <row r="7" spans="1:15">
      <c r="A7" s="177" t="s">
        <v>159</v>
      </c>
      <c r="B7" s="178">
        <v>0.55109940000000002</v>
      </c>
      <c r="C7" s="179">
        <v>250046.26</v>
      </c>
      <c r="D7" s="164">
        <v>2.2039897737322685</v>
      </c>
      <c r="E7" s="123">
        <v>6.7936181734156076</v>
      </c>
      <c r="F7" s="123">
        <v>8.1757979833379473</v>
      </c>
      <c r="G7" s="124">
        <v>11.909451889983607</v>
      </c>
      <c r="I7" s="180" t="s">
        <v>159</v>
      </c>
      <c r="J7" s="178">
        <v>0.82367420000000002</v>
      </c>
      <c r="K7" s="179">
        <v>247003.98</v>
      </c>
      <c r="L7" s="164">
        <v>3.3346596277517473</v>
      </c>
      <c r="M7" s="123">
        <v>7.9711175021619809</v>
      </c>
      <c r="N7" s="123">
        <v>8.1862526233108746</v>
      </c>
      <c r="O7" s="124">
        <v>11.909451889983607</v>
      </c>
    </row>
    <row r="8" spans="1:15" ht="25.5">
      <c r="A8" s="176" t="s">
        <v>161</v>
      </c>
      <c r="B8" s="162">
        <v>3.2928462999999999</v>
      </c>
      <c r="C8" s="163">
        <v>864265.12</v>
      </c>
      <c r="D8" s="164">
        <v>3.8099955948702404</v>
      </c>
      <c r="E8" s="123">
        <v>40.592206171780155</v>
      </c>
      <c r="F8" s="123">
        <v>38.965217769584072</v>
      </c>
      <c r="G8" s="124">
        <v>33.021366200625998</v>
      </c>
      <c r="I8" s="102" t="s">
        <v>161</v>
      </c>
      <c r="J8" s="162">
        <v>4.4883180999999999</v>
      </c>
      <c r="K8" s="163">
        <v>855030.54</v>
      </c>
      <c r="L8" s="164">
        <v>5.2493073522262721</v>
      </c>
      <c r="M8" s="123">
        <v>43.435755256362775</v>
      </c>
      <c r="N8" s="123">
        <v>38.937642916500572</v>
      </c>
      <c r="O8" s="124">
        <v>33.021366200625998</v>
      </c>
    </row>
    <row r="9" spans="1:15">
      <c r="A9" s="176" t="s">
        <v>160</v>
      </c>
      <c r="B9" s="162">
        <v>4.2680704</v>
      </c>
      <c r="C9" s="163">
        <v>1178911.3600000001</v>
      </c>
      <c r="D9" s="164">
        <v>3.6203488615123702</v>
      </c>
      <c r="E9" s="123">
        <v>52.614175654804242</v>
      </c>
      <c r="F9" s="123">
        <v>52.858984247077977</v>
      </c>
      <c r="G9" s="124">
        <v>55.069181909390394</v>
      </c>
      <c r="I9" s="102" t="s">
        <v>160</v>
      </c>
      <c r="J9" s="162">
        <v>5.0212414000000001</v>
      </c>
      <c r="K9" s="163">
        <v>1169591.1499999999</v>
      </c>
      <c r="L9" s="164">
        <v>4.2931595369886315</v>
      </c>
      <c r="M9" s="123">
        <v>48.593127241475244</v>
      </c>
      <c r="N9" s="123">
        <v>52.87610446018855</v>
      </c>
      <c r="O9" s="124">
        <v>55.069181909390394</v>
      </c>
    </row>
    <row r="10" spans="1:15" ht="13.5" thickBot="1">
      <c r="A10" s="181" t="s">
        <v>47</v>
      </c>
      <c r="B10" s="182">
        <v>7.5609166999999999</v>
      </c>
      <c r="C10" s="183">
        <v>2043176.48</v>
      </c>
      <c r="D10" s="165">
        <v>3.7005695660709641</v>
      </c>
      <c r="E10" s="129">
        <v>93.206381826584391</v>
      </c>
      <c r="F10" s="129">
        <v>91.824202016662042</v>
      </c>
      <c r="G10" s="130">
        <v>88.090548110016385</v>
      </c>
      <c r="I10" s="184" t="s">
        <v>47</v>
      </c>
      <c r="J10" s="182">
        <v>9.5095594999999999</v>
      </c>
      <c r="K10" s="183">
        <v>2024621.69</v>
      </c>
      <c r="L10" s="165">
        <v>4.6969562496389141</v>
      </c>
      <c r="M10" s="129">
        <v>92.028882497838026</v>
      </c>
      <c r="N10" s="129">
        <v>91.813747376689122</v>
      </c>
      <c r="O10" s="130">
        <v>88.090548110016385</v>
      </c>
    </row>
    <row r="12" spans="1:15">
      <c r="A12" s="117" t="s">
        <v>248</v>
      </c>
    </row>
    <row r="13" spans="1:15">
      <c r="A13" s="8" t="s">
        <v>413</v>
      </c>
    </row>
    <row r="17" spans="1:9">
      <c r="A17" s="96"/>
      <c r="G17" s="150"/>
      <c r="I17" s="96"/>
    </row>
    <row r="37" spans="1:14">
      <c r="A37" s="166"/>
      <c r="B37" s="185"/>
      <c r="C37" s="185"/>
      <c r="D37" s="185"/>
      <c r="E37" s="185"/>
      <c r="F37" s="185"/>
      <c r="G37" s="185"/>
      <c r="I37" s="167"/>
      <c r="J37" s="167"/>
    </row>
    <row r="38" spans="1:14">
      <c r="A38" s="166"/>
      <c r="B38" s="186"/>
      <c r="C38" s="186"/>
      <c r="D38" s="186"/>
      <c r="E38" s="186"/>
      <c r="F38" s="186"/>
      <c r="G38" s="186"/>
      <c r="M38" s="168"/>
      <c r="N38" s="168"/>
    </row>
    <row r="39" spans="1:14">
      <c r="B39" s="169"/>
      <c r="C39" s="170"/>
      <c r="D39" s="171"/>
      <c r="E39" s="187"/>
      <c r="F39" s="187"/>
      <c r="G39" s="187"/>
      <c r="M39" s="168"/>
      <c r="N39" s="168"/>
    </row>
    <row r="40" spans="1:14">
      <c r="B40" s="169"/>
      <c r="C40" s="170"/>
      <c r="D40" s="171"/>
      <c r="E40" s="187"/>
      <c r="F40" s="187"/>
      <c r="G40" s="187"/>
    </row>
    <row r="41" spans="1:14">
      <c r="A41" s="96"/>
      <c r="B41" s="188"/>
      <c r="C41" s="189"/>
      <c r="D41" s="171"/>
      <c r="E41" s="187"/>
      <c r="F41" s="187"/>
      <c r="G41" s="187"/>
      <c r="M41" s="168"/>
      <c r="N41" s="168"/>
    </row>
    <row r="42" spans="1:14">
      <c r="B42" s="169"/>
      <c r="C42" s="170"/>
      <c r="D42" s="171"/>
      <c r="E42" s="187"/>
      <c r="F42" s="187"/>
      <c r="G42" s="187"/>
      <c r="M42" s="168"/>
      <c r="N42" s="168"/>
    </row>
    <row r="43" spans="1:14">
      <c r="B43" s="169"/>
      <c r="C43" s="170"/>
      <c r="D43" s="171"/>
      <c r="E43" s="187"/>
      <c r="F43" s="187"/>
      <c r="G43" s="187"/>
    </row>
    <row r="44" spans="1:14">
      <c r="A44" s="96"/>
      <c r="B44" s="188"/>
      <c r="C44" s="189"/>
      <c r="D44" s="171"/>
      <c r="E44" s="187"/>
      <c r="F44" s="187"/>
      <c r="G44" s="187"/>
    </row>
    <row r="45" spans="1:14">
      <c r="B45" s="190"/>
      <c r="C45" s="191"/>
      <c r="E45" s="187"/>
      <c r="F45" s="187"/>
      <c r="G45" s="187"/>
      <c r="L45" s="167"/>
      <c r="M45" s="167"/>
    </row>
    <row r="46" spans="1:14">
      <c r="L46" s="168"/>
      <c r="M46" s="168"/>
    </row>
    <row r="47" spans="1:14">
      <c r="L47" s="168"/>
      <c r="M47" s="168"/>
    </row>
    <row r="48" spans="1:14">
      <c r="L48" s="168"/>
      <c r="M48" s="168"/>
    </row>
    <row r="49" spans="5:13">
      <c r="L49" s="168"/>
      <c r="M49" s="168"/>
    </row>
    <row r="52" spans="5:13">
      <c r="E52" s="167"/>
      <c r="F52" s="167"/>
      <c r="G52" s="167"/>
    </row>
    <row r="53" spans="5:13">
      <c r="E53" s="168"/>
      <c r="F53" s="168"/>
      <c r="G53" s="168"/>
    </row>
    <row r="54" spans="5:13">
      <c r="E54" s="168"/>
      <c r="F54" s="168"/>
      <c r="G54" s="168"/>
    </row>
    <row r="55" spans="5:13">
      <c r="E55" s="168"/>
      <c r="F55" s="168"/>
      <c r="G55" s="168"/>
    </row>
    <row r="56" spans="5:13">
      <c r="E56" s="168"/>
      <c r="F56" s="168"/>
      <c r="G56" s="168"/>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zoomScaleNormal="100" workbookViewId="0">
      <selection activeCell="I18" sqref="I18"/>
    </sheetView>
  </sheetViews>
  <sheetFormatPr baseColWidth="10" defaultRowHeight="12.75"/>
  <cols>
    <col min="1" max="1" width="25.7109375" style="97" customWidth="1"/>
    <col min="2" max="4" width="10.7109375" style="97" customWidth="1"/>
    <col min="5" max="6" width="15.7109375" style="97" customWidth="1"/>
    <col min="7" max="7" width="12.7109375" style="97" customWidth="1"/>
    <col min="8" max="8" width="11.42578125" style="97"/>
    <col min="9" max="9" width="25.7109375" style="97" customWidth="1"/>
    <col min="10" max="12" width="11.42578125" style="97"/>
    <col min="13" max="14" width="15.7109375" style="97" customWidth="1"/>
    <col min="15" max="15" width="12.7109375" style="97" customWidth="1"/>
    <col min="16" max="16384" width="11.42578125" style="97"/>
  </cols>
  <sheetData>
    <row r="1" spans="1:15">
      <c r="A1" s="96" t="s">
        <v>255</v>
      </c>
    </row>
    <row r="3" spans="1:15" ht="13.5" thickBot="1"/>
    <row r="4" spans="1:15" ht="38.25">
      <c r="A4" s="192" t="s">
        <v>438</v>
      </c>
      <c r="B4" s="172" t="s">
        <v>139</v>
      </c>
      <c r="C4" s="172" t="s">
        <v>140</v>
      </c>
      <c r="D4" s="172" t="s">
        <v>141</v>
      </c>
      <c r="E4" s="172" t="s">
        <v>142</v>
      </c>
      <c r="F4" s="172" t="s">
        <v>143</v>
      </c>
      <c r="G4" s="173" t="s">
        <v>162</v>
      </c>
      <c r="I4" s="192" t="s">
        <v>439</v>
      </c>
      <c r="J4" s="172" t="s">
        <v>139</v>
      </c>
      <c r="K4" s="172" t="s">
        <v>140</v>
      </c>
      <c r="L4" s="172" t="s">
        <v>141</v>
      </c>
      <c r="M4" s="172" t="s">
        <v>142</v>
      </c>
      <c r="N4" s="172" t="s">
        <v>143</v>
      </c>
      <c r="O4" s="173" t="s">
        <v>162</v>
      </c>
    </row>
    <row r="5" spans="1:15">
      <c r="A5" s="205"/>
      <c r="B5" s="174" t="s">
        <v>144</v>
      </c>
      <c r="C5" s="174"/>
      <c r="D5" s="174" t="s">
        <v>145</v>
      </c>
      <c r="E5" s="174" t="s">
        <v>146</v>
      </c>
      <c r="F5" s="174" t="s">
        <v>146</v>
      </c>
      <c r="G5" s="175"/>
      <c r="I5" s="205"/>
      <c r="J5" s="174" t="s">
        <v>144</v>
      </c>
      <c r="K5" s="174"/>
      <c r="L5" s="174" t="s">
        <v>145</v>
      </c>
      <c r="M5" s="174" t="s">
        <v>146</v>
      </c>
      <c r="N5" s="174" t="s">
        <v>146</v>
      </c>
      <c r="O5" s="175"/>
    </row>
    <row r="6" spans="1:15">
      <c r="A6" s="193" t="s">
        <v>68</v>
      </c>
      <c r="B6" s="194">
        <v>1.093796</v>
      </c>
      <c r="C6" s="195">
        <v>308793.3</v>
      </c>
      <c r="D6" s="108">
        <v>3.5421623461389871</v>
      </c>
      <c r="E6" s="109">
        <v>13.491169159997119</v>
      </c>
      <c r="F6" s="109">
        <v>12.644239486716513</v>
      </c>
      <c r="G6" s="110">
        <v>12.775473795690605</v>
      </c>
      <c r="I6" s="193" t="s">
        <v>68</v>
      </c>
      <c r="J6" s="194">
        <v>1.2793220000000001</v>
      </c>
      <c r="K6" s="195">
        <v>299204.5</v>
      </c>
      <c r="L6" s="108">
        <v>3.5466049919188092</v>
      </c>
      <c r="M6" s="109">
        <v>12.393736412341909</v>
      </c>
      <c r="N6" s="109">
        <v>12.374246715454788</v>
      </c>
      <c r="O6" s="110">
        <v>12.775473795690605</v>
      </c>
    </row>
    <row r="7" spans="1:15">
      <c r="A7" s="193" t="s">
        <v>164</v>
      </c>
      <c r="B7" s="194">
        <v>1.523954</v>
      </c>
      <c r="C7" s="195">
        <v>429125.2</v>
      </c>
      <c r="D7" s="108">
        <v>3.5513039085096842</v>
      </c>
      <c r="E7" s="109">
        <v>18.79685170365795</v>
      </c>
      <c r="F7" s="109">
        <v>17.004441064161597</v>
      </c>
      <c r="G7" s="110">
        <v>16.467990672545127</v>
      </c>
      <c r="I7" s="193" t="s">
        <v>164</v>
      </c>
      <c r="J7" s="194">
        <v>1.8120130000000001</v>
      </c>
      <c r="K7" s="195">
        <v>424736.3</v>
      </c>
      <c r="L7" s="108">
        <v>3.552261052953626</v>
      </c>
      <c r="M7" s="109">
        <v>17.55430727974419</v>
      </c>
      <c r="N7" s="109">
        <v>16.965076280058121</v>
      </c>
      <c r="O7" s="110">
        <v>16.467990672545127</v>
      </c>
    </row>
    <row r="8" spans="1:15">
      <c r="A8" s="193" t="s">
        <v>70</v>
      </c>
      <c r="B8" s="194">
        <v>1.8107249999999999</v>
      </c>
      <c r="C8" s="195">
        <v>532978.30000000005</v>
      </c>
      <c r="D8" s="108">
        <v>3.3973709623825208</v>
      </c>
      <c r="E8" s="109">
        <v>22.333961065167347</v>
      </c>
      <c r="F8" s="109">
        <v>21.773776758584393</v>
      </c>
      <c r="G8" s="110">
        <v>21.01247546018465</v>
      </c>
      <c r="I8" s="193" t="s">
        <v>70</v>
      </c>
      <c r="J8" s="194">
        <v>2.4548139999999998</v>
      </c>
      <c r="K8" s="195">
        <v>530877.6</v>
      </c>
      <c r="L8" s="108">
        <v>3.3973709623825208</v>
      </c>
      <c r="M8" s="109">
        <v>23.781594983379232</v>
      </c>
      <c r="N8" s="109">
        <v>21.903687441478059</v>
      </c>
      <c r="O8" s="110">
        <v>21.01247546018465</v>
      </c>
    </row>
    <row r="9" spans="1:15">
      <c r="A9" s="193" t="s">
        <v>71</v>
      </c>
      <c r="B9" s="194">
        <v>1.7597160000000001</v>
      </c>
      <c r="C9" s="195">
        <v>516349.7</v>
      </c>
      <c r="D9" s="108">
        <v>3.407992684027898</v>
      </c>
      <c r="E9" s="109">
        <v>21.704802567895193</v>
      </c>
      <c r="F9" s="109">
        <v>22.396915153273941</v>
      </c>
      <c r="G9" s="110">
        <v>22.986325545319396</v>
      </c>
      <c r="I9" s="193" t="s">
        <v>71</v>
      </c>
      <c r="J9" s="194">
        <v>2.225949</v>
      </c>
      <c r="K9" s="195">
        <v>514058</v>
      </c>
      <c r="L9" s="108">
        <v>3.4037494112324818</v>
      </c>
      <c r="M9" s="109">
        <v>21.564410815507006</v>
      </c>
      <c r="N9" s="109">
        <v>22.468823565326783</v>
      </c>
      <c r="O9" s="110">
        <v>22.986325545319396</v>
      </c>
    </row>
    <row r="10" spans="1:15" ht="13.5" thickBot="1">
      <c r="A10" s="196" t="s">
        <v>72</v>
      </c>
      <c r="B10" s="197">
        <v>1.919305</v>
      </c>
      <c r="C10" s="198">
        <v>504195.2</v>
      </c>
      <c r="D10" s="114">
        <v>3.8066705117383108</v>
      </c>
      <c r="E10" s="115">
        <v>23.673215503282396</v>
      </c>
      <c r="F10" s="115">
        <v>26.180627537263558</v>
      </c>
      <c r="G10" s="116">
        <v>26.757734526260222</v>
      </c>
      <c r="I10" s="196" t="s">
        <v>72</v>
      </c>
      <c r="J10" s="197">
        <v>2.5502289999999999</v>
      </c>
      <c r="K10" s="198">
        <v>500968.1</v>
      </c>
      <c r="L10" s="114">
        <v>3.813948602579281</v>
      </c>
      <c r="M10" s="115">
        <v>24.705950509027666</v>
      </c>
      <c r="N10" s="115">
        <v>26.288165997682245</v>
      </c>
      <c r="O10" s="116">
        <v>26.757734526260222</v>
      </c>
    </row>
    <row r="12" spans="1:15">
      <c r="A12" s="97" t="s">
        <v>158</v>
      </c>
    </row>
    <row r="13" spans="1:15">
      <c r="A13" s="8" t="s">
        <v>413</v>
      </c>
    </row>
    <row r="17" spans="1:15">
      <c r="G17" s="150"/>
    </row>
    <row r="31" spans="1:15">
      <c r="A31" s="199"/>
      <c r="B31" s="185"/>
      <c r="C31" s="185"/>
      <c r="D31" s="185"/>
      <c r="E31" s="185"/>
      <c r="F31" s="185"/>
      <c r="G31" s="185"/>
    </row>
    <row r="32" spans="1:15">
      <c r="B32" s="186"/>
      <c r="C32" s="186"/>
      <c r="D32" s="186"/>
      <c r="E32" s="186"/>
      <c r="F32" s="186"/>
      <c r="G32" s="186"/>
      <c r="I32" s="167"/>
      <c r="J32" s="167"/>
      <c r="L32" s="167"/>
      <c r="M32" s="167"/>
      <c r="N32" s="167"/>
      <c r="O32" s="167"/>
    </row>
    <row r="33" spans="1:15">
      <c r="A33" s="200"/>
      <c r="B33" s="201"/>
      <c r="C33" s="202"/>
      <c r="D33" s="206"/>
      <c r="E33" s="207"/>
      <c r="F33" s="207"/>
      <c r="G33" s="207"/>
      <c r="L33" s="168"/>
      <c r="M33" s="168"/>
      <c r="N33" s="168"/>
      <c r="O33" s="168"/>
    </row>
    <row r="34" spans="1:15">
      <c r="A34" s="200"/>
      <c r="B34" s="201"/>
      <c r="C34" s="202"/>
      <c r="D34" s="206"/>
      <c r="E34" s="207"/>
      <c r="F34" s="207"/>
      <c r="G34" s="207"/>
      <c r="L34" s="168"/>
      <c r="M34" s="168"/>
      <c r="N34" s="168"/>
      <c r="O34" s="168"/>
    </row>
    <row r="35" spans="1:15">
      <c r="A35" s="200"/>
      <c r="B35" s="201"/>
      <c r="C35" s="202"/>
      <c r="D35" s="206"/>
      <c r="E35" s="207"/>
      <c r="F35" s="207"/>
      <c r="G35" s="207"/>
      <c r="L35" s="168"/>
      <c r="M35" s="168"/>
      <c r="N35" s="168"/>
      <c r="O35" s="168"/>
    </row>
    <row r="36" spans="1:15">
      <c r="A36" s="200"/>
      <c r="B36" s="201"/>
      <c r="C36" s="202"/>
      <c r="D36" s="206"/>
      <c r="E36" s="207"/>
      <c r="F36" s="207"/>
      <c r="G36" s="207"/>
      <c r="L36" s="168"/>
      <c r="M36" s="168"/>
      <c r="N36" s="168"/>
      <c r="O36" s="168"/>
    </row>
    <row r="37" spans="1:15">
      <c r="A37" s="200"/>
      <c r="B37" s="201"/>
      <c r="C37" s="202"/>
      <c r="D37" s="206"/>
      <c r="E37" s="207"/>
      <c r="F37" s="207"/>
      <c r="G37" s="207"/>
      <c r="L37" s="168"/>
      <c r="M37" s="168"/>
      <c r="N37" s="168"/>
      <c r="O37" s="168"/>
    </row>
    <row r="38" spans="1:15">
      <c r="B38" s="208"/>
      <c r="C38" s="191"/>
      <c r="L38" s="168"/>
      <c r="M38" s="168"/>
      <c r="N38" s="168"/>
      <c r="O38" s="168"/>
    </row>
    <row r="39" spans="1:15">
      <c r="L39" s="168"/>
      <c r="M39" s="168"/>
      <c r="N39" s="168"/>
      <c r="O39" s="168"/>
    </row>
    <row r="40" spans="1:15">
      <c r="A40" s="203"/>
      <c r="B40" s="167"/>
      <c r="C40" s="200"/>
      <c r="D40" s="186"/>
      <c r="E40" s="186"/>
      <c r="F40" s="186"/>
      <c r="G40" s="186"/>
      <c r="L40" s="168"/>
      <c r="M40" s="168"/>
      <c r="N40" s="168"/>
      <c r="O40" s="168"/>
    </row>
    <row r="41" spans="1:15">
      <c r="A41" s="204"/>
      <c r="B41" s="168"/>
      <c r="C41" s="202"/>
      <c r="D41" s="209"/>
      <c r="E41" s="187"/>
      <c r="F41" s="187"/>
      <c r="G41" s="187"/>
      <c r="L41" s="168"/>
      <c r="M41" s="168"/>
      <c r="N41" s="168"/>
      <c r="O41" s="168"/>
    </row>
    <row r="42" spans="1:15">
      <c r="A42" s="204"/>
      <c r="B42" s="168"/>
      <c r="C42" s="202"/>
      <c r="D42" s="209"/>
      <c r="E42" s="187"/>
      <c r="F42" s="187"/>
      <c r="G42" s="187"/>
    </row>
    <row r="43" spans="1:15">
      <c r="A43" s="204"/>
      <c r="B43" s="168"/>
      <c r="C43" s="202"/>
      <c r="D43" s="209"/>
      <c r="E43" s="187"/>
      <c r="F43" s="187"/>
      <c r="G43" s="187"/>
      <c r="L43" s="167"/>
      <c r="M43" s="167"/>
    </row>
    <row r="44" spans="1:15">
      <c r="A44" s="204"/>
      <c r="B44" s="168"/>
      <c r="C44" s="202"/>
      <c r="D44" s="209"/>
      <c r="E44" s="187"/>
      <c r="F44" s="187"/>
      <c r="G44" s="187"/>
      <c r="K44" s="167"/>
      <c r="L44" s="167"/>
      <c r="M44" s="167"/>
    </row>
    <row r="45" spans="1:15">
      <c r="A45" s="204"/>
      <c r="B45" s="168"/>
      <c r="C45" s="202"/>
      <c r="D45" s="209"/>
      <c r="E45" s="187"/>
      <c r="F45" s="187"/>
      <c r="G45" s="187"/>
      <c r="K45" s="167"/>
      <c r="L45" s="167"/>
      <c r="M45" s="167"/>
    </row>
    <row r="46" spans="1:15">
      <c r="C46" s="202"/>
      <c r="K46" s="168"/>
      <c r="L46" s="168"/>
      <c r="M46" s="168"/>
    </row>
    <row r="47" spans="1:15">
      <c r="A47" s="203"/>
      <c r="B47" s="167"/>
      <c r="K47" s="168"/>
      <c r="L47" s="168"/>
      <c r="M47" s="168"/>
    </row>
    <row r="48" spans="1:15">
      <c r="A48" s="204"/>
      <c r="B48" s="168"/>
      <c r="C48" s="187"/>
      <c r="K48" s="168"/>
      <c r="L48" s="168"/>
      <c r="M48" s="168"/>
    </row>
    <row r="49" spans="1:13">
      <c r="A49" s="204"/>
      <c r="B49" s="168"/>
      <c r="C49" s="187"/>
      <c r="K49" s="168"/>
      <c r="L49" s="168"/>
      <c r="M49" s="168"/>
    </row>
    <row r="50" spans="1:13">
      <c r="A50" s="204"/>
      <c r="B50" s="168"/>
      <c r="C50" s="187"/>
      <c r="K50" s="168"/>
      <c r="L50" s="168"/>
      <c r="M50" s="168"/>
    </row>
    <row r="51" spans="1:13">
      <c r="A51" s="204"/>
      <c r="B51" s="168"/>
      <c r="C51" s="187"/>
      <c r="K51" s="168"/>
      <c r="L51" s="168"/>
      <c r="M51" s="168"/>
    </row>
    <row r="52" spans="1:13">
      <c r="A52" s="204"/>
      <c r="B52" s="168"/>
      <c r="C52" s="187"/>
      <c r="K52" s="168"/>
      <c r="L52" s="168"/>
      <c r="M52" s="168"/>
    </row>
    <row r="53" spans="1:13">
      <c r="K53" s="168"/>
      <c r="L53" s="168"/>
      <c r="M53" s="168"/>
    </row>
    <row r="54" spans="1:13">
      <c r="K54" s="168"/>
      <c r="L54" s="168"/>
      <c r="M54" s="168"/>
    </row>
    <row r="55" spans="1:13">
      <c r="A55" s="203"/>
      <c r="B55" s="167"/>
      <c r="K55" s="168"/>
      <c r="L55" s="168"/>
      <c r="M55" s="168"/>
    </row>
    <row r="56" spans="1:13">
      <c r="A56" s="204"/>
      <c r="B56" s="168"/>
    </row>
    <row r="57" spans="1:13">
      <c r="A57" s="204"/>
      <c r="B57" s="168"/>
    </row>
    <row r="58" spans="1:13">
      <c r="A58" s="204"/>
      <c r="B58" s="168"/>
    </row>
    <row r="59" spans="1:13">
      <c r="A59" s="204"/>
      <c r="B59" s="168"/>
    </row>
    <row r="60" spans="1:13">
      <c r="A60" s="204"/>
      <c r="B60" s="168"/>
    </row>
    <row r="62" spans="1:13">
      <c r="A62" s="203"/>
      <c r="B62" s="167"/>
    </row>
    <row r="63" spans="1:13">
      <c r="A63" s="204"/>
      <c r="B63" s="168"/>
      <c r="C63" s="187"/>
    </row>
    <row r="64" spans="1:13">
      <c r="A64" s="204"/>
      <c r="B64" s="168"/>
      <c r="C64" s="187"/>
    </row>
    <row r="65" spans="1:3">
      <c r="A65" s="204"/>
      <c r="B65" s="168"/>
      <c r="C65" s="187"/>
    </row>
    <row r="66" spans="1:3">
      <c r="A66" s="204"/>
      <c r="B66" s="168"/>
      <c r="C66" s="187"/>
    </row>
    <row r="67" spans="1:3">
      <c r="A67" s="204"/>
      <c r="B67" s="168"/>
      <c r="C67" s="187"/>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zoomScale="90" zoomScaleNormal="90" workbookViewId="0">
      <selection activeCell="I22" sqref="I22"/>
    </sheetView>
  </sheetViews>
  <sheetFormatPr baseColWidth="10" defaultRowHeight="12.75"/>
  <cols>
    <col min="1" max="1" width="20.7109375" style="97" customWidth="1"/>
    <col min="2" max="4" width="10.7109375" style="97" customWidth="1"/>
    <col min="5" max="6" width="15.7109375" style="97" customWidth="1"/>
    <col min="7" max="7" width="12.7109375" style="97" customWidth="1"/>
    <col min="8" max="8" width="11.42578125" style="97"/>
    <col min="9" max="9" width="20.7109375" style="97" customWidth="1"/>
    <col min="10" max="12" width="10.7109375" style="97" customWidth="1"/>
    <col min="13" max="14" width="15.7109375" style="97" customWidth="1"/>
    <col min="15" max="15" width="12.7109375" style="97" customWidth="1"/>
    <col min="16" max="16384" width="11.42578125" style="97"/>
  </cols>
  <sheetData>
    <row r="1" spans="1:15">
      <c r="A1" s="96" t="s">
        <v>256</v>
      </c>
    </row>
    <row r="3" spans="1:15" ht="13.5" thickBot="1"/>
    <row r="4" spans="1:15" ht="38.25">
      <c r="A4" s="192" t="s">
        <v>438</v>
      </c>
      <c r="B4" s="172" t="s">
        <v>139</v>
      </c>
      <c r="C4" s="172" t="s">
        <v>140</v>
      </c>
      <c r="D4" s="172" t="s">
        <v>141</v>
      </c>
      <c r="E4" s="172" t="s">
        <v>142</v>
      </c>
      <c r="F4" s="172" t="s">
        <v>143</v>
      </c>
      <c r="G4" s="173" t="s">
        <v>162</v>
      </c>
      <c r="I4" s="192" t="s">
        <v>439</v>
      </c>
      <c r="J4" s="172" t="s">
        <v>139</v>
      </c>
      <c r="K4" s="172" t="s">
        <v>140</v>
      </c>
      <c r="L4" s="172" t="s">
        <v>141</v>
      </c>
      <c r="M4" s="172" t="s">
        <v>142</v>
      </c>
      <c r="N4" s="172" t="s">
        <v>143</v>
      </c>
      <c r="O4" s="173" t="s">
        <v>162</v>
      </c>
    </row>
    <row r="5" spans="1:15">
      <c r="A5" s="205"/>
      <c r="B5" s="174" t="s">
        <v>144</v>
      </c>
      <c r="C5" s="174"/>
      <c r="D5" s="174" t="s">
        <v>145</v>
      </c>
      <c r="E5" s="174" t="s">
        <v>146</v>
      </c>
      <c r="F5" s="174" t="s">
        <v>146</v>
      </c>
      <c r="G5" s="175"/>
      <c r="I5" s="205"/>
      <c r="J5" s="174" t="s">
        <v>144</v>
      </c>
      <c r="K5" s="174"/>
      <c r="L5" s="174" t="s">
        <v>145</v>
      </c>
      <c r="M5" s="174" t="s">
        <v>146</v>
      </c>
      <c r="N5" s="174" t="s">
        <v>146</v>
      </c>
      <c r="O5" s="175"/>
    </row>
    <row r="6" spans="1:15">
      <c r="A6" s="102" t="s">
        <v>165</v>
      </c>
      <c r="B6" s="162">
        <v>0.2725996</v>
      </c>
      <c r="C6" s="210">
        <v>139965.85999999999</v>
      </c>
      <c r="D6" s="122">
        <v>1.9476149398146092</v>
      </c>
      <c r="E6" s="123">
        <v>3.3604420484323247</v>
      </c>
      <c r="F6" s="123">
        <v>2.6437031172679952</v>
      </c>
      <c r="G6" s="124">
        <v>3.4229929459647987</v>
      </c>
      <c r="I6" s="102" t="s">
        <v>165</v>
      </c>
      <c r="J6" s="162">
        <v>0.38088099999999997</v>
      </c>
      <c r="K6" s="210">
        <v>136334.86000000002</v>
      </c>
      <c r="L6" s="122">
        <v>2.7937168820945715</v>
      </c>
      <c r="M6" s="123">
        <v>3.6859807012784387</v>
      </c>
      <c r="N6" s="123">
        <v>2.9222875070000249</v>
      </c>
      <c r="O6" s="124">
        <v>4.026218587887973</v>
      </c>
    </row>
    <row r="7" spans="1:15">
      <c r="A7" s="102" t="s">
        <v>64</v>
      </c>
      <c r="B7" s="162">
        <v>1.7378499999999999</v>
      </c>
      <c r="C7" s="210">
        <v>713283.75100000005</v>
      </c>
      <c r="D7" s="122">
        <v>2.436407667444537</v>
      </c>
      <c r="E7" s="123">
        <v>21.423157678397605</v>
      </c>
      <c r="F7" s="123">
        <v>22.745891098879152</v>
      </c>
      <c r="G7" s="124">
        <v>24.503443958607576</v>
      </c>
      <c r="I7" s="102" t="s">
        <v>64</v>
      </c>
      <c r="J7" s="162">
        <v>2.5691144000000001</v>
      </c>
      <c r="K7" s="210">
        <v>707504.62899999996</v>
      </c>
      <c r="L7" s="122">
        <v>3.6312333441990807</v>
      </c>
      <c r="M7" s="123">
        <v>24.862637143298134</v>
      </c>
      <c r="N7" s="123">
        <v>22.782422517480281</v>
      </c>
      <c r="O7" s="124">
        <v>24.503443958607576</v>
      </c>
    </row>
    <row r="8" spans="1:15">
      <c r="A8" s="102" t="s">
        <v>65</v>
      </c>
      <c r="B8" s="162">
        <v>3.5541648000000001</v>
      </c>
      <c r="C8" s="210">
        <v>1010251.152</v>
      </c>
      <c r="D8" s="122">
        <v>3.518100219894627</v>
      </c>
      <c r="E8" s="123">
        <v>43.813581681624136</v>
      </c>
      <c r="F8" s="123">
        <v>44.447687840538151</v>
      </c>
      <c r="G8" s="124">
        <v>43.35251831270304</v>
      </c>
      <c r="I8" s="102" t="s">
        <v>65</v>
      </c>
      <c r="J8" s="162">
        <v>4.5657351000000004</v>
      </c>
      <c r="K8" s="210">
        <v>1004807.3860000001</v>
      </c>
      <c r="L8" s="122">
        <v>4.5438908626812191</v>
      </c>
      <c r="M8" s="123">
        <v>44.184959254332938</v>
      </c>
      <c r="N8" s="123">
        <v>44.623656297470745</v>
      </c>
      <c r="O8" s="124">
        <v>43.35251831270304</v>
      </c>
    </row>
    <row r="9" spans="1:15" ht="13.5" thickBot="1">
      <c r="A9" s="125" t="s">
        <v>66</v>
      </c>
      <c r="B9" s="211">
        <v>2.5474017</v>
      </c>
      <c r="C9" s="212">
        <v>429721.97899999999</v>
      </c>
      <c r="D9" s="128">
        <v>5.9280228251950788</v>
      </c>
      <c r="E9" s="129">
        <v>31.402818591545941</v>
      </c>
      <c r="F9" s="129">
        <v>29.826968690414862</v>
      </c>
      <c r="G9" s="130">
        <v>28.117819140801405</v>
      </c>
      <c r="I9" s="125" t="s">
        <v>66</v>
      </c>
      <c r="J9" s="211">
        <v>2.8175032</v>
      </c>
      <c r="K9" s="212">
        <v>422978.79800000001</v>
      </c>
      <c r="L9" s="128">
        <v>6.6610979399492267</v>
      </c>
      <c r="M9" s="129">
        <v>27.266422901090486</v>
      </c>
      <c r="N9" s="129">
        <v>29.671633678048956</v>
      </c>
      <c r="O9" s="130">
        <v>28.117819140801405</v>
      </c>
    </row>
    <row r="11" spans="1:15">
      <c r="A11" s="97" t="s">
        <v>137</v>
      </c>
    </row>
    <row r="12" spans="1:15">
      <c r="A12" s="8" t="s">
        <v>413</v>
      </c>
    </row>
    <row r="15" spans="1:15">
      <c r="A15" s="117"/>
    </row>
    <row r="16" spans="1:15">
      <c r="A16" s="8"/>
    </row>
    <row r="17" spans="1:9">
      <c r="G17" s="150"/>
    </row>
    <row r="18" spans="1:9">
      <c r="A18" s="96"/>
      <c r="I18" s="96"/>
    </row>
    <row r="37" spans="1:14">
      <c r="A37" s="199"/>
      <c r="B37" s="185"/>
      <c r="C37" s="185"/>
      <c r="D37" s="185"/>
      <c r="E37" s="185"/>
      <c r="F37" s="185"/>
      <c r="G37" s="185"/>
    </row>
    <row r="38" spans="1:14">
      <c r="B38" s="186"/>
      <c r="C38" s="186"/>
      <c r="D38" s="186"/>
      <c r="E38" s="186"/>
      <c r="F38" s="186"/>
      <c r="G38" s="186"/>
      <c r="I38" s="167"/>
      <c r="J38" s="167"/>
      <c r="L38" s="167"/>
      <c r="M38" s="167"/>
      <c r="N38" s="167"/>
    </row>
    <row r="39" spans="1:14">
      <c r="B39" s="169"/>
      <c r="C39" s="170"/>
      <c r="D39" s="209"/>
      <c r="E39" s="187"/>
      <c r="F39" s="187"/>
      <c r="G39" s="187"/>
      <c r="L39" s="168"/>
      <c r="M39" s="168"/>
      <c r="N39" s="168"/>
    </row>
    <row r="40" spans="1:14">
      <c r="B40" s="169"/>
      <c r="C40" s="169"/>
      <c r="D40" s="209"/>
      <c r="E40" s="187"/>
      <c r="F40" s="187"/>
      <c r="G40" s="187"/>
      <c r="L40" s="168"/>
      <c r="M40" s="168"/>
      <c r="N40" s="168"/>
    </row>
    <row r="41" spans="1:14">
      <c r="B41" s="169"/>
      <c r="C41" s="169"/>
      <c r="D41" s="209"/>
      <c r="E41" s="187"/>
      <c r="F41" s="187"/>
      <c r="G41" s="187"/>
      <c r="L41" s="168"/>
      <c r="M41" s="168"/>
      <c r="N41" s="168"/>
    </row>
    <row r="42" spans="1:14">
      <c r="B42" s="169"/>
      <c r="C42" s="169"/>
      <c r="D42" s="209"/>
      <c r="E42" s="187"/>
      <c r="F42" s="187"/>
      <c r="G42" s="187"/>
      <c r="L42" s="168"/>
      <c r="M42" s="168"/>
      <c r="N42" s="168"/>
    </row>
    <row r="43" spans="1:14">
      <c r="B43" s="208"/>
      <c r="C43" s="191"/>
      <c r="L43" s="168"/>
      <c r="M43" s="168"/>
      <c r="N43" s="168"/>
    </row>
    <row r="44" spans="1:14">
      <c r="L44" s="168"/>
      <c r="M44" s="168"/>
      <c r="N44" s="168"/>
    </row>
    <row r="45" spans="1:14">
      <c r="A45" s="167"/>
      <c r="B45" s="167"/>
      <c r="L45" s="168"/>
      <c r="M45" s="168"/>
      <c r="N45" s="168"/>
    </row>
    <row r="46" spans="1:14">
      <c r="A46" s="168"/>
      <c r="B46" s="168"/>
      <c r="L46" s="167"/>
      <c r="M46" s="167"/>
    </row>
    <row r="47" spans="1:14">
      <c r="A47" s="168"/>
      <c r="B47" s="168"/>
      <c r="L47" s="167"/>
      <c r="M47" s="167"/>
    </row>
    <row r="48" spans="1:14">
      <c r="A48" s="168"/>
      <c r="B48" s="168"/>
      <c r="L48" s="168"/>
      <c r="M48" s="168"/>
    </row>
    <row r="49" spans="1:13">
      <c r="A49" s="168"/>
      <c r="B49" s="168"/>
      <c r="L49" s="168"/>
      <c r="M49" s="168"/>
    </row>
    <row r="50" spans="1:13">
      <c r="A50" s="168"/>
      <c r="B50" s="168"/>
      <c r="L50" s="168"/>
      <c r="M50" s="168"/>
    </row>
    <row r="51" spans="1:13">
      <c r="A51" s="168"/>
      <c r="B51" s="168"/>
      <c r="L51" s="168"/>
      <c r="M51" s="168"/>
    </row>
    <row r="52" spans="1:13">
      <c r="A52" s="168"/>
      <c r="B52" s="168"/>
      <c r="L52" s="168"/>
      <c r="M52" s="168"/>
    </row>
    <row r="53" spans="1:13">
      <c r="L53" s="168"/>
      <c r="M53" s="168"/>
    </row>
    <row r="54" spans="1:13">
      <c r="L54" s="168"/>
      <c r="M54" s="168"/>
    </row>
    <row r="55" spans="1:13">
      <c r="A55" s="199"/>
      <c r="B55" s="199"/>
      <c r="C55" s="200"/>
      <c r="D55" s="186"/>
      <c r="E55" s="186"/>
      <c r="F55" s="186"/>
    </row>
    <row r="56" spans="1:13">
      <c r="B56" s="186"/>
      <c r="C56" s="186"/>
      <c r="D56" s="186"/>
      <c r="E56" s="186"/>
      <c r="F56" s="186"/>
    </row>
    <row r="57" spans="1:13">
      <c r="B57" s="168"/>
      <c r="C57" s="168"/>
      <c r="D57" s="213"/>
      <c r="E57" s="213"/>
      <c r="F57" s="213"/>
    </row>
    <row r="58" spans="1:13">
      <c r="B58" s="168"/>
      <c r="C58" s="168"/>
      <c r="D58" s="213"/>
      <c r="E58" s="213"/>
      <c r="F58" s="213"/>
    </row>
    <row r="59" spans="1:13">
      <c r="B59" s="168"/>
      <c r="C59" s="168"/>
      <c r="D59" s="213"/>
      <c r="E59" s="213"/>
      <c r="F59" s="213"/>
    </row>
    <row r="60" spans="1:13">
      <c r="B60" s="168"/>
      <c r="C60" s="168"/>
      <c r="D60" s="213"/>
      <c r="E60" s="213"/>
      <c r="F60" s="213"/>
    </row>
    <row r="61" spans="1:13">
      <c r="B61" s="168"/>
      <c r="C61" s="168"/>
      <c r="D61" s="213"/>
      <c r="E61" s="213"/>
      <c r="F61" s="213"/>
    </row>
    <row r="62" spans="1:13">
      <c r="B62" s="168"/>
      <c r="C62" s="168"/>
      <c r="D62" s="213"/>
      <c r="E62" s="213"/>
      <c r="F62" s="213"/>
    </row>
    <row r="63" spans="1:13">
      <c r="B63" s="168"/>
      <c r="C63" s="168"/>
      <c r="D63" s="213"/>
      <c r="E63" s="213"/>
      <c r="F63" s="213"/>
    </row>
    <row r="64" spans="1:13">
      <c r="B64" s="191"/>
      <c r="C64" s="191"/>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zoomScale="80" zoomScaleNormal="80" workbookViewId="0">
      <selection activeCell="G22" sqref="G22"/>
    </sheetView>
  </sheetViews>
  <sheetFormatPr baseColWidth="10" defaultRowHeight="12.75"/>
  <cols>
    <col min="1" max="1" width="30.7109375" style="97" customWidth="1"/>
    <col min="2" max="4" width="10.7109375" style="97" customWidth="1"/>
    <col min="5" max="7" width="15.7109375" style="97" customWidth="1"/>
    <col min="8" max="8" width="11.42578125" style="97"/>
    <col min="9" max="9" width="30.7109375" style="97" customWidth="1"/>
    <col min="10" max="10" width="11.42578125" style="97" customWidth="1"/>
    <col min="11" max="12" width="11.42578125" style="97"/>
    <col min="13" max="15" width="15.7109375" style="97" customWidth="1"/>
    <col min="16" max="16384" width="11.42578125" style="97"/>
  </cols>
  <sheetData>
    <row r="1" spans="1:15">
      <c r="A1" s="96" t="s">
        <v>257</v>
      </c>
    </row>
    <row r="2" spans="1:15" ht="13.5" thickBot="1"/>
    <row r="3" spans="1:15" ht="38.25">
      <c r="A3" s="192" t="s">
        <v>438</v>
      </c>
      <c r="B3" s="172" t="s">
        <v>139</v>
      </c>
      <c r="C3" s="172" t="s">
        <v>140</v>
      </c>
      <c r="D3" s="172" t="s">
        <v>141</v>
      </c>
      <c r="E3" s="172" t="s">
        <v>142</v>
      </c>
      <c r="F3" s="172" t="s">
        <v>143</v>
      </c>
      <c r="G3" s="173" t="s">
        <v>162</v>
      </c>
      <c r="I3" s="192" t="s">
        <v>439</v>
      </c>
      <c r="J3" s="172" t="s">
        <v>139</v>
      </c>
      <c r="K3" s="172" t="s">
        <v>140</v>
      </c>
      <c r="L3" s="172" t="s">
        <v>141</v>
      </c>
      <c r="M3" s="172" t="s">
        <v>142</v>
      </c>
      <c r="N3" s="172" t="s">
        <v>143</v>
      </c>
      <c r="O3" s="173" t="s">
        <v>162</v>
      </c>
    </row>
    <row r="4" spans="1:15">
      <c r="A4" s="205"/>
      <c r="B4" s="174" t="s">
        <v>144</v>
      </c>
      <c r="C4" s="174"/>
      <c r="D4" s="174" t="s">
        <v>145</v>
      </c>
      <c r="E4" s="174" t="s">
        <v>146</v>
      </c>
      <c r="F4" s="174" t="s">
        <v>146</v>
      </c>
      <c r="G4" s="175"/>
      <c r="I4" s="205"/>
      <c r="J4" s="174" t="s">
        <v>144</v>
      </c>
      <c r="K4" s="174"/>
      <c r="L4" s="174" t="s">
        <v>145</v>
      </c>
      <c r="M4" s="174" t="s">
        <v>146</v>
      </c>
      <c r="N4" s="174" t="s">
        <v>146</v>
      </c>
      <c r="O4" s="175"/>
    </row>
    <row r="5" spans="1:15">
      <c r="A5" s="102" t="s">
        <v>168</v>
      </c>
      <c r="B5" s="214">
        <v>0.34761199999999998</v>
      </c>
      <c r="C5" s="195">
        <v>141536.4</v>
      </c>
      <c r="D5" s="217">
        <v>2.4559901198560938</v>
      </c>
      <c r="E5" s="108">
        <v>4.2851492861312233</v>
      </c>
      <c r="F5" s="108">
        <v>6.0513554936228653</v>
      </c>
      <c r="G5" s="218">
        <v>6.2750828965159382</v>
      </c>
      <c r="I5" s="102" t="s">
        <v>172</v>
      </c>
      <c r="J5" s="214">
        <v>0.52164880000000002</v>
      </c>
      <c r="K5" s="195">
        <v>114238.39999999999</v>
      </c>
      <c r="L5" s="217">
        <v>4.5663174554265469</v>
      </c>
      <c r="M5" s="108">
        <v>5.0482629662825298</v>
      </c>
      <c r="N5" s="108">
        <v>5.0939100240406319</v>
      </c>
      <c r="O5" s="218">
        <v>5.2321003268061421</v>
      </c>
    </row>
    <row r="6" spans="1:15">
      <c r="A6" s="102" t="s">
        <v>171</v>
      </c>
      <c r="B6" s="214">
        <v>0.3962156</v>
      </c>
      <c r="C6" s="195">
        <v>123672</v>
      </c>
      <c r="D6" s="217">
        <v>3.2037615628436509</v>
      </c>
      <c r="E6" s="108">
        <v>4.8843049017124107</v>
      </c>
      <c r="F6" s="108">
        <v>5.2067942177772712</v>
      </c>
      <c r="G6" s="218">
        <v>4.9976586818490283</v>
      </c>
      <c r="I6" s="102" t="s">
        <v>171</v>
      </c>
      <c r="J6" s="214">
        <v>0.53969849999999997</v>
      </c>
      <c r="K6" s="195">
        <v>120700.1</v>
      </c>
      <c r="L6" s="217">
        <v>4.4714006036449012</v>
      </c>
      <c r="M6" s="108">
        <v>5.2229391700090781</v>
      </c>
      <c r="N6" s="108">
        <v>5.1513118797559008</v>
      </c>
      <c r="O6" s="218">
        <v>4.9976586818490283</v>
      </c>
    </row>
    <row r="7" spans="1:15">
      <c r="A7" s="102" t="s">
        <v>172</v>
      </c>
      <c r="B7" s="214">
        <v>0.47932069999999999</v>
      </c>
      <c r="C7" s="195">
        <v>114797.7</v>
      </c>
      <c r="D7" s="217">
        <v>4.175351074106886</v>
      </c>
      <c r="E7" s="108">
        <v>5.9087740222803538</v>
      </c>
      <c r="F7" s="108">
        <v>5.0956861559709683</v>
      </c>
      <c r="G7" s="218">
        <v>5.2321003268061421</v>
      </c>
      <c r="I7" s="102" t="s">
        <v>174</v>
      </c>
      <c r="J7" s="214">
        <v>0.66466780000000003</v>
      </c>
      <c r="K7" s="195">
        <v>134252.70000000001</v>
      </c>
      <c r="L7" s="217">
        <v>4.9508710066911128</v>
      </c>
      <c r="M7" s="108">
        <v>6.4323311768770157</v>
      </c>
      <c r="N7" s="108">
        <v>5.902366800975881</v>
      </c>
      <c r="O7" s="218">
        <v>6.6727877404571183</v>
      </c>
    </row>
    <row r="8" spans="1:15">
      <c r="A8" s="102" t="s">
        <v>174</v>
      </c>
      <c r="B8" s="214">
        <v>0.55308310000000005</v>
      </c>
      <c r="C8" s="195">
        <v>137212.6</v>
      </c>
      <c r="D8" s="217">
        <v>4.0308477501337343</v>
      </c>
      <c r="E8" s="108">
        <v>6.818072020345225</v>
      </c>
      <c r="F8" s="108">
        <v>5.9728648912716116</v>
      </c>
      <c r="G8" s="218">
        <v>6.6727877404571183</v>
      </c>
      <c r="I8" s="102" t="s">
        <v>168</v>
      </c>
      <c r="J8" s="214">
        <v>0.6661338</v>
      </c>
      <c r="K8" s="195">
        <v>140383</v>
      </c>
      <c r="L8" s="217">
        <v>4.7451172862811024</v>
      </c>
      <c r="M8" s="108">
        <v>6.4465184107181956</v>
      </c>
      <c r="N8" s="108">
        <v>6.0772984202678799</v>
      </c>
      <c r="O8" s="218">
        <v>6.2750828965159382</v>
      </c>
    </row>
    <row r="9" spans="1:15">
      <c r="A9" s="102" t="s">
        <v>176</v>
      </c>
      <c r="B9" s="214">
        <v>0.62131820000000004</v>
      </c>
      <c r="C9" s="195">
        <v>140709.70000000001</v>
      </c>
      <c r="D9" s="217">
        <v>4.4156031886927485</v>
      </c>
      <c r="E9" s="108">
        <v>7.659232826226761</v>
      </c>
      <c r="F9" s="108">
        <v>6.0208040784807251</v>
      </c>
      <c r="G9" s="218">
        <v>6.0289832162297783</v>
      </c>
      <c r="I9" s="102" t="s">
        <v>176</v>
      </c>
      <c r="J9" s="214">
        <v>0.79147780000000001</v>
      </c>
      <c r="K9" s="195">
        <v>140703.29999999999</v>
      </c>
      <c r="L9" s="217">
        <v>5.6251544917567688</v>
      </c>
      <c r="M9" s="108">
        <v>7.6595365816518139</v>
      </c>
      <c r="N9" s="108">
        <v>6.0785651927689353</v>
      </c>
      <c r="O9" s="218">
        <v>6.0289832162297783</v>
      </c>
    </row>
    <row r="10" spans="1:15">
      <c r="A10" s="102" t="s">
        <v>179</v>
      </c>
      <c r="B10" s="214">
        <v>0.66085320000000003</v>
      </c>
      <c r="C10" s="195">
        <v>173611.1</v>
      </c>
      <c r="D10" s="217">
        <v>3.8065146756169397</v>
      </c>
      <c r="E10" s="108">
        <v>8.146596257371824</v>
      </c>
      <c r="F10" s="108">
        <v>7.6949835400210125</v>
      </c>
      <c r="G10" s="218">
        <v>7.2477555775334732</v>
      </c>
      <c r="I10" s="102" t="s">
        <v>179</v>
      </c>
      <c r="J10" s="214">
        <v>0.83620289999999997</v>
      </c>
      <c r="K10" s="195">
        <v>172163.1</v>
      </c>
      <c r="L10" s="217">
        <v>4.8570390519222757</v>
      </c>
      <c r="M10" s="108">
        <v>8.0923643117132702</v>
      </c>
      <c r="N10" s="108">
        <v>7.692013618045964</v>
      </c>
      <c r="O10" s="218">
        <v>7.2477555775334732</v>
      </c>
    </row>
    <row r="11" spans="1:15">
      <c r="A11" s="102" t="s">
        <v>182</v>
      </c>
      <c r="B11" s="214">
        <v>0.70381199999999999</v>
      </c>
      <c r="C11" s="195">
        <v>194288.5</v>
      </c>
      <c r="D11" s="217">
        <v>3.6225098243076661</v>
      </c>
      <c r="E11" s="108">
        <v>8.6761662122440786</v>
      </c>
      <c r="F11" s="108">
        <v>8.2155069795687403</v>
      </c>
      <c r="G11" s="218">
        <v>8.6622062504593931</v>
      </c>
      <c r="I11" s="102" t="s">
        <v>182</v>
      </c>
      <c r="J11" s="214">
        <v>0.83819010000000005</v>
      </c>
      <c r="K11" s="195">
        <v>192309.2</v>
      </c>
      <c r="L11" s="217">
        <v>4.3585543489339047</v>
      </c>
      <c r="M11" s="108">
        <v>8.1115954652529645</v>
      </c>
      <c r="N11" s="108">
        <v>8.2164687574324038</v>
      </c>
      <c r="O11" s="218">
        <v>8.6622062504593931</v>
      </c>
    </row>
    <row r="12" spans="1:15">
      <c r="A12" s="102" t="s">
        <v>173</v>
      </c>
      <c r="B12" s="214">
        <v>0.77940030000000005</v>
      </c>
      <c r="C12" s="195">
        <v>271121.59999999998</v>
      </c>
      <c r="D12" s="217">
        <v>2.8747259532254166</v>
      </c>
      <c r="E12" s="108">
        <v>9.6079727948271696</v>
      </c>
      <c r="F12" s="108">
        <v>11.973917705848232</v>
      </c>
      <c r="G12" s="218">
        <v>10.736437896426013</v>
      </c>
      <c r="I12" s="102" t="s">
        <v>178</v>
      </c>
      <c r="J12" s="214">
        <v>0.94858580000000003</v>
      </c>
      <c r="K12" s="195">
        <v>199219.6</v>
      </c>
      <c r="L12" s="217">
        <v>4.7615084057994297</v>
      </c>
      <c r="M12" s="108">
        <v>9.1799512708195365</v>
      </c>
      <c r="N12" s="108">
        <v>9.3019323682165069</v>
      </c>
      <c r="O12" s="218">
        <v>9.4344438202401903</v>
      </c>
    </row>
    <row r="13" spans="1:15">
      <c r="A13" s="102" t="s">
        <v>170</v>
      </c>
      <c r="B13" s="214">
        <v>0.79536799999999996</v>
      </c>
      <c r="C13" s="195">
        <v>226147.5</v>
      </c>
      <c r="D13" s="217">
        <v>3.5170320255585406</v>
      </c>
      <c r="E13" s="108">
        <v>9.8048128873905931</v>
      </c>
      <c r="F13" s="108">
        <v>10.154633988295945</v>
      </c>
      <c r="G13" s="218">
        <v>11.61050046483782</v>
      </c>
      <c r="I13" s="102" t="s">
        <v>173</v>
      </c>
      <c r="J13" s="214">
        <v>1.0329775999999999</v>
      </c>
      <c r="K13" s="195">
        <v>267678.5</v>
      </c>
      <c r="L13" s="217">
        <v>3.859023418018257</v>
      </c>
      <c r="M13" s="108">
        <v>9.9966539999313877</v>
      </c>
      <c r="N13" s="108">
        <v>11.944745180237323</v>
      </c>
      <c r="O13" s="218">
        <v>10.736437896426013</v>
      </c>
    </row>
    <row r="14" spans="1:15">
      <c r="A14" s="102" t="s">
        <v>178</v>
      </c>
      <c r="B14" s="214">
        <v>0.80596270000000003</v>
      </c>
      <c r="C14" s="195">
        <v>198940.1</v>
      </c>
      <c r="D14" s="217">
        <v>4.0512832757196771</v>
      </c>
      <c r="E14" s="108">
        <v>9.9354179043111106</v>
      </c>
      <c r="F14" s="108">
        <v>9.2287872258148838</v>
      </c>
      <c r="G14" s="218">
        <v>9.4344438202401903</v>
      </c>
      <c r="I14" s="102" t="s">
        <v>170</v>
      </c>
      <c r="J14" s="214">
        <v>1.0848736999999999</v>
      </c>
      <c r="K14" s="195">
        <v>227356.5</v>
      </c>
      <c r="L14" s="217">
        <v>4.7716854367480144</v>
      </c>
      <c r="M14" s="108">
        <v>10.498879174655253</v>
      </c>
      <c r="N14" s="108">
        <v>10.322965347736432</v>
      </c>
      <c r="O14" s="218">
        <v>11.61050046483782</v>
      </c>
    </row>
    <row r="15" spans="1:15">
      <c r="A15" s="102" t="s">
        <v>181</v>
      </c>
      <c r="B15" s="214">
        <v>0.96585810000000005</v>
      </c>
      <c r="C15" s="195">
        <v>261438.6</v>
      </c>
      <c r="D15" s="217">
        <v>3.6943974608187164</v>
      </c>
      <c r="E15" s="108">
        <v>11.906511132294225</v>
      </c>
      <c r="F15" s="108">
        <v>10.935232447850762</v>
      </c>
      <c r="G15" s="218">
        <v>10.5484303084093</v>
      </c>
      <c r="I15" s="102" t="s">
        <v>181</v>
      </c>
      <c r="J15" s="214">
        <v>1.1841446</v>
      </c>
      <c r="K15" s="195">
        <v>257161.60000000001</v>
      </c>
      <c r="L15" s="217">
        <v>4.604671148414071</v>
      </c>
      <c r="M15" s="108">
        <v>11.459574585244786</v>
      </c>
      <c r="N15" s="108">
        <v>10.840018776165424</v>
      </c>
      <c r="O15" s="218">
        <v>10.5484303084093</v>
      </c>
    </row>
    <row r="16" spans="1:15" ht="13.5" thickBot="1">
      <c r="A16" s="125" t="s">
        <v>177</v>
      </c>
      <c r="B16" s="215">
        <v>1.0032122000000001</v>
      </c>
      <c r="C16" s="198">
        <v>309746.90000000002</v>
      </c>
      <c r="D16" s="219">
        <v>3.238812720966699</v>
      </c>
      <c r="E16" s="114">
        <v>12.366989754865006</v>
      </c>
      <c r="F16" s="114">
        <v>13.449433275476984</v>
      </c>
      <c r="G16" s="220">
        <v>12.553612820235804</v>
      </c>
      <c r="I16" s="125" t="s">
        <v>177</v>
      </c>
      <c r="J16" s="215">
        <v>1.2246321</v>
      </c>
      <c r="K16" s="198">
        <v>305459.90000000002</v>
      </c>
      <c r="L16" s="219">
        <v>4.0091419528389816</v>
      </c>
      <c r="M16" s="114">
        <v>11.851392886844183</v>
      </c>
      <c r="N16" s="114">
        <v>13.378403634356717</v>
      </c>
      <c r="O16" s="220">
        <v>12.553612820235804</v>
      </c>
    </row>
    <row r="17" spans="1:22">
      <c r="G17" s="150"/>
    </row>
    <row r="18" spans="1:22">
      <c r="A18" s="97" t="s">
        <v>137</v>
      </c>
    </row>
    <row r="19" spans="1:22">
      <c r="A19" s="8" t="s">
        <v>413</v>
      </c>
    </row>
    <row r="21" spans="1:22">
      <c r="A21" s="199"/>
      <c r="B21" s="185"/>
      <c r="C21" s="185"/>
      <c r="D21" s="185"/>
      <c r="E21" s="185"/>
      <c r="F21" s="185"/>
      <c r="G21" s="185"/>
    </row>
    <row r="22" spans="1:22">
      <c r="B22" s="186"/>
      <c r="C22" s="186"/>
      <c r="D22" s="186"/>
      <c r="E22" s="186"/>
      <c r="F22" s="186"/>
      <c r="G22" s="186"/>
      <c r="K22" s="167"/>
      <c r="L22" s="167"/>
      <c r="M22" s="167"/>
      <c r="N22" s="167"/>
      <c r="O22" s="167"/>
      <c r="U22" s="167"/>
      <c r="V22" s="167"/>
    </row>
    <row r="23" spans="1:22">
      <c r="B23" s="216"/>
      <c r="C23" s="202"/>
      <c r="D23" s="221"/>
      <c r="E23" s="206"/>
      <c r="F23" s="206"/>
      <c r="G23" s="206"/>
      <c r="K23" s="168"/>
      <c r="M23" s="168"/>
      <c r="N23" s="168"/>
      <c r="O23" s="168"/>
      <c r="U23" s="168"/>
      <c r="V23" s="168"/>
    </row>
    <row r="24" spans="1:22">
      <c r="B24" s="216"/>
      <c r="C24" s="202"/>
      <c r="D24" s="221"/>
      <c r="E24" s="206"/>
      <c r="F24" s="206"/>
      <c r="G24" s="206"/>
      <c r="K24" s="168"/>
      <c r="M24" s="168"/>
      <c r="N24" s="168"/>
      <c r="O24" s="168"/>
      <c r="U24" s="168"/>
      <c r="V24" s="168"/>
    </row>
    <row r="25" spans="1:22">
      <c r="B25" s="216"/>
      <c r="C25" s="202"/>
      <c r="D25" s="221"/>
      <c r="E25" s="206"/>
      <c r="F25" s="206"/>
      <c r="G25" s="206"/>
      <c r="K25" s="168"/>
      <c r="M25" s="168"/>
      <c r="N25" s="168"/>
      <c r="O25" s="168"/>
      <c r="U25" s="168"/>
      <c r="V25" s="168"/>
    </row>
    <row r="26" spans="1:22">
      <c r="B26" s="216"/>
      <c r="C26" s="202"/>
      <c r="D26" s="221"/>
      <c r="E26" s="206"/>
      <c r="F26" s="206"/>
      <c r="G26" s="206"/>
      <c r="K26" s="168"/>
      <c r="M26" s="168"/>
      <c r="N26" s="168"/>
      <c r="O26" s="168"/>
      <c r="U26" s="168"/>
      <c r="V26" s="168"/>
    </row>
    <row r="27" spans="1:22">
      <c r="B27" s="216"/>
      <c r="C27" s="202"/>
      <c r="D27" s="221"/>
      <c r="E27" s="206"/>
      <c r="F27" s="206"/>
      <c r="G27" s="206"/>
      <c r="K27" s="168"/>
      <c r="M27" s="168"/>
      <c r="N27" s="168"/>
      <c r="O27" s="168"/>
      <c r="U27" s="168"/>
      <c r="V27" s="168"/>
    </row>
    <row r="28" spans="1:22">
      <c r="B28" s="216"/>
      <c r="C28" s="202"/>
      <c r="D28" s="221"/>
      <c r="E28" s="206"/>
      <c r="F28" s="206"/>
      <c r="G28" s="206"/>
      <c r="K28" s="168"/>
      <c r="M28" s="168"/>
      <c r="N28" s="168"/>
      <c r="O28" s="168"/>
      <c r="U28" s="168"/>
      <c r="V28" s="168"/>
    </row>
    <row r="29" spans="1:22">
      <c r="B29" s="216"/>
      <c r="C29" s="202"/>
      <c r="D29" s="221"/>
      <c r="E29" s="206"/>
      <c r="F29" s="206"/>
      <c r="G29" s="206"/>
      <c r="K29" s="168"/>
      <c r="M29" s="168"/>
      <c r="N29" s="168"/>
      <c r="O29" s="168"/>
      <c r="U29" s="168"/>
      <c r="V29" s="168"/>
    </row>
    <row r="30" spans="1:22">
      <c r="B30" s="216"/>
      <c r="C30" s="202"/>
      <c r="D30" s="221"/>
      <c r="E30" s="206"/>
      <c r="F30" s="206"/>
      <c r="G30" s="206"/>
      <c r="K30" s="168"/>
      <c r="M30" s="168"/>
      <c r="N30" s="168"/>
      <c r="O30" s="168"/>
      <c r="U30" s="168"/>
      <c r="V30" s="168"/>
    </row>
    <row r="31" spans="1:22">
      <c r="B31" s="216"/>
      <c r="C31" s="202"/>
      <c r="D31" s="221"/>
      <c r="E31" s="206"/>
      <c r="F31" s="206"/>
      <c r="G31" s="206"/>
      <c r="K31" s="168"/>
      <c r="M31" s="168"/>
      <c r="N31" s="168"/>
      <c r="O31" s="168"/>
      <c r="U31" s="168"/>
      <c r="V31" s="168"/>
    </row>
    <row r="32" spans="1:22">
      <c r="B32" s="216"/>
      <c r="C32" s="202"/>
      <c r="D32" s="221"/>
      <c r="E32" s="206"/>
      <c r="F32" s="206"/>
      <c r="G32" s="206"/>
      <c r="K32" s="168"/>
      <c r="M32" s="168"/>
      <c r="N32" s="168"/>
      <c r="O32" s="168"/>
      <c r="U32" s="168"/>
      <c r="V32" s="168"/>
    </row>
    <row r="33" spans="1:22">
      <c r="B33" s="216"/>
      <c r="C33" s="202"/>
      <c r="D33" s="221"/>
      <c r="E33" s="206"/>
      <c r="F33" s="206"/>
      <c r="G33" s="206"/>
      <c r="K33" s="168"/>
      <c r="M33" s="168"/>
      <c r="N33" s="168"/>
      <c r="O33" s="168"/>
      <c r="U33" s="168"/>
      <c r="V33" s="168"/>
    </row>
    <row r="34" spans="1:22">
      <c r="B34" s="216"/>
      <c r="C34" s="202"/>
      <c r="D34" s="221"/>
      <c r="E34" s="206"/>
      <c r="F34" s="206"/>
      <c r="G34" s="206"/>
      <c r="K34" s="168"/>
      <c r="M34" s="168"/>
      <c r="N34" s="168"/>
      <c r="O34" s="168"/>
      <c r="U34" s="168"/>
      <c r="V34" s="168"/>
    </row>
    <row r="35" spans="1:22">
      <c r="B35" s="208"/>
      <c r="C35" s="191"/>
      <c r="M35" s="168"/>
      <c r="N35" s="168"/>
      <c r="O35" s="168"/>
    </row>
    <row r="37" spans="1:22">
      <c r="A37" s="167"/>
      <c r="B37" s="167"/>
      <c r="K37" s="167"/>
      <c r="L37" s="167"/>
      <c r="N37" s="167"/>
      <c r="O37" s="167"/>
    </row>
    <row r="38" spans="1:22">
      <c r="B38" s="168"/>
      <c r="D38" s="167"/>
      <c r="E38" s="167"/>
      <c r="K38" s="168"/>
      <c r="L38" s="168"/>
      <c r="N38" s="168"/>
      <c r="O38" s="168"/>
    </row>
    <row r="39" spans="1:22">
      <c r="B39" s="168"/>
      <c r="D39" s="168"/>
      <c r="E39" s="168"/>
      <c r="K39" s="168"/>
      <c r="L39" s="168"/>
      <c r="N39" s="168"/>
      <c r="O39" s="168"/>
    </row>
    <row r="40" spans="1:22">
      <c r="B40" s="168"/>
      <c r="D40" s="168"/>
      <c r="E40" s="168"/>
      <c r="K40" s="168"/>
      <c r="L40" s="168"/>
      <c r="N40" s="168"/>
      <c r="O40" s="168"/>
    </row>
    <row r="41" spans="1:22">
      <c r="B41" s="168"/>
      <c r="D41" s="168"/>
      <c r="E41" s="168"/>
      <c r="K41" s="168"/>
      <c r="L41" s="168"/>
      <c r="N41" s="168"/>
      <c r="O41" s="168"/>
    </row>
    <row r="42" spans="1:22">
      <c r="B42" s="168"/>
      <c r="D42" s="168"/>
      <c r="E42" s="168"/>
      <c r="K42" s="168"/>
      <c r="L42" s="168"/>
      <c r="N42" s="168"/>
      <c r="O42" s="168"/>
    </row>
    <row r="43" spans="1:22">
      <c r="B43" s="168"/>
      <c r="D43" s="168"/>
      <c r="E43" s="168"/>
      <c r="K43" s="168"/>
      <c r="L43" s="168"/>
      <c r="N43" s="168"/>
      <c r="O43" s="168"/>
    </row>
    <row r="44" spans="1:22">
      <c r="B44" s="168"/>
      <c r="D44" s="168"/>
      <c r="E44" s="168"/>
      <c r="K44" s="168"/>
      <c r="L44" s="168"/>
      <c r="N44" s="168"/>
      <c r="O44" s="168"/>
    </row>
    <row r="45" spans="1:22">
      <c r="B45" s="168"/>
      <c r="D45" s="168"/>
      <c r="E45" s="168"/>
      <c r="K45" s="168"/>
      <c r="L45" s="168"/>
      <c r="N45" s="168"/>
      <c r="O45" s="168"/>
    </row>
    <row r="46" spans="1:22">
      <c r="B46" s="168"/>
      <c r="D46" s="168"/>
      <c r="E46" s="168"/>
      <c r="K46" s="168"/>
      <c r="L46" s="168"/>
      <c r="N46" s="168"/>
      <c r="O46" s="168"/>
    </row>
    <row r="47" spans="1:22">
      <c r="B47" s="168"/>
      <c r="D47" s="168"/>
      <c r="E47" s="168"/>
      <c r="K47" s="168"/>
      <c r="L47" s="168"/>
      <c r="N47" s="168"/>
      <c r="O47" s="168"/>
    </row>
    <row r="48" spans="1:22">
      <c r="B48" s="168"/>
      <c r="D48" s="168"/>
      <c r="E48" s="168"/>
      <c r="K48" s="168"/>
      <c r="L48" s="168"/>
      <c r="N48" s="168"/>
      <c r="O48" s="168"/>
    </row>
    <row r="49" spans="2:15">
      <c r="B49" s="168"/>
      <c r="D49" s="168"/>
      <c r="E49" s="168"/>
      <c r="K49" s="168"/>
      <c r="L49" s="168"/>
      <c r="N49" s="168"/>
      <c r="O49" s="168"/>
    </row>
    <row r="50" spans="2:15">
      <c r="B50" s="168"/>
      <c r="D50" s="168"/>
      <c r="E50" s="168"/>
      <c r="K50" s="168"/>
      <c r="L50" s="168"/>
      <c r="N50" s="168"/>
    </row>
    <row r="51" spans="2:15">
      <c r="D51" s="168"/>
      <c r="E51" s="16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showGridLines="0" zoomScaleNormal="100" workbookViewId="0">
      <selection activeCell="A5" sqref="A5"/>
    </sheetView>
  </sheetViews>
  <sheetFormatPr baseColWidth="10" defaultColWidth="9.140625" defaultRowHeight="12.75"/>
  <cols>
    <col min="1" max="1" width="29.42578125" style="8" customWidth="1"/>
    <col min="2" max="2" width="13.5703125" style="8" bestFit="1" customWidth="1"/>
    <col min="3" max="3" width="12.7109375" style="8" bestFit="1" customWidth="1"/>
    <col min="4" max="18" width="11.28515625" style="8"/>
    <col min="19" max="19" width="9.140625" style="8"/>
    <col min="20" max="20" width="17.7109375" style="8" bestFit="1" customWidth="1"/>
    <col min="21" max="21" width="11.28515625" style="8"/>
    <col min="22" max="29" width="17.7109375" style="8" bestFit="1" customWidth="1"/>
    <col min="30" max="1026" width="11.28515625" style="8"/>
    <col min="1027" max="16384" width="9.140625" style="8"/>
  </cols>
  <sheetData>
    <row r="1" spans="1:9">
      <c r="A1" s="228" t="s">
        <v>29</v>
      </c>
    </row>
    <row r="2" spans="1:9" ht="13.5" thickBot="1"/>
    <row r="3" spans="1:9">
      <c r="A3" s="411"/>
      <c r="B3" s="408" t="s">
        <v>19</v>
      </c>
      <c r="C3" s="409" t="s">
        <v>18</v>
      </c>
      <c r="D3" s="414" t="s">
        <v>432</v>
      </c>
    </row>
    <row r="4" spans="1:9">
      <c r="A4" s="412" t="s">
        <v>0</v>
      </c>
      <c r="B4" s="405">
        <v>369.12759999999997</v>
      </c>
      <c r="C4" s="405">
        <v>225.73620000000008</v>
      </c>
      <c r="D4" s="415">
        <v>594.86380000000008</v>
      </c>
      <c r="E4" s="223"/>
    </row>
    <row r="5" spans="1:9">
      <c r="A5" s="412" t="s">
        <v>37</v>
      </c>
      <c r="B5" s="405"/>
      <c r="C5" s="405"/>
      <c r="D5" s="415">
        <v>473.4248</v>
      </c>
      <c r="E5" s="223"/>
    </row>
    <row r="6" spans="1:9">
      <c r="A6" s="412" t="s">
        <v>435</v>
      </c>
      <c r="B6" s="405"/>
      <c r="C6" s="405"/>
      <c r="D6" s="415">
        <v>696.26419999999996</v>
      </c>
      <c r="E6" s="223"/>
    </row>
    <row r="7" spans="1:9">
      <c r="A7" s="412" t="s">
        <v>34</v>
      </c>
      <c r="B7" s="405"/>
      <c r="C7" s="405"/>
      <c r="D7" s="415">
        <v>1193.3430000000001</v>
      </c>
      <c r="E7" s="223"/>
      <c r="I7" s="224"/>
    </row>
    <row r="8" spans="1:9">
      <c r="A8" s="412" t="s">
        <v>1</v>
      </c>
      <c r="B8" s="405">
        <v>841.70849999999996</v>
      </c>
      <c r="C8" s="405">
        <v>744.00350000000003</v>
      </c>
      <c r="D8" s="415">
        <v>1585.712</v>
      </c>
      <c r="E8" s="223"/>
      <c r="I8" s="225"/>
    </row>
    <row r="9" spans="1:9">
      <c r="A9" s="412" t="s">
        <v>33</v>
      </c>
      <c r="B9" s="405"/>
      <c r="C9" s="405"/>
      <c r="D9" s="415">
        <v>2051.4070000000002</v>
      </c>
      <c r="E9" s="223"/>
    </row>
    <row r="10" spans="1:9">
      <c r="A10" s="412" t="s">
        <v>2</v>
      </c>
      <c r="B10" s="405">
        <v>2298.6410000000001</v>
      </c>
      <c r="C10" s="405">
        <v>274.13200000000001</v>
      </c>
      <c r="D10" s="415">
        <v>2572.7730000000001</v>
      </c>
    </row>
    <row r="11" spans="1:9" ht="13.5" thickBot="1">
      <c r="A11" s="413" t="s">
        <v>14</v>
      </c>
      <c r="B11" s="407"/>
      <c r="C11" s="407"/>
      <c r="D11" s="416">
        <v>2780.8159999999998</v>
      </c>
    </row>
    <row r="13" spans="1:9">
      <c r="A13" s="8" t="s">
        <v>433</v>
      </c>
      <c r="E13" s="98"/>
      <c r="F13" s="98"/>
      <c r="G13" s="98"/>
    </row>
    <row r="14" spans="1:9" ht="38.25" customHeight="1">
      <c r="A14" s="478" t="s">
        <v>434</v>
      </c>
      <c r="B14" s="478"/>
      <c r="C14" s="478"/>
      <c r="D14" s="478"/>
      <c r="E14" s="478"/>
      <c r="F14" s="478"/>
    </row>
    <row r="15" spans="1:9">
      <c r="A15" s="8" t="s">
        <v>16</v>
      </c>
    </row>
    <row r="16" spans="1:9">
      <c r="A16" s="8" t="s">
        <v>413</v>
      </c>
      <c r="H16" s="226"/>
      <c r="I16" s="227"/>
    </row>
    <row r="17" spans="2:10">
      <c r="H17" s="159"/>
      <c r="I17" s="86"/>
    </row>
    <row r="18" spans="2:10">
      <c r="H18" s="159"/>
      <c r="I18" s="86"/>
    </row>
    <row r="19" spans="2:10">
      <c r="H19" s="159"/>
      <c r="I19" s="86"/>
    </row>
    <row r="20" spans="2:10">
      <c r="F20" s="223"/>
      <c r="H20" s="222"/>
      <c r="I20" s="222"/>
      <c r="J20" s="222"/>
    </row>
    <row r="21" spans="2:10">
      <c r="F21" s="223"/>
      <c r="H21" s="222"/>
      <c r="I21" s="222"/>
      <c r="J21" s="223"/>
    </row>
    <row r="22" spans="2:10">
      <c r="F22" s="223"/>
      <c r="H22" s="222"/>
      <c r="I22" s="222"/>
    </row>
    <row r="23" spans="2:10">
      <c r="F23" s="222"/>
      <c r="H23" s="222"/>
    </row>
    <row r="24" spans="2:10">
      <c r="F24" s="222"/>
      <c r="H24" s="222"/>
    </row>
    <row r="25" spans="2:10">
      <c r="F25" s="222"/>
    </row>
    <row r="26" spans="2:10">
      <c r="F26" s="222"/>
    </row>
    <row r="27" spans="2:10">
      <c r="F27" s="222"/>
    </row>
    <row r="28" spans="2:10">
      <c r="F28" s="222"/>
    </row>
    <row r="30" spans="2:10">
      <c r="B30" s="223"/>
    </row>
    <row r="31" spans="2:10">
      <c r="B31" s="223"/>
    </row>
    <row r="33" spans="2:5">
      <c r="B33" s="223"/>
    </row>
    <row r="34" spans="2:5">
      <c r="E34" s="223"/>
    </row>
    <row r="35" spans="2:5">
      <c r="B35" s="223"/>
      <c r="C35" s="223"/>
      <c r="D35" s="223"/>
    </row>
    <row r="36" spans="2:5">
      <c r="C36" s="223"/>
    </row>
  </sheetData>
  <mergeCells count="1">
    <mergeCell ref="A14:F14"/>
  </mergeCells>
  <pageMargins left="0.78749999999999998" right="0.78749999999999998" top="1.0249999999999999" bottom="1.0249999999999999" header="0.78749999999999998" footer="0.78749999999999998"/>
  <pageSetup paperSize="9" orientation="landscape" useFirstPageNumber="1" r:id="rId1"/>
  <headerFooter>
    <oddHeader>&amp;C&amp;A</oddHeader>
    <oddFooter>&amp;CPage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election activeCell="H14" sqref="H14"/>
    </sheetView>
  </sheetViews>
  <sheetFormatPr baseColWidth="10" defaultRowHeight="12.75"/>
  <cols>
    <col min="1" max="1" width="20.7109375" style="97" customWidth="1"/>
    <col min="2" max="2" width="11.5703125" style="97" bestFit="1" customWidth="1"/>
    <col min="3" max="3" width="12.85546875" style="97" bestFit="1" customWidth="1"/>
    <col min="4" max="4" width="11.42578125" style="97"/>
    <col min="5" max="5" width="15.7109375" style="97" customWidth="1"/>
    <col min="6" max="6" width="14.7109375" style="97" customWidth="1"/>
    <col min="7" max="7" width="11.42578125" style="97"/>
    <col min="8" max="8" width="20.7109375" style="97" customWidth="1"/>
    <col min="9" max="11" width="11.42578125" style="97"/>
    <col min="12" max="13" width="15.7109375" style="97" customWidth="1"/>
    <col min="14" max="16384" width="11.42578125" style="97"/>
  </cols>
  <sheetData>
    <row r="1" spans="1:13">
      <c r="A1" s="96" t="s">
        <v>258</v>
      </c>
    </row>
    <row r="2" spans="1:13" ht="13.5" thickBot="1"/>
    <row r="3" spans="1:13" ht="38.25">
      <c r="A3" s="307" t="s">
        <v>438</v>
      </c>
      <c r="B3" s="172" t="s">
        <v>139</v>
      </c>
      <c r="C3" s="172" t="s">
        <v>138</v>
      </c>
      <c r="D3" s="172" t="s">
        <v>141</v>
      </c>
      <c r="E3" s="172" t="s">
        <v>142</v>
      </c>
      <c r="F3" s="173" t="s">
        <v>143</v>
      </c>
      <c r="G3" s="119"/>
      <c r="H3" s="307" t="s">
        <v>439</v>
      </c>
      <c r="I3" s="172" t="s">
        <v>139</v>
      </c>
      <c r="J3" s="172" t="s">
        <v>138</v>
      </c>
      <c r="K3" s="172" t="s">
        <v>141</v>
      </c>
      <c r="L3" s="172" t="s">
        <v>142</v>
      </c>
      <c r="M3" s="173" t="s">
        <v>143</v>
      </c>
    </row>
    <row r="4" spans="1:13">
      <c r="A4" s="205"/>
      <c r="B4" s="174" t="s">
        <v>144</v>
      </c>
      <c r="C4" s="174"/>
      <c r="D4" s="174" t="s">
        <v>145</v>
      </c>
      <c r="E4" s="174" t="s">
        <v>146</v>
      </c>
      <c r="F4" s="175" t="s">
        <v>146</v>
      </c>
      <c r="H4" s="205"/>
      <c r="I4" s="174" t="s">
        <v>144</v>
      </c>
      <c r="J4" s="174"/>
      <c r="K4" s="174" t="s">
        <v>145</v>
      </c>
      <c r="L4" s="174" t="s">
        <v>146</v>
      </c>
      <c r="M4" s="175" t="s">
        <v>146</v>
      </c>
    </row>
    <row r="5" spans="1:13">
      <c r="A5" s="102" t="s">
        <v>34</v>
      </c>
      <c r="B5" s="300">
        <v>0.29009190000000001</v>
      </c>
      <c r="C5" s="301">
        <v>401470</v>
      </c>
      <c r="D5" s="122">
        <v>0.72257428948613855</v>
      </c>
      <c r="E5" s="308">
        <v>3.5760764823925832</v>
      </c>
      <c r="F5" s="309">
        <v>7.063507142124009</v>
      </c>
      <c r="H5" s="102" t="s">
        <v>34</v>
      </c>
      <c r="I5" s="300">
        <v>0.41710370000000002</v>
      </c>
      <c r="J5" s="301">
        <v>340251.3</v>
      </c>
      <c r="K5" s="122">
        <v>1.2258695264353141</v>
      </c>
      <c r="L5" s="308">
        <v>4.0365263002178473</v>
      </c>
      <c r="M5" s="309">
        <v>6.6089397381033912</v>
      </c>
    </row>
    <row r="6" spans="1:13">
      <c r="A6" s="102" t="s">
        <v>184</v>
      </c>
      <c r="B6" s="300">
        <v>0.2957284</v>
      </c>
      <c r="C6" s="301">
        <v>188662.39999999999</v>
      </c>
      <c r="D6" s="122">
        <v>1.5675004664416441</v>
      </c>
      <c r="E6" s="308">
        <v>3.6455598257503459</v>
      </c>
      <c r="F6" s="309">
        <v>4.1169032815990674</v>
      </c>
      <c r="H6" s="102" t="s">
        <v>184</v>
      </c>
      <c r="I6" s="300">
        <v>0.44639289999999998</v>
      </c>
      <c r="J6" s="301">
        <v>177325.3</v>
      </c>
      <c r="K6" s="122">
        <v>2.5173672341171844</v>
      </c>
      <c r="L6" s="308">
        <v>4.3199729014163983</v>
      </c>
      <c r="M6" s="309">
        <v>3.7872745779561132</v>
      </c>
    </row>
    <row r="7" spans="1:13">
      <c r="A7" s="102" t="s">
        <v>185</v>
      </c>
      <c r="B7" s="300">
        <v>0.36975789999999997</v>
      </c>
      <c r="C7" s="301">
        <v>705004.1</v>
      </c>
      <c r="D7" s="122">
        <v>0.52447624063462894</v>
      </c>
      <c r="E7" s="308">
        <v>4.5581504701402151</v>
      </c>
      <c r="F7" s="309">
        <v>17.594018129923107</v>
      </c>
      <c r="H7" s="102" t="s">
        <v>185</v>
      </c>
      <c r="I7" s="300">
        <v>0.90770870000000003</v>
      </c>
      <c r="J7" s="301">
        <v>681986.1</v>
      </c>
      <c r="K7" s="122">
        <v>1.3309782999976101</v>
      </c>
      <c r="L7" s="308">
        <v>8.7843623551806207</v>
      </c>
      <c r="M7" s="309">
        <v>16.629673021746481</v>
      </c>
    </row>
    <row r="8" spans="1:13">
      <c r="A8" s="302" t="s">
        <v>37</v>
      </c>
      <c r="B8" s="300">
        <v>0.71431900000000004</v>
      </c>
      <c r="C8" s="301">
        <v>325490.2</v>
      </c>
      <c r="D8" s="122">
        <v>2.1945944916313915</v>
      </c>
      <c r="E8" s="308">
        <v>8.8056901169118742</v>
      </c>
      <c r="F8" s="309">
        <v>5.0961200392210815</v>
      </c>
      <c r="H8" s="302" t="s">
        <v>37</v>
      </c>
      <c r="I8" s="300">
        <v>1.1133497999999999</v>
      </c>
      <c r="J8" s="301">
        <v>311734.8</v>
      </c>
      <c r="K8" s="122">
        <v>3.5714645910562441</v>
      </c>
      <c r="L8" s="308">
        <v>10.774456685573107</v>
      </c>
      <c r="M8" s="309">
        <v>4.8550709399583694</v>
      </c>
    </row>
    <row r="9" spans="1:13">
      <c r="A9" s="102" t="s">
        <v>186</v>
      </c>
      <c r="B9" s="300">
        <v>1.1789578000000001</v>
      </c>
      <c r="C9" s="301">
        <v>405459.4</v>
      </c>
      <c r="D9" s="122">
        <v>2.9077086386454476</v>
      </c>
      <c r="E9" s="308">
        <v>14.533474606885951</v>
      </c>
      <c r="F9" s="309">
        <v>10.85928235903013</v>
      </c>
      <c r="H9" s="102" t="s">
        <v>186</v>
      </c>
      <c r="I9" s="300">
        <v>1.5197350999999999</v>
      </c>
      <c r="J9" s="301">
        <v>381381.6</v>
      </c>
      <c r="K9" s="122">
        <v>3.9848149464997786</v>
      </c>
      <c r="L9" s="308">
        <v>14.707255535048473</v>
      </c>
      <c r="M9" s="309">
        <v>10.626615925256164</v>
      </c>
    </row>
    <row r="10" spans="1:13">
      <c r="A10" s="102" t="s">
        <v>35</v>
      </c>
      <c r="B10" s="300">
        <v>1.5986138000000001</v>
      </c>
      <c r="C10" s="301">
        <v>980424.4</v>
      </c>
      <c r="D10" s="122">
        <v>1.63053245104875</v>
      </c>
      <c r="E10" s="308">
        <v>19.706738501172353</v>
      </c>
      <c r="F10" s="309">
        <v>37.619372069610868</v>
      </c>
      <c r="H10" s="102" t="s">
        <v>35</v>
      </c>
      <c r="I10" s="300">
        <v>2.1317621999999998</v>
      </c>
      <c r="J10" s="301">
        <v>941816.5</v>
      </c>
      <c r="K10" s="122">
        <v>2.2634581152485644</v>
      </c>
      <c r="L10" s="308">
        <v>20.630155489175127</v>
      </c>
      <c r="M10" s="309">
        <v>38.340772167972389</v>
      </c>
    </row>
    <row r="11" spans="1:13" ht="13.5" thickBot="1">
      <c r="A11" s="125" t="s">
        <v>33</v>
      </c>
      <c r="B11" s="303">
        <v>3.6645473000000002</v>
      </c>
      <c r="C11" s="304">
        <v>571547.80000000005</v>
      </c>
      <c r="D11" s="128">
        <v>6.4116199904889841</v>
      </c>
      <c r="E11" s="310">
        <v>45.174309996746686</v>
      </c>
      <c r="F11" s="311">
        <v>17.650796978491737</v>
      </c>
      <c r="H11" s="125" t="s">
        <v>33</v>
      </c>
      <c r="I11" s="303">
        <v>3.7971813999999999</v>
      </c>
      <c r="J11" s="304">
        <v>599953.5</v>
      </c>
      <c r="K11" s="128">
        <v>6.3291261739451476</v>
      </c>
      <c r="L11" s="310">
        <v>36.747270733388419</v>
      </c>
      <c r="M11" s="311">
        <v>19.151653629007093</v>
      </c>
    </row>
    <row r="13" spans="1:13">
      <c r="A13" s="97" t="s">
        <v>137</v>
      </c>
    </row>
    <row r="14" spans="1:13">
      <c r="A14" s="8" t="s">
        <v>413</v>
      </c>
    </row>
    <row r="17" spans="1:15">
      <c r="G17" s="150"/>
    </row>
    <row r="20" spans="1:15">
      <c r="A20" s="186"/>
      <c r="B20" s="185"/>
      <c r="C20" s="185"/>
      <c r="D20" s="185"/>
      <c r="E20" s="185"/>
      <c r="F20" s="185"/>
      <c r="G20" s="185"/>
    </row>
    <row r="21" spans="1:15">
      <c r="B21" s="186"/>
      <c r="C21" s="186"/>
      <c r="D21" s="186"/>
      <c r="E21" s="186"/>
      <c r="F21" s="186"/>
      <c r="G21" s="186"/>
      <c r="I21" s="167"/>
      <c r="L21" s="203"/>
      <c r="M21" s="167"/>
      <c r="N21" s="167"/>
      <c r="O21" s="167"/>
    </row>
    <row r="22" spans="1:15">
      <c r="B22" s="305"/>
      <c r="C22" s="306"/>
      <c r="D22" s="209"/>
      <c r="E22" s="191"/>
      <c r="F22" s="191"/>
      <c r="I22" s="168"/>
      <c r="L22" s="204"/>
      <c r="M22" s="168"/>
      <c r="N22" s="168"/>
      <c r="O22" s="168"/>
    </row>
    <row r="23" spans="1:15">
      <c r="B23" s="305"/>
      <c r="C23" s="306"/>
      <c r="D23" s="209"/>
      <c r="E23" s="191"/>
      <c r="F23" s="191"/>
      <c r="L23" s="204"/>
      <c r="M23" s="168"/>
      <c r="N23" s="168"/>
      <c r="O23" s="168"/>
    </row>
    <row r="24" spans="1:15">
      <c r="B24" s="305"/>
      <c r="C24" s="306"/>
      <c r="D24" s="209"/>
      <c r="E24" s="191"/>
      <c r="F24" s="191"/>
      <c r="L24" s="204"/>
      <c r="M24" s="168"/>
      <c r="N24" s="168"/>
      <c r="O24" s="168"/>
    </row>
    <row r="25" spans="1:15">
      <c r="A25" s="204"/>
      <c r="B25" s="305"/>
      <c r="C25" s="306"/>
      <c r="D25" s="209"/>
      <c r="E25" s="191"/>
      <c r="F25" s="191"/>
      <c r="L25" s="204"/>
      <c r="M25" s="168"/>
      <c r="N25" s="168"/>
      <c r="O25" s="168"/>
    </row>
    <row r="26" spans="1:15">
      <c r="B26" s="305"/>
      <c r="C26" s="306"/>
      <c r="D26" s="209"/>
      <c r="E26" s="191"/>
      <c r="F26" s="191"/>
      <c r="L26" s="204"/>
      <c r="M26" s="168"/>
      <c r="N26" s="168"/>
      <c r="O26" s="168"/>
    </row>
    <row r="27" spans="1:15">
      <c r="B27" s="305"/>
      <c r="C27" s="306"/>
      <c r="D27" s="209"/>
      <c r="E27" s="191"/>
      <c r="F27" s="191"/>
      <c r="L27" s="204"/>
      <c r="M27" s="168"/>
      <c r="N27" s="168"/>
      <c r="O27" s="168"/>
    </row>
    <row r="28" spans="1:15">
      <c r="B28" s="305"/>
      <c r="C28" s="306"/>
      <c r="D28" s="209"/>
      <c r="E28" s="191"/>
      <c r="F28" s="191"/>
      <c r="L28" s="204"/>
      <c r="M28" s="168"/>
      <c r="N28" s="168"/>
      <c r="O28" s="168"/>
    </row>
    <row r="29" spans="1:15">
      <c r="C29" s="312"/>
    </row>
    <row r="30" spans="1:15">
      <c r="K30" s="203"/>
      <c r="L30" s="167"/>
    </row>
    <row r="31" spans="1:15">
      <c r="K31" s="204"/>
      <c r="L31" s="168"/>
    </row>
    <row r="32" spans="1:15">
      <c r="K32" s="204"/>
      <c r="L32" s="168"/>
    </row>
    <row r="33" spans="1:12">
      <c r="A33" s="203"/>
      <c r="B33" s="167"/>
      <c r="K33" s="204"/>
      <c r="L33" s="168"/>
    </row>
    <row r="34" spans="1:12">
      <c r="A34" s="204"/>
      <c r="B34" s="168"/>
      <c r="K34" s="204"/>
      <c r="L34" s="168"/>
    </row>
    <row r="35" spans="1:12">
      <c r="A35" s="204"/>
      <c r="B35" s="168"/>
      <c r="K35" s="204"/>
      <c r="L35" s="168"/>
    </row>
    <row r="36" spans="1:12">
      <c r="A36" s="204"/>
      <c r="B36" s="168"/>
      <c r="K36" s="204"/>
      <c r="L36" s="168"/>
    </row>
    <row r="37" spans="1:12">
      <c r="A37" s="204"/>
      <c r="B37" s="168"/>
      <c r="K37" s="204"/>
      <c r="L37" s="168"/>
    </row>
    <row r="38" spans="1:12">
      <c r="A38" s="204"/>
      <c r="B38" s="168"/>
    </row>
    <row r="39" spans="1:12">
      <c r="A39" s="204"/>
      <c r="B39" s="168"/>
    </row>
    <row r="40" spans="1:12">
      <c r="A40" s="204"/>
      <c r="B40" s="168"/>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election activeCell="M7" sqref="M7"/>
    </sheetView>
  </sheetViews>
  <sheetFormatPr baseColWidth="10" defaultRowHeight="12.75"/>
  <cols>
    <col min="1" max="1" width="37" style="8" bestFit="1" customWidth="1"/>
    <col min="2" max="2" width="11.42578125" style="8"/>
    <col min="3" max="3" width="11.85546875" style="8" customWidth="1"/>
    <col min="4" max="16384" width="11.42578125" style="8"/>
  </cols>
  <sheetData>
    <row r="1" spans="1:9">
      <c r="A1" s="96" t="s">
        <v>431</v>
      </c>
    </row>
    <row r="3" spans="1:9" ht="13.5" thickBot="1"/>
    <row r="4" spans="1:9" ht="13.5" thickBot="1">
      <c r="A4" s="493" t="s">
        <v>393</v>
      </c>
      <c r="B4" s="496" t="s">
        <v>394</v>
      </c>
      <c r="C4" s="497"/>
      <c r="D4" s="497"/>
      <c r="E4" s="498"/>
      <c r="F4" s="499" t="s">
        <v>395</v>
      </c>
      <c r="G4" s="500"/>
      <c r="H4" s="500"/>
      <c r="I4" s="501"/>
    </row>
    <row r="5" spans="1:9" ht="51">
      <c r="A5" s="494"/>
      <c r="B5" s="71" t="s">
        <v>139</v>
      </c>
      <c r="C5" s="75" t="s">
        <v>140</v>
      </c>
      <c r="D5" s="72" t="s">
        <v>141</v>
      </c>
      <c r="E5" s="73" t="s">
        <v>396</v>
      </c>
      <c r="F5" s="74" t="s">
        <v>139</v>
      </c>
      <c r="G5" s="75" t="s">
        <v>140</v>
      </c>
      <c r="H5" s="75" t="s">
        <v>141</v>
      </c>
      <c r="I5" s="76" t="s">
        <v>396</v>
      </c>
    </row>
    <row r="6" spans="1:9" ht="13.5" thickBot="1">
      <c r="A6" s="495"/>
      <c r="B6" s="77" t="s">
        <v>144</v>
      </c>
      <c r="C6" s="78"/>
      <c r="D6" s="77" t="s">
        <v>145</v>
      </c>
      <c r="E6" s="79" t="s">
        <v>146</v>
      </c>
      <c r="F6" s="80" t="s">
        <v>144</v>
      </c>
      <c r="G6" s="80"/>
      <c r="H6" s="80" t="s">
        <v>145</v>
      </c>
      <c r="I6" s="81" t="s">
        <v>146</v>
      </c>
    </row>
    <row r="7" spans="1:9">
      <c r="A7" s="82" t="s">
        <v>227</v>
      </c>
      <c r="B7" s="83">
        <v>1.792</v>
      </c>
      <c r="C7" s="84">
        <v>132786</v>
      </c>
      <c r="D7" s="83">
        <v>13.5</v>
      </c>
      <c r="E7" s="85">
        <v>50.08</v>
      </c>
      <c r="F7" s="86">
        <v>1.276</v>
      </c>
      <c r="G7" s="87">
        <v>131750</v>
      </c>
      <c r="H7" s="86">
        <v>9.68</v>
      </c>
      <c r="I7" s="88">
        <v>35.31</v>
      </c>
    </row>
    <row r="8" spans="1:9">
      <c r="A8" s="82" t="s">
        <v>397</v>
      </c>
      <c r="B8" s="83">
        <v>1.4790000000000001</v>
      </c>
      <c r="C8" s="84">
        <v>291227</v>
      </c>
      <c r="D8" s="83">
        <v>5.08</v>
      </c>
      <c r="E8" s="85">
        <v>41.32</v>
      </c>
      <c r="F8" s="86">
        <v>1.534</v>
      </c>
      <c r="G8" s="87">
        <v>291557</v>
      </c>
      <c r="H8" s="86">
        <v>5.26</v>
      </c>
      <c r="I8" s="88">
        <v>42.47</v>
      </c>
    </row>
    <row r="9" spans="1:9">
      <c r="A9" s="82" t="s">
        <v>398</v>
      </c>
      <c r="B9" s="83">
        <v>0.115</v>
      </c>
      <c r="C9" s="84">
        <v>5833</v>
      </c>
      <c r="D9" s="83">
        <v>19.79</v>
      </c>
      <c r="E9" s="85">
        <v>3.23</v>
      </c>
      <c r="F9" s="86">
        <v>0.12</v>
      </c>
      <c r="G9" s="87">
        <v>5833</v>
      </c>
      <c r="H9" s="86">
        <v>20.64</v>
      </c>
      <c r="I9" s="88">
        <v>3.33</v>
      </c>
    </row>
    <row r="10" spans="1:9">
      <c r="A10" s="82" t="s">
        <v>399</v>
      </c>
      <c r="B10" s="83">
        <v>0.11</v>
      </c>
      <c r="C10" s="84">
        <v>53669</v>
      </c>
      <c r="D10" s="83">
        <v>2.0499999999999998</v>
      </c>
      <c r="E10" s="85">
        <v>3.07</v>
      </c>
      <c r="F10" s="86">
        <v>2.8000000000000001E-2</v>
      </c>
      <c r="G10" s="87">
        <v>36522</v>
      </c>
      <c r="H10" s="86">
        <v>0.76</v>
      </c>
      <c r="I10" s="88">
        <v>0.77</v>
      </c>
    </row>
    <row r="11" spans="1:9">
      <c r="A11" s="82" t="s">
        <v>400</v>
      </c>
      <c r="B11" s="83">
        <v>4.4999999999999998E-2</v>
      </c>
      <c r="C11" s="84">
        <v>16382</v>
      </c>
      <c r="D11" s="83">
        <v>2.76</v>
      </c>
      <c r="E11" s="85">
        <v>1.26</v>
      </c>
      <c r="F11" s="86">
        <v>0.52</v>
      </c>
      <c r="G11" s="87">
        <v>53451</v>
      </c>
      <c r="H11" s="86">
        <v>9.74</v>
      </c>
      <c r="I11" s="88">
        <v>14.4</v>
      </c>
    </row>
    <row r="12" spans="1:9">
      <c r="A12" s="82" t="s">
        <v>401</v>
      </c>
      <c r="B12" s="83">
        <v>1E-3</v>
      </c>
      <c r="C12" s="83">
        <v>479</v>
      </c>
      <c r="D12" s="83">
        <v>2.95</v>
      </c>
      <c r="E12" s="85">
        <v>0.04</v>
      </c>
      <c r="F12" s="86">
        <v>2E-3</v>
      </c>
      <c r="G12" s="86">
        <v>685</v>
      </c>
      <c r="H12" s="86">
        <v>2.96</v>
      </c>
      <c r="I12" s="88">
        <v>0.06</v>
      </c>
    </row>
    <row r="13" spans="1:9">
      <c r="A13" s="82" t="s">
        <v>402</v>
      </c>
      <c r="B13" s="83">
        <v>1E-3</v>
      </c>
      <c r="C13" s="83">
        <v>780</v>
      </c>
      <c r="D13" s="83">
        <v>1.68</v>
      </c>
      <c r="E13" s="85">
        <v>0.04</v>
      </c>
      <c r="F13" s="86">
        <v>1E-3</v>
      </c>
      <c r="G13" s="86">
        <v>780</v>
      </c>
      <c r="H13" s="86">
        <v>1.68</v>
      </c>
      <c r="I13" s="88">
        <v>0.04</v>
      </c>
    </row>
    <row r="14" spans="1:9" ht="13.5" thickBot="1">
      <c r="A14" s="89" t="s">
        <v>228</v>
      </c>
      <c r="B14" s="90">
        <v>3.5000000000000003E-2</v>
      </c>
      <c r="C14" s="91">
        <v>14310</v>
      </c>
      <c r="D14" s="90">
        <v>2.42</v>
      </c>
      <c r="E14" s="92">
        <v>0.97</v>
      </c>
      <c r="F14" s="93">
        <v>0.13100000000000001</v>
      </c>
      <c r="G14" s="94">
        <v>17776</v>
      </c>
      <c r="H14" s="93">
        <v>7.37</v>
      </c>
      <c r="I14" s="95">
        <v>3.63</v>
      </c>
    </row>
    <row r="16" spans="1:9">
      <c r="A16" s="97" t="s">
        <v>137</v>
      </c>
    </row>
    <row r="17" spans="1:1">
      <c r="A17" s="8" t="s">
        <v>413</v>
      </c>
    </row>
  </sheetData>
  <mergeCells count="3">
    <mergeCell ref="A4:A6"/>
    <mergeCell ref="B4:E4"/>
    <mergeCell ref="F4:I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election activeCell="J9" sqref="J9"/>
    </sheetView>
  </sheetViews>
  <sheetFormatPr baseColWidth="10" defaultRowHeight="12.75"/>
  <cols>
    <col min="1" max="1" width="18.28515625" style="8" customWidth="1"/>
    <col min="2" max="2" width="15.140625" style="8" customWidth="1"/>
    <col min="3" max="3" width="11.42578125" style="8"/>
    <col min="4" max="4" width="18.140625" style="8" customWidth="1"/>
    <col min="5" max="5" width="17.140625" style="8" customWidth="1"/>
    <col min="6" max="16384" width="11.42578125" style="8"/>
  </cols>
  <sheetData>
    <row r="1" spans="1:5" s="3" customFormat="1">
      <c r="A1" s="3" t="s">
        <v>427</v>
      </c>
    </row>
    <row r="2" spans="1:5">
      <c r="A2" s="313"/>
      <c r="B2" s="314"/>
      <c r="C2" s="314"/>
      <c r="D2" s="314"/>
      <c r="E2" s="314"/>
    </row>
    <row r="3" spans="1:5" ht="25.5">
      <c r="A3" s="315"/>
      <c r="B3" s="316" t="s">
        <v>259</v>
      </c>
      <c r="C3" s="316" t="s">
        <v>260</v>
      </c>
      <c r="D3" s="316" t="s">
        <v>440</v>
      </c>
      <c r="E3" s="316" t="s">
        <v>441</v>
      </c>
    </row>
    <row r="4" spans="1:5">
      <c r="A4" s="317" t="s">
        <v>261</v>
      </c>
      <c r="B4" s="318">
        <v>0.71345836213623781</v>
      </c>
      <c r="C4" s="318">
        <v>2.6390828233044877E-2</v>
      </c>
      <c r="D4" s="318">
        <v>0.12020198512678801</v>
      </c>
      <c r="E4" s="318">
        <v>0.13994882450392923</v>
      </c>
    </row>
    <row r="5" spans="1:5">
      <c r="A5" s="319" t="s">
        <v>262</v>
      </c>
      <c r="B5" s="320">
        <v>0.76687504612809765</v>
      </c>
      <c r="C5" s="320">
        <v>2.4653049156232634E-2</v>
      </c>
      <c r="D5" s="320">
        <v>9.6045443392852078E-2</v>
      </c>
      <c r="E5" s="320">
        <v>0.1080368680910426</v>
      </c>
    </row>
    <row r="6" spans="1:5">
      <c r="A6" s="319" t="s">
        <v>36</v>
      </c>
      <c r="B6" s="320">
        <v>0.82886522071559043</v>
      </c>
      <c r="C6" s="320">
        <v>1.8587967019301554E-2</v>
      </c>
      <c r="D6" s="320">
        <v>8.6015650026719695E-2</v>
      </c>
      <c r="E6" s="320">
        <v>6.3731401203431917E-2</v>
      </c>
    </row>
    <row r="7" spans="1:5">
      <c r="A7" s="319" t="s">
        <v>33</v>
      </c>
      <c r="B7" s="320">
        <v>0.78203893547524117</v>
      </c>
      <c r="C7" s="320">
        <v>2.3971940102508985E-2</v>
      </c>
      <c r="D7" s="320">
        <v>9.908879967588563E-2</v>
      </c>
      <c r="E7" s="320">
        <v>9.1458982717419174E-2</v>
      </c>
    </row>
    <row r="8" spans="1:5">
      <c r="A8" s="319" t="s">
        <v>1</v>
      </c>
      <c r="B8" s="320">
        <v>0.45181348592419396</v>
      </c>
      <c r="C8" s="320">
        <v>4.4964923028256873E-2</v>
      </c>
      <c r="D8" s="320">
        <v>0.17980046991870324</v>
      </c>
      <c r="E8" s="320">
        <v>0.31991869427189695</v>
      </c>
    </row>
    <row r="9" spans="1:5">
      <c r="A9" s="319" t="s">
        <v>263</v>
      </c>
      <c r="B9" s="320">
        <v>0.6931336908107687</v>
      </c>
      <c r="C9" s="320">
        <v>1.6213044439846707E-2</v>
      </c>
      <c r="D9" s="320">
        <v>0.14419722549255112</v>
      </c>
      <c r="E9" s="320">
        <v>0.14110422485634394</v>
      </c>
    </row>
    <row r="10" spans="1:5">
      <c r="A10" s="319" t="s">
        <v>37</v>
      </c>
      <c r="B10" s="320">
        <v>0.5122740318327359</v>
      </c>
      <c r="C10" s="320">
        <v>3.2456994068264716E-2</v>
      </c>
      <c r="D10" s="320">
        <v>0.18498496256502195</v>
      </c>
      <c r="E10" s="320">
        <v>0.26585755241951436</v>
      </c>
    </row>
    <row r="11" spans="1:5">
      <c r="A11" s="319" t="s">
        <v>116</v>
      </c>
      <c r="B11" s="320">
        <v>0.53765867673247625</v>
      </c>
      <c r="C11" s="320">
        <v>3.3161227772696443E-2</v>
      </c>
      <c r="D11" s="320">
        <v>0.18584303759108417</v>
      </c>
      <c r="E11" s="320">
        <v>0.24040034189321929</v>
      </c>
    </row>
    <row r="12" spans="1:5">
      <c r="A12" s="319" t="s">
        <v>264</v>
      </c>
      <c r="B12" s="320">
        <v>0.72873735593418443</v>
      </c>
      <c r="C12" s="320">
        <v>3.8757916532464749E-2</v>
      </c>
      <c r="D12" s="320">
        <v>0.12755685197761302</v>
      </c>
      <c r="E12" s="320">
        <v>0.10217214941125541</v>
      </c>
    </row>
    <row r="14" spans="1:5">
      <c r="A14" s="8" t="s">
        <v>266</v>
      </c>
    </row>
    <row r="15" spans="1:5">
      <c r="A15" s="8" t="s">
        <v>265</v>
      </c>
    </row>
    <row r="16" spans="1:5">
      <c r="A16" s="8" t="s">
        <v>417</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election activeCell="D24" sqref="D24"/>
    </sheetView>
  </sheetViews>
  <sheetFormatPr baseColWidth="10" defaultRowHeight="12.75"/>
  <cols>
    <col min="1" max="1" width="64" style="8" customWidth="1"/>
    <col min="2" max="16384" width="11.42578125" style="8"/>
  </cols>
  <sheetData>
    <row r="1" spans="1:4">
      <c r="A1" s="3" t="s">
        <v>426</v>
      </c>
    </row>
    <row r="3" spans="1:4">
      <c r="A3" s="319"/>
      <c r="B3" s="321" t="s">
        <v>267</v>
      </c>
      <c r="C3" s="321" t="s">
        <v>268</v>
      </c>
      <c r="D3" s="321" t="s">
        <v>236</v>
      </c>
    </row>
    <row r="4" spans="1:4">
      <c r="A4" s="319" t="s">
        <v>269</v>
      </c>
      <c r="B4" s="320">
        <v>0.8231067907438171</v>
      </c>
      <c r="C4" s="320">
        <v>5.4541766548367926E-2</v>
      </c>
      <c r="D4" s="320">
        <v>0.1223514427078148</v>
      </c>
    </row>
    <row r="5" spans="1:4">
      <c r="A5" s="319" t="s">
        <v>270</v>
      </c>
      <c r="B5" s="320">
        <v>0.72243582566102971</v>
      </c>
      <c r="C5" s="320">
        <v>7.8909278653639961E-2</v>
      </c>
      <c r="D5" s="320">
        <v>0.19865489568533024</v>
      </c>
    </row>
    <row r="6" spans="1:4">
      <c r="A6" s="319" t="s">
        <v>271</v>
      </c>
      <c r="B6" s="320">
        <v>0.51650309420177576</v>
      </c>
      <c r="C6" s="320">
        <v>5.4512062708582956E-2</v>
      </c>
      <c r="D6" s="320">
        <v>0.42898484308964135</v>
      </c>
    </row>
    <row r="7" spans="1:4">
      <c r="A7" s="319" t="s">
        <v>272</v>
      </c>
      <c r="B7" s="320">
        <v>0.48436667504090863</v>
      </c>
      <c r="C7" s="320">
        <v>0.13274056055189568</v>
      </c>
      <c r="D7" s="320">
        <v>0.38289276440719566</v>
      </c>
    </row>
    <row r="8" spans="1:4">
      <c r="A8" s="319" t="s">
        <v>273</v>
      </c>
      <c r="B8" s="320">
        <v>0.43071022170412654</v>
      </c>
      <c r="C8" s="320">
        <v>0.16021554844570626</v>
      </c>
      <c r="D8" s="320">
        <v>0.40907422985016711</v>
      </c>
    </row>
    <row r="10" spans="1:4">
      <c r="A10" s="8" t="s">
        <v>265</v>
      </c>
    </row>
    <row r="11" spans="1:4">
      <c r="A11" s="8" t="s">
        <v>417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election activeCell="F20" sqref="F20"/>
    </sheetView>
  </sheetViews>
  <sheetFormatPr baseColWidth="10" defaultRowHeight="12.75"/>
  <cols>
    <col min="1" max="1" width="17.140625" style="8" customWidth="1"/>
    <col min="2" max="2" width="20.28515625" style="8" bestFit="1" customWidth="1"/>
    <col min="3" max="3" width="18.140625" style="8" bestFit="1" customWidth="1"/>
    <col min="4" max="5" width="11.42578125" style="8"/>
    <col min="6" max="6" width="56.85546875" style="8" bestFit="1" customWidth="1"/>
    <col min="7" max="7" width="20.28515625" style="8" bestFit="1" customWidth="1"/>
    <col min="8" max="8" width="18.140625" style="8" bestFit="1" customWidth="1"/>
    <col min="9" max="16384" width="11.42578125" style="8"/>
  </cols>
  <sheetData>
    <row r="1" spans="1:8">
      <c r="A1" s="3" t="s">
        <v>425</v>
      </c>
    </row>
    <row r="3" spans="1:8">
      <c r="A3" s="313" t="s">
        <v>274</v>
      </c>
      <c r="B3" s="314"/>
      <c r="C3" s="314"/>
      <c r="F3" s="313" t="s">
        <v>293</v>
      </c>
      <c r="G3" s="314"/>
      <c r="H3" s="314"/>
    </row>
    <row r="4" spans="1:8">
      <c r="A4" s="323"/>
      <c r="B4" s="324" t="s">
        <v>275</v>
      </c>
      <c r="C4" s="324" t="s">
        <v>442</v>
      </c>
      <c r="D4" s="322"/>
      <c r="E4" s="322"/>
      <c r="F4" s="323"/>
      <c r="G4" s="324" t="s">
        <v>275</v>
      </c>
      <c r="H4" s="324" t="s">
        <v>442</v>
      </c>
    </row>
    <row r="5" spans="1:8">
      <c r="A5" s="319" t="s">
        <v>276</v>
      </c>
      <c r="B5" s="320">
        <v>0.35558818750871013</v>
      </c>
      <c r="C5" s="320">
        <v>0.64319247033165461</v>
      </c>
      <c r="F5" s="319" t="s">
        <v>276</v>
      </c>
      <c r="G5" s="320">
        <v>0.14259947620927702</v>
      </c>
      <c r="H5" s="320">
        <v>0.29189013739044772</v>
      </c>
    </row>
    <row r="6" spans="1:8">
      <c r="A6" s="319" t="s">
        <v>277</v>
      </c>
      <c r="B6" s="320">
        <v>0.34090207699503094</v>
      </c>
      <c r="C6" s="320">
        <v>0.19185949010286729</v>
      </c>
      <c r="F6" s="319" t="s">
        <v>277</v>
      </c>
      <c r="G6" s="320">
        <v>0.20984179540005371</v>
      </c>
      <c r="H6" s="320">
        <v>0.23117234663030445</v>
      </c>
    </row>
    <row r="7" spans="1:8">
      <c r="A7" s="319" t="s">
        <v>278</v>
      </c>
      <c r="B7" s="320">
        <v>6.5589925860217668E-2</v>
      </c>
      <c r="C7" s="320">
        <v>1.4623717625304634E-2</v>
      </c>
      <c r="F7" s="319" t="s">
        <v>278</v>
      </c>
      <c r="G7" s="320">
        <v>8.4405028287452916E-2</v>
      </c>
      <c r="H7" s="320">
        <v>4.2774982988093596E-2</v>
      </c>
    </row>
    <row r="8" spans="1:8">
      <c r="A8" s="319" t="s">
        <v>279</v>
      </c>
      <c r="B8" s="320">
        <v>4.1508525268852563E-2</v>
      </c>
      <c r="C8" s="320">
        <v>1.4066559515648006E-2</v>
      </c>
      <c r="F8" s="319" t="s">
        <v>279</v>
      </c>
      <c r="G8" s="320">
        <v>8.800090280460876E-2</v>
      </c>
      <c r="H8" s="320">
        <v>2.885844951776154E-2</v>
      </c>
    </row>
    <row r="9" spans="1:8">
      <c r="A9" s="319" t="s">
        <v>280</v>
      </c>
      <c r="B9" s="320">
        <v>0.19641128436718874</v>
      </c>
      <c r="C9" s="320">
        <v>0.13625776242452547</v>
      </c>
      <c r="F9" s="319" t="s">
        <v>280</v>
      </c>
      <c r="G9" s="320">
        <v>0.35739484471463845</v>
      </c>
      <c r="H9" s="320">
        <v>0.33484320151599761</v>
      </c>
    </row>
    <row r="10" spans="1:8">
      <c r="A10" s="314"/>
      <c r="B10" s="325"/>
      <c r="C10" s="325"/>
      <c r="F10" s="319" t="s">
        <v>294</v>
      </c>
      <c r="G10" s="320">
        <v>0.11775795258396932</v>
      </c>
      <c r="H10" s="320">
        <v>6.9817651770767514E-2</v>
      </c>
    </row>
    <row r="11" spans="1:8">
      <c r="A11" s="319" t="s">
        <v>281</v>
      </c>
      <c r="B11" s="320">
        <v>0.69649026450374107</v>
      </c>
      <c r="C11" s="320">
        <v>0.8350519604345219</v>
      </c>
      <c r="F11" s="314"/>
      <c r="G11" s="325"/>
      <c r="H11" s="325"/>
    </row>
    <row r="12" spans="1:8">
      <c r="A12" s="319" t="s">
        <v>282</v>
      </c>
      <c r="B12" s="320">
        <v>0.10709845112907024</v>
      </c>
      <c r="C12" s="320">
        <v>2.8690277140952639E-2</v>
      </c>
      <c r="F12" s="319" t="s">
        <v>281</v>
      </c>
      <c r="G12" s="320">
        <v>0.3524412716093307</v>
      </c>
      <c r="H12" s="320">
        <v>0.52306248402075217</v>
      </c>
    </row>
    <row r="13" spans="1:8">
      <c r="F13" s="319" t="s">
        <v>282</v>
      </c>
      <c r="G13" s="320">
        <v>0.17240593109206168</v>
      </c>
      <c r="H13" s="320">
        <v>7.1633432505855132E-2</v>
      </c>
    </row>
    <row r="15" spans="1:8">
      <c r="A15" s="8" t="s">
        <v>265</v>
      </c>
    </row>
    <row r="16" spans="1:8">
      <c r="A16" s="8" t="s">
        <v>417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election activeCell="C11" sqref="C11"/>
    </sheetView>
  </sheetViews>
  <sheetFormatPr baseColWidth="10" defaultRowHeight="12.75"/>
  <cols>
    <col min="1" max="1" width="94.140625" style="8" bestFit="1" customWidth="1"/>
    <col min="2" max="16384" width="11.42578125" style="8"/>
  </cols>
  <sheetData>
    <row r="1" spans="1:2">
      <c r="A1" s="3" t="s">
        <v>424</v>
      </c>
    </row>
    <row r="3" spans="1:2">
      <c r="A3" s="319" t="s">
        <v>283</v>
      </c>
      <c r="B3" s="320">
        <v>0.28309459995876735</v>
      </c>
    </row>
    <row r="4" spans="1:2">
      <c r="A4" s="319" t="s">
        <v>284</v>
      </c>
      <c r="B4" s="320">
        <v>5.2171458382559203E-2</v>
      </c>
    </row>
    <row r="5" spans="1:2">
      <c r="A5" s="319" t="s">
        <v>285</v>
      </c>
      <c r="B5" s="320">
        <v>0.10468004252158059</v>
      </c>
    </row>
    <row r="6" spans="1:2">
      <c r="A6" s="319" t="s">
        <v>286</v>
      </c>
      <c r="B6" s="320">
        <v>0.56005389913708981</v>
      </c>
    </row>
    <row r="8" spans="1:2">
      <c r="A8" s="8" t="s">
        <v>265</v>
      </c>
    </row>
    <row r="9" spans="1:2">
      <c r="A9" s="8" t="s">
        <v>417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D17" sqref="D17"/>
    </sheetView>
  </sheetViews>
  <sheetFormatPr baseColWidth="10" defaultRowHeight="12.75"/>
  <cols>
    <col min="1" max="1" width="87.85546875" style="8" bestFit="1" customWidth="1"/>
    <col min="2" max="16384" width="11.42578125" style="8"/>
  </cols>
  <sheetData>
    <row r="1" spans="1:2">
      <c r="A1" s="3" t="s">
        <v>423</v>
      </c>
    </row>
    <row r="3" spans="1:2">
      <c r="A3" s="326" t="s">
        <v>287</v>
      </c>
      <c r="B3" s="320">
        <v>0.68495580354253571</v>
      </c>
    </row>
    <row r="4" spans="1:2">
      <c r="A4" s="326" t="s">
        <v>288</v>
      </c>
      <c r="B4" s="320">
        <v>0.18644804905012405</v>
      </c>
    </row>
    <row r="5" spans="1:2">
      <c r="A5" s="326" t="s">
        <v>289</v>
      </c>
      <c r="B5" s="320">
        <v>0.11268241273745339</v>
      </c>
    </row>
    <row r="6" spans="1:2">
      <c r="A6" s="326" t="s">
        <v>290</v>
      </c>
      <c r="B6" s="320">
        <v>0.10085958763498802</v>
      </c>
    </row>
    <row r="7" spans="1:2">
      <c r="A7" s="326" t="s">
        <v>291</v>
      </c>
      <c r="B7" s="320">
        <v>6.8110070967538155E-2</v>
      </c>
    </row>
    <row r="8" spans="1:2">
      <c r="A8" s="326" t="s">
        <v>292</v>
      </c>
      <c r="B8" s="320">
        <v>5.8948656580966055E-2</v>
      </c>
    </row>
    <row r="10" spans="1:2">
      <c r="A10" s="8" t="s">
        <v>265</v>
      </c>
    </row>
    <row r="11" spans="1:2">
      <c r="A11" s="8" t="s">
        <v>417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election activeCell="F4" sqref="F4"/>
    </sheetView>
  </sheetViews>
  <sheetFormatPr baseColWidth="10" defaultRowHeight="12.75"/>
  <cols>
    <col min="1" max="1" width="81.42578125" style="8" customWidth="1"/>
    <col min="2" max="2" width="20.42578125" style="8" bestFit="1" customWidth="1"/>
    <col min="3" max="3" width="18.140625" style="8" bestFit="1" customWidth="1"/>
    <col min="4" max="16384" width="11.42578125" style="8"/>
  </cols>
  <sheetData>
    <row r="1" spans="1:3">
      <c r="A1" s="3" t="s">
        <v>422</v>
      </c>
    </row>
    <row r="3" spans="1:3">
      <c r="A3" s="319"/>
      <c r="B3" s="327" t="s">
        <v>275</v>
      </c>
      <c r="C3" s="324" t="s">
        <v>442</v>
      </c>
    </row>
    <row r="4" spans="1:3">
      <c r="A4" s="319" t="s">
        <v>296</v>
      </c>
      <c r="B4" s="320">
        <v>0.57464873431143859</v>
      </c>
      <c r="C4" s="320">
        <v>0.75618566762970441</v>
      </c>
    </row>
    <row r="5" spans="1:3">
      <c r="A5" s="319" t="s">
        <v>297</v>
      </c>
      <c r="B5" s="320">
        <v>0.50830561575045041</v>
      </c>
      <c r="C5" s="320">
        <v>0.56240451911068257</v>
      </c>
    </row>
    <row r="6" spans="1:3">
      <c r="A6" s="319" t="s">
        <v>298</v>
      </c>
      <c r="B6" s="320">
        <v>0.2221335234528162</v>
      </c>
      <c r="C6" s="320">
        <v>0.2163616475229509</v>
      </c>
    </row>
    <row r="7" spans="1:3">
      <c r="A7" s="319" t="s">
        <v>299</v>
      </c>
      <c r="B7" s="320">
        <v>0.21009417816625242</v>
      </c>
      <c r="C7" s="320">
        <v>0.31489922329837372</v>
      </c>
    </row>
    <row r="8" spans="1:3">
      <c r="A8" s="319" t="s">
        <v>300</v>
      </c>
      <c r="B8" s="320">
        <v>0.13580316980195209</v>
      </c>
      <c r="C8" s="320">
        <v>0.15139156272075968</v>
      </c>
    </row>
    <row r="9" spans="1:3">
      <c r="A9" s="319" t="s">
        <v>301</v>
      </c>
      <c r="B9" s="320">
        <v>0.10392321495888283</v>
      </c>
      <c r="C9" s="320">
        <v>0.15620381902012681</v>
      </c>
    </row>
    <row r="10" spans="1:3">
      <c r="A10" s="319" t="s">
        <v>302</v>
      </c>
      <c r="B10" s="320">
        <v>8.4077790518742868E-2</v>
      </c>
      <c r="C10" s="320">
        <v>0.13307062783034898</v>
      </c>
    </row>
    <row r="11" spans="1:3">
      <c r="A11" s="319" t="s">
        <v>303</v>
      </c>
      <c r="B11" s="320">
        <v>4.1037413024965282E-2</v>
      </c>
      <c r="C11" s="320">
        <v>3.367693831318868E-2</v>
      </c>
    </row>
    <row r="13" spans="1:3">
      <c r="A13" s="8" t="s">
        <v>295</v>
      </c>
    </row>
    <row r="14" spans="1:3">
      <c r="A14" s="8" t="s">
        <v>265</v>
      </c>
    </row>
    <row r="15" spans="1:3">
      <c r="A15" s="8" t="s">
        <v>417</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election activeCell="B20" sqref="B20"/>
    </sheetView>
  </sheetViews>
  <sheetFormatPr baseColWidth="10" defaultRowHeight="12.75"/>
  <cols>
    <col min="1" max="1" width="129.85546875" style="8" bestFit="1" customWidth="1"/>
    <col min="2" max="2" width="20.28515625" style="8" bestFit="1" customWidth="1"/>
    <col min="3" max="3" width="18.140625" style="8" bestFit="1" customWidth="1"/>
    <col min="4" max="16384" width="11.42578125" style="8"/>
  </cols>
  <sheetData>
    <row r="1" spans="1:3">
      <c r="A1" s="3" t="s">
        <v>421</v>
      </c>
    </row>
    <row r="3" spans="1:3">
      <c r="A3" s="319"/>
      <c r="B3" s="327" t="s">
        <v>275</v>
      </c>
      <c r="C3" s="324" t="s">
        <v>442</v>
      </c>
    </row>
    <row r="4" spans="1:3">
      <c r="A4" s="319" t="s">
        <v>306</v>
      </c>
      <c r="B4" s="320">
        <v>0.39350123212899174</v>
      </c>
      <c r="C4" s="320">
        <v>0.27963284729878229</v>
      </c>
    </row>
    <row r="5" spans="1:3">
      <c r="A5" s="319" t="s">
        <v>307</v>
      </c>
      <c r="B5" s="320">
        <v>0.2787974124535873</v>
      </c>
      <c r="C5" s="320">
        <v>0.25726862600548039</v>
      </c>
    </row>
    <row r="6" spans="1:3">
      <c r="A6" s="319" t="s">
        <v>308</v>
      </c>
      <c r="B6" s="320">
        <v>0.16297143383767634</v>
      </c>
      <c r="C6" s="320">
        <v>0.42827938700178775</v>
      </c>
    </row>
    <row r="7" spans="1:3">
      <c r="A7" s="319" t="s">
        <v>309</v>
      </c>
      <c r="B7" s="320">
        <v>0.11933224703974345</v>
      </c>
      <c r="C7" s="320">
        <v>0.16102046138950035</v>
      </c>
    </row>
    <row r="8" spans="1:3">
      <c r="A8" s="319" t="s">
        <v>310</v>
      </c>
      <c r="B8" s="320">
        <v>0.10005821760207523</v>
      </c>
      <c r="C8" s="320">
        <v>0.13574146723931327</v>
      </c>
    </row>
    <row r="9" spans="1:3">
      <c r="A9" s="319" t="s">
        <v>311</v>
      </c>
      <c r="B9" s="320">
        <v>7.6785153546933646E-2</v>
      </c>
      <c r="C9" s="320">
        <v>7.6119776170364251E-2</v>
      </c>
    </row>
    <row r="10" spans="1:3">
      <c r="A10" s="319" t="s">
        <v>312</v>
      </c>
      <c r="B10" s="320">
        <v>7.1924177795861646E-2</v>
      </c>
      <c r="C10" s="320">
        <v>8.8363482545550057E-2</v>
      </c>
    </row>
    <row r="11" spans="1:3">
      <c r="A11" s="319" t="s">
        <v>313</v>
      </c>
      <c r="B11" s="320">
        <v>5.0098833925660127E-2</v>
      </c>
      <c r="C11" s="320">
        <v>8.6954555325105237E-2</v>
      </c>
    </row>
    <row r="12" spans="1:3">
      <c r="A12" s="319" t="s">
        <v>314</v>
      </c>
      <c r="B12" s="320">
        <v>0.29274255018908285</v>
      </c>
      <c r="C12" s="320">
        <v>0.18150220410980042</v>
      </c>
    </row>
    <row r="13" spans="1:3">
      <c r="A13" s="328"/>
      <c r="B13" s="329"/>
      <c r="C13" s="329"/>
    </row>
    <row r="14" spans="1:3">
      <c r="A14" s="8" t="s">
        <v>304</v>
      </c>
    </row>
    <row r="15" spans="1:3">
      <c r="A15" s="8" t="s">
        <v>305</v>
      </c>
    </row>
    <row r="16" spans="1:3">
      <c r="A16" s="8" t="s">
        <v>417</v>
      </c>
    </row>
    <row r="19" spans="1:3">
      <c r="A19" s="313"/>
      <c r="B19" s="314"/>
      <c r="C19" s="314"/>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election activeCell="C16" sqref="C16"/>
    </sheetView>
  </sheetViews>
  <sheetFormatPr baseColWidth="10" defaultRowHeight="12.75"/>
  <cols>
    <col min="1" max="1" width="143" style="8" bestFit="1" customWidth="1"/>
    <col min="2" max="16384" width="11.42578125" style="8"/>
  </cols>
  <sheetData>
    <row r="1" spans="1:2">
      <c r="A1" s="3" t="s">
        <v>420</v>
      </c>
    </row>
    <row r="3" spans="1:2">
      <c r="A3" s="319" t="s">
        <v>317</v>
      </c>
      <c r="B3" s="320">
        <v>0.32342046548912773</v>
      </c>
    </row>
    <row r="4" spans="1:2">
      <c r="A4" s="319" t="s">
        <v>287</v>
      </c>
      <c r="B4" s="320">
        <v>0.2957124391383944</v>
      </c>
    </row>
    <row r="5" spans="1:2">
      <c r="A5" s="319" t="s">
        <v>289</v>
      </c>
      <c r="B5" s="320">
        <v>0.14118507586596166</v>
      </c>
    </row>
    <row r="6" spans="1:2">
      <c r="A6" s="319" t="s">
        <v>318</v>
      </c>
      <c r="B6" s="320">
        <v>8.0951208751491657E-2</v>
      </c>
    </row>
    <row r="7" spans="1:2">
      <c r="A7" s="319" t="s">
        <v>319</v>
      </c>
      <c r="B7" s="320">
        <v>6.9028472321111603E-2</v>
      </c>
    </row>
    <row r="8" spans="1:2">
      <c r="A8" s="319" t="s">
        <v>320</v>
      </c>
      <c r="B8" s="320">
        <v>6.6744402236409678E-2</v>
      </c>
    </row>
    <row r="9" spans="1:2">
      <c r="A9" s="319" t="s">
        <v>291</v>
      </c>
      <c r="B9" s="320">
        <v>5.773764061145422E-2</v>
      </c>
    </row>
    <row r="10" spans="1:2">
      <c r="A10" s="319" t="s">
        <v>321</v>
      </c>
      <c r="B10" s="320">
        <v>5.0936326700806216E-2</v>
      </c>
    </row>
    <row r="11" spans="1:2">
      <c r="A11" s="319" t="s">
        <v>322</v>
      </c>
      <c r="B11" s="320">
        <v>3.3056778388054764E-2</v>
      </c>
    </row>
    <row r="12" spans="1:2">
      <c r="A12" s="319" t="s">
        <v>323</v>
      </c>
      <c r="B12" s="320">
        <v>2.1040799091479913E-2</v>
      </c>
    </row>
    <row r="13" spans="1:2">
      <c r="A13" s="319" t="s">
        <v>324</v>
      </c>
      <c r="B13" s="320">
        <v>1.6665246865950084E-2</v>
      </c>
    </row>
    <row r="14" spans="1:2">
      <c r="A14" s="319" t="s">
        <v>325</v>
      </c>
      <c r="B14" s="320">
        <v>5.6453673707173267E-3</v>
      </c>
    </row>
    <row r="15" spans="1:2">
      <c r="A15" s="328"/>
      <c r="B15" s="329"/>
    </row>
    <row r="16" spans="1:2">
      <c r="A16" s="8" t="s">
        <v>315</v>
      </c>
    </row>
    <row r="17" spans="1:2">
      <c r="A17" s="8" t="s">
        <v>316</v>
      </c>
    </row>
    <row r="18" spans="1:2">
      <c r="A18" s="8" t="s">
        <v>417</v>
      </c>
    </row>
    <row r="21" spans="1:2">
      <c r="A21" s="313"/>
      <c r="B21" s="3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election activeCell="J7" sqref="J7"/>
    </sheetView>
  </sheetViews>
  <sheetFormatPr baseColWidth="10" defaultRowHeight="12.75"/>
  <cols>
    <col min="1" max="16384" width="11.42578125" style="236"/>
  </cols>
  <sheetData>
    <row r="1" spans="1:8">
      <c r="A1" s="235" t="s">
        <v>79</v>
      </c>
    </row>
    <row r="2" spans="1:8" ht="13.5" thickBot="1">
      <c r="A2" s="235"/>
    </row>
    <row r="3" spans="1:8" ht="25.5">
      <c r="A3" s="237"/>
      <c r="B3" s="238" t="s">
        <v>35</v>
      </c>
      <c r="C3" s="238" t="s">
        <v>1</v>
      </c>
      <c r="D3" s="238" t="s">
        <v>0</v>
      </c>
      <c r="E3" s="238" t="s">
        <v>36</v>
      </c>
      <c r="F3" s="238" t="s">
        <v>33</v>
      </c>
      <c r="G3" s="239" t="s">
        <v>34</v>
      </c>
      <c r="H3" s="240" t="s">
        <v>37</v>
      </c>
    </row>
    <row r="4" spans="1:8">
      <c r="A4" s="241" t="s">
        <v>35</v>
      </c>
      <c r="B4" s="229"/>
      <c r="C4" s="230">
        <v>674.88509999999997</v>
      </c>
      <c r="D4" s="230">
        <v>303.85890000000001</v>
      </c>
      <c r="E4" s="230">
        <v>992.173</v>
      </c>
      <c r="F4" s="230">
        <v>684.62599999999998</v>
      </c>
      <c r="G4" s="230">
        <v>402.05520000000001</v>
      </c>
      <c r="H4" s="231">
        <v>519.45450000000005</v>
      </c>
    </row>
    <row r="5" spans="1:8">
      <c r="A5" s="242" t="s">
        <v>1</v>
      </c>
      <c r="B5" s="230">
        <v>674.88509999999997</v>
      </c>
      <c r="C5" s="229"/>
      <c r="D5" s="230">
        <v>322.34930000000003</v>
      </c>
      <c r="E5" s="230">
        <v>807.47339999999997</v>
      </c>
      <c r="F5" s="230">
        <v>527.40380000000005</v>
      </c>
      <c r="G5" s="230">
        <v>314.37729999999999</v>
      </c>
      <c r="H5" s="231">
        <v>398.58679999999998</v>
      </c>
    </row>
    <row r="6" spans="1:8">
      <c r="A6" s="242" t="s">
        <v>0</v>
      </c>
      <c r="B6" s="230">
        <v>303.85890000000001</v>
      </c>
      <c r="C6" s="230">
        <v>322.34930000000003</v>
      </c>
      <c r="D6" s="229"/>
      <c r="E6" s="230">
        <v>347.33460000000002</v>
      </c>
      <c r="F6" s="230">
        <v>254.4701</v>
      </c>
      <c r="G6" s="230">
        <v>156.39660000000001</v>
      </c>
      <c r="H6" s="231">
        <v>193.25980000000001</v>
      </c>
    </row>
    <row r="7" spans="1:8">
      <c r="A7" s="242" t="s">
        <v>36</v>
      </c>
      <c r="B7" s="230">
        <v>992.173</v>
      </c>
      <c r="C7" s="230">
        <v>807.47339999999997</v>
      </c>
      <c r="D7" s="230">
        <v>347.33460000000002</v>
      </c>
      <c r="E7" s="229"/>
      <c r="F7" s="230">
        <v>804.59960000000001</v>
      </c>
      <c r="G7" s="230">
        <v>454.03829999999999</v>
      </c>
      <c r="H7" s="231">
        <v>557.65880000000004</v>
      </c>
    </row>
    <row r="8" spans="1:8">
      <c r="A8" s="242" t="s">
        <v>33</v>
      </c>
      <c r="B8" s="230">
        <v>684.62599999999998</v>
      </c>
      <c r="C8" s="230">
        <v>527.40380000000005</v>
      </c>
      <c r="D8" s="230">
        <v>254.4701</v>
      </c>
      <c r="E8" s="230">
        <v>804.59960000000001</v>
      </c>
      <c r="F8" s="229"/>
      <c r="G8" s="230">
        <v>640.6653</v>
      </c>
      <c r="H8" s="231">
        <v>448.49709999999999</v>
      </c>
    </row>
    <row r="9" spans="1:8" ht="25.5">
      <c r="A9" s="243" t="s">
        <v>34</v>
      </c>
      <c r="B9" s="230">
        <v>402.05520000000001</v>
      </c>
      <c r="C9" s="230">
        <v>314.37729999999999</v>
      </c>
      <c r="D9" s="230">
        <v>156.39660000000001</v>
      </c>
      <c r="E9" s="230">
        <v>454.03829999999999</v>
      </c>
      <c r="F9" s="230">
        <v>640.6653</v>
      </c>
      <c r="G9" s="229"/>
      <c r="H9" s="231">
        <v>286.61329999999998</v>
      </c>
    </row>
    <row r="10" spans="1:8" ht="13.5" thickBot="1">
      <c r="A10" s="244" t="s">
        <v>37</v>
      </c>
      <c r="B10" s="232">
        <v>519.45450000000005</v>
      </c>
      <c r="C10" s="232">
        <v>398.58679999999998</v>
      </c>
      <c r="D10" s="232">
        <v>193.25980000000001</v>
      </c>
      <c r="E10" s="232">
        <v>557.65880000000004</v>
      </c>
      <c r="F10" s="232">
        <v>448.49709999999999</v>
      </c>
      <c r="G10" s="232">
        <v>286.61329999999998</v>
      </c>
      <c r="H10" s="229"/>
    </row>
    <row r="12" spans="1:8">
      <c r="A12" s="236" t="s">
        <v>433</v>
      </c>
    </row>
    <row r="13" spans="1:8">
      <c r="A13" s="236" t="s">
        <v>240</v>
      </c>
    </row>
    <row r="14" spans="1:8">
      <c r="A14" s="236" t="s">
        <v>414</v>
      </c>
    </row>
    <row r="15" spans="1:8">
      <c r="A15" s="236" t="s">
        <v>16</v>
      </c>
    </row>
    <row r="16" spans="1:8">
      <c r="A16" s="8" t="s">
        <v>413</v>
      </c>
    </row>
    <row r="17" spans="1:12">
      <c r="B17" s="233"/>
      <c r="C17" s="233"/>
      <c r="D17" s="233"/>
      <c r="G17" s="157"/>
    </row>
    <row r="18" spans="1:12">
      <c r="A18" s="245"/>
      <c r="B18" s="245"/>
      <c r="C18" s="245"/>
      <c r="D18" s="245"/>
      <c r="E18" s="245"/>
      <c r="F18" s="245"/>
      <c r="G18" s="246"/>
      <c r="H18" s="245"/>
      <c r="I18" s="247"/>
      <c r="J18" s="247"/>
      <c r="K18" s="247"/>
      <c r="L18" s="247"/>
    </row>
    <row r="19" spans="1:12">
      <c r="A19" s="245"/>
      <c r="B19" s="230"/>
      <c r="C19" s="230"/>
      <c r="D19" s="230"/>
      <c r="E19" s="230"/>
      <c r="F19" s="230"/>
      <c r="G19" s="230"/>
      <c r="H19" s="230"/>
      <c r="I19" s="247"/>
      <c r="J19" s="247"/>
      <c r="K19" s="247"/>
      <c r="L19" s="247"/>
    </row>
    <row r="20" spans="1:12">
      <c r="A20" s="245"/>
      <c r="B20" s="230"/>
      <c r="C20" s="230"/>
      <c r="D20" s="230"/>
      <c r="E20" s="230"/>
      <c r="F20" s="230"/>
      <c r="G20" s="230"/>
      <c r="H20" s="230"/>
      <c r="I20" s="247"/>
      <c r="J20" s="247"/>
      <c r="K20" s="247"/>
      <c r="L20" s="247"/>
    </row>
    <row r="21" spans="1:12">
      <c r="A21" s="245"/>
      <c r="B21" s="230"/>
      <c r="C21" s="230"/>
      <c r="D21" s="230"/>
      <c r="E21" s="230"/>
      <c r="F21" s="230"/>
      <c r="G21" s="230"/>
      <c r="H21" s="230"/>
      <c r="I21" s="247"/>
      <c r="J21" s="247"/>
      <c r="K21" s="247"/>
      <c r="L21" s="247"/>
    </row>
    <row r="22" spans="1:12">
      <c r="A22" s="245"/>
      <c r="B22" s="230"/>
      <c r="C22" s="230"/>
      <c r="D22" s="230"/>
      <c r="E22" s="230"/>
      <c r="F22" s="230"/>
      <c r="G22" s="230"/>
      <c r="H22" s="230"/>
      <c r="I22" s="247"/>
      <c r="J22" s="247"/>
      <c r="K22" s="247"/>
      <c r="L22" s="247"/>
    </row>
    <row r="23" spans="1:12">
      <c r="A23" s="245"/>
      <c r="B23" s="230"/>
      <c r="C23" s="230"/>
      <c r="D23" s="230"/>
      <c r="E23" s="230"/>
      <c r="F23" s="230"/>
      <c r="G23" s="230"/>
      <c r="H23" s="230"/>
      <c r="I23" s="247"/>
      <c r="J23" s="247"/>
      <c r="K23" s="247"/>
      <c r="L23" s="247"/>
    </row>
    <row r="24" spans="1:12">
      <c r="A24" s="246"/>
      <c r="B24" s="230"/>
      <c r="C24" s="230"/>
      <c r="D24" s="230"/>
      <c r="E24" s="230"/>
      <c r="F24" s="230"/>
      <c r="G24" s="230"/>
      <c r="H24" s="230"/>
      <c r="I24" s="247"/>
      <c r="J24" s="247"/>
      <c r="K24" s="247"/>
      <c r="L24" s="247"/>
    </row>
    <row r="25" spans="1:12">
      <c r="A25" s="245"/>
      <c r="B25" s="230"/>
      <c r="C25" s="230"/>
      <c r="D25" s="230"/>
      <c r="E25" s="230"/>
      <c r="F25" s="230"/>
      <c r="G25" s="230"/>
      <c r="H25" s="230"/>
      <c r="I25" s="247"/>
      <c r="J25" s="247"/>
      <c r="K25" s="247"/>
      <c r="L25" s="247"/>
    </row>
    <row r="26" spans="1:12">
      <c r="A26" s="247"/>
      <c r="B26" s="234"/>
      <c r="C26" s="234"/>
      <c r="D26" s="234"/>
      <c r="E26" s="247"/>
      <c r="F26" s="247"/>
      <c r="G26" s="247"/>
      <c r="H26" s="247"/>
      <c r="I26" s="247"/>
      <c r="J26" s="247"/>
      <c r="K26" s="247"/>
      <c r="L26" s="247"/>
    </row>
    <row r="27" spans="1:12">
      <c r="A27" s="247"/>
      <c r="B27" s="234"/>
      <c r="C27" s="234"/>
      <c r="D27" s="234"/>
      <c r="E27" s="247"/>
      <c r="F27" s="247"/>
      <c r="G27" s="247"/>
      <c r="H27" s="247"/>
      <c r="I27" s="247"/>
      <c r="J27" s="247"/>
      <c r="K27" s="247"/>
      <c r="L27" s="247"/>
    </row>
    <row r="28" spans="1:12">
      <c r="A28" s="245"/>
      <c r="B28" s="245"/>
      <c r="C28" s="245"/>
      <c r="D28" s="245"/>
      <c r="E28" s="245"/>
      <c r="F28" s="245"/>
      <c r="G28" s="246"/>
      <c r="H28" s="245"/>
      <c r="I28" s="247"/>
      <c r="J28" s="247"/>
      <c r="K28" s="247"/>
      <c r="L28" s="247"/>
    </row>
    <row r="29" spans="1:12">
      <c r="A29" s="245"/>
      <c r="B29" s="230"/>
      <c r="C29" s="230"/>
      <c r="D29" s="230"/>
      <c r="E29" s="230"/>
      <c r="F29" s="230"/>
      <c r="G29" s="230"/>
      <c r="H29" s="230"/>
      <c r="I29" s="247"/>
      <c r="J29" s="247"/>
      <c r="K29" s="247"/>
      <c r="L29" s="247"/>
    </row>
    <row r="30" spans="1:12">
      <c r="A30" s="245"/>
      <c r="B30" s="230"/>
      <c r="C30" s="230"/>
      <c r="D30" s="230"/>
      <c r="E30" s="230"/>
      <c r="F30" s="230"/>
      <c r="G30" s="230"/>
      <c r="H30" s="230"/>
      <c r="I30" s="247"/>
      <c r="J30" s="247"/>
      <c r="K30" s="247"/>
      <c r="L30" s="247"/>
    </row>
    <row r="31" spans="1:12">
      <c r="A31" s="245"/>
      <c r="B31" s="230"/>
      <c r="C31" s="230"/>
      <c r="D31" s="230"/>
      <c r="E31" s="230"/>
      <c r="F31" s="230"/>
      <c r="G31" s="230"/>
      <c r="H31" s="230"/>
      <c r="I31" s="247"/>
      <c r="J31" s="247"/>
      <c r="K31" s="247"/>
      <c r="L31" s="247"/>
    </row>
    <row r="32" spans="1:12">
      <c r="A32" s="245"/>
      <c r="B32" s="230"/>
      <c r="C32" s="230"/>
      <c r="D32" s="230"/>
      <c r="E32" s="230"/>
      <c r="F32" s="230"/>
      <c r="G32" s="230"/>
      <c r="H32" s="230"/>
      <c r="I32" s="247"/>
      <c r="J32" s="247"/>
      <c r="K32" s="247"/>
      <c r="L32" s="247"/>
    </row>
    <row r="33" spans="1:12">
      <c r="A33" s="245"/>
      <c r="B33" s="230"/>
      <c r="C33" s="230"/>
      <c r="D33" s="230"/>
      <c r="E33" s="230"/>
      <c r="F33" s="230"/>
      <c r="G33" s="230"/>
      <c r="H33" s="230"/>
      <c r="I33" s="247"/>
      <c r="J33" s="247"/>
      <c r="K33" s="247"/>
      <c r="L33" s="247"/>
    </row>
    <row r="34" spans="1:12">
      <c r="A34" s="246"/>
      <c r="B34" s="230"/>
      <c r="C34" s="230"/>
      <c r="D34" s="230"/>
      <c r="E34" s="230"/>
      <c r="F34" s="230"/>
      <c r="G34" s="230"/>
      <c r="H34" s="230"/>
      <c r="I34" s="247"/>
      <c r="J34" s="247"/>
      <c r="K34" s="247"/>
      <c r="L34" s="247"/>
    </row>
    <row r="35" spans="1:12">
      <c r="A35" s="245"/>
      <c r="B35" s="230"/>
      <c r="C35" s="230"/>
      <c r="D35" s="230"/>
      <c r="E35" s="230"/>
      <c r="F35" s="230"/>
      <c r="G35" s="230"/>
      <c r="H35" s="230"/>
      <c r="I35" s="247"/>
      <c r="J35" s="247"/>
      <c r="K35" s="247"/>
      <c r="L35" s="247"/>
    </row>
    <row r="36" spans="1:12">
      <c r="A36" s="247"/>
      <c r="B36" s="234"/>
      <c r="C36" s="234"/>
      <c r="D36" s="234"/>
      <c r="E36" s="247"/>
      <c r="F36" s="247"/>
      <c r="G36" s="247"/>
      <c r="H36" s="247"/>
      <c r="I36" s="247"/>
      <c r="J36" s="247"/>
      <c r="K36" s="247"/>
      <c r="L36" s="247"/>
    </row>
    <row r="37" spans="1:12">
      <c r="A37" s="247"/>
      <c r="B37" s="247"/>
      <c r="C37" s="247"/>
      <c r="D37" s="247"/>
      <c r="E37" s="247"/>
      <c r="F37" s="247"/>
      <c r="G37" s="247"/>
      <c r="H37" s="247"/>
      <c r="I37" s="247"/>
      <c r="J37" s="247"/>
      <c r="K37" s="247"/>
      <c r="L37" s="247"/>
    </row>
    <row r="38" spans="1:12">
      <c r="A38" s="247"/>
      <c r="B38" s="247"/>
      <c r="C38" s="247"/>
      <c r="D38" s="247"/>
      <c r="E38" s="247"/>
      <c r="F38" s="247"/>
      <c r="G38" s="247"/>
      <c r="H38" s="247"/>
      <c r="I38" s="247"/>
      <c r="J38" s="247"/>
      <c r="K38" s="247"/>
      <c r="L38" s="247"/>
    </row>
    <row r="39" spans="1:12">
      <c r="A39" s="247"/>
      <c r="B39" s="247"/>
      <c r="C39" s="247"/>
      <c r="D39" s="247"/>
      <c r="E39" s="247"/>
      <c r="F39" s="247"/>
      <c r="G39" s="247"/>
      <c r="H39" s="247"/>
      <c r="I39" s="247"/>
      <c r="J39" s="247"/>
      <c r="K39" s="247"/>
      <c r="L39" s="247"/>
    </row>
    <row r="40" spans="1:12">
      <c r="A40" s="247"/>
      <c r="B40" s="247"/>
      <c r="C40" s="247"/>
      <c r="D40" s="247"/>
      <c r="E40" s="247"/>
      <c r="F40" s="247"/>
      <c r="G40" s="247"/>
      <c r="H40" s="247"/>
      <c r="I40" s="247"/>
      <c r="J40" s="247"/>
      <c r="K40" s="247"/>
      <c r="L40" s="247"/>
    </row>
    <row r="41" spans="1:12">
      <c r="A41" s="247"/>
      <c r="B41" s="247"/>
      <c r="C41" s="247"/>
      <c r="D41" s="247"/>
      <c r="E41" s="247"/>
      <c r="F41" s="247"/>
      <c r="G41" s="247"/>
      <c r="H41" s="247"/>
      <c r="I41" s="247"/>
      <c r="J41" s="247"/>
      <c r="K41" s="247"/>
      <c r="L41" s="247"/>
    </row>
    <row r="42" spans="1:12">
      <c r="A42" s="247"/>
      <c r="B42" s="247"/>
      <c r="C42" s="247"/>
      <c r="D42" s="247"/>
      <c r="E42" s="247"/>
      <c r="F42" s="247"/>
      <c r="G42" s="247"/>
      <c r="H42" s="247"/>
      <c r="I42" s="247"/>
      <c r="J42" s="247"/>
      <c r="K42" s="247"/>
      <c r="L42" s="247"/>
    </row>
    <row r="43" spans="1:12">
      <c r="A43" s="247"/>
      <c r="B43" s="247"/>
      <c r="C43" s="247"/>
      <c r="D43" s="247"/>
      <c r="E43" s="247"/>
      <c r="F43" s="247"/>
      <c r="G43" s="247"/>
      <c r="H43" s="247"/>
      <c r="I43" s="247"/>
      <c r="J43" s="247"/>
      <c r="K43" s="247"/>
      <c r="L43" s="247"/>
    </row>
    <row r="44" spans="1:12">
      <c r="A44" s="247"/>
      <c r="B44" s="247"/>
      <c r="C44" s="247"/>
      <c r="D44" s="247"/>
      <c r="E44" s="247"/>
      <c r="F44" s="247"/>
      <c r="G44" s="247"/>
      <c r="H44" s="247"/>
      <c r="I44" s="247"/>
      <c r="J44" s="247"/>
      <c r="K44" s="247"/>
      <c r="L44" s="247"/>
    </row>
    <row r="45" spans="1:12">
      <c r="A45" s="247"/>
      <c r="B45" s="247"/>
      <c r="C45" s="247"/>
      <c r="D45" s="247"/>
      <c r="E45" s="247"/>
      <c r="F45" s="247"/>
      <c r="G45" s="247"/>
      <c r="H45" s="247"/>
      <c r="I45" s="247"/>
      <c r="J45" s="247"/>
      <c r="K45" s="247"/>
      <c r="L45" s="247"/>
    </row>
    <row r="46" spans="1:12">
      <c r="A46" s="247"/>
      <c r="B46" s="247"/>
      <c r="C46" s="247"/>
      <c r="D46" s="247"/>
      <c r="E46" s="247"/>
      <c r="F46" s="247"/>
      <c r="G46" s="247"/>
      <c r="H46" s="247"/>
      <c r="I46" s="247"/>
      <c r="J46" s="247"/>
      <c r="K46" s="247"/>
      <c r="L46" s="247"/>
    </row>
  </sheetData>
  <conditionalFormatting sqref="B19:H25">
    <cfRule type="top10" dxfId="5" priority="3" percent="1" bottom="1" rank="10"/>
    <cfRule type="top10" dxfId="4" priority="4" percent="1" rank="10"/>
  </conditionalFormatting>
  <conditionalFormatting sqref="B29:H35">
    <cfRule type="top10" dxfId="3" priority="1" percent="1" bottom="1" rank="10"/>
    <cfRule type="top10" dxfId="2" priority="2" percent="1" rank="10"/>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90" zoomScaleNormal="90" workbookViewId="0">
      <selection activeCell="E7" sqref="E7"/>
    </sheetView>
  </sheetViews>
  <sheetFormatPr baseColWidth="10" defaultRowHeight="12.75"/>
  <cols>
    <col min="1" max="1" width="50.28515625" style="8" customWidth="1"/>
    <col min="2" max="2" width="20.28515625" style="8" bestFit="1" customWidth="1"/>
    <col min="3" max="3" width="18.7109375" style="8" bestFit="1" customWidth="1"/>
    <col min="4" max="4" width="11.42578125" style="8"/>
    <col min="5" max="5" width="41.42578125" style="8" bestFit="1" customWidth="1"/>
    <col min="6" max="6" width="20.42578125" style="8" bestFit="1" customWidth="1"/>
    <col min="7" max="7" width="18.7109375" style="8" bestFit="1" customWidth="1"/>
    <col min="8" max="9" width="11.42578125" style="8"/>
    <col min="10" max="10" width="11.140625" style="8" customWidth="1"/>
    <col min="11" max="16384" width="11.42578125" style="8"/>
  </cols>
  <sheetData>
    <row r="1" spans="1:7">
      <c r="A1" s="3" t="s">
        <v>419</v>
      </c>
    </row>
    <row r="3" spans="1:7">
      <c r="A3" s="313" t="s">
        <v>326</v>
      </c>
      <c r="B3" s="314"/>
      <c r="C3" s="314"/>
    </row>
    <row r="4" spans="1:7">
      <c r="A4" s="319"/>
      <c r="B4" s="327" t="s">
        <v>275</v>
      </c>
      <c r="C4" s="324" t="s">
        <v>442</v>
      </c>
    </row>
    <row r="5" spans="1:7">
      <c r="A5" s="319" t="s">
        <v>327</v>
      </c>
      <c r="B5" s="320">
        <v>0.21546687160045727</v>
      </c>
      <c r="C5" s="320">
        <v>0.29807848976210782</v>
      </c>
    </row>
    <row r="6" spans="1:7">
      <c r="A6" s="319" t="s">
        <v>328</v>
      </c>
      <c r="B6" s="320">
        <v>0.38050651427195231</v>
      </c>
      <c r="C6" s="320">
        <v>0.39364821474272349</v>
      </c>
    </row>
    <row r="7" spans="1:7">
      <c r="A7" s="319" t="s">
        <v>329</v>
      </c>
      <c r="B7" s="320">
        <v>8.8497990015472872E-2</v>
      </c>
      <c r="C7" s="320">
        <v>8.9117868937525338E-2</v>
      </c>
    </row>
    <row r="8" spans="1:7">
      <c r="A8" s="319" t="s">
        <v>330</v>
      </c>
      <c r="B8" s="320">
        <v>3.0556676539113065E-2</v>
      </c>
      <c r="C8" s="320">
        <v>4.5476844801809059E-2</v>
      </c>
    </row>
    <row r="9" spans="1:7">
      <c r="A9" s="319" t="s">
        <v>331</v>
      </c>
      <c r="B9" s="320">
        <v>5.8863014529266122E-2</v>
      </c>
      <c r="C9" s="320">
        <v>5.6461471355668966E-2</v>
      </c>
    </row>
    <row r="10" spans="1:7">
      <c r="A10" s="319" t="s">
        <v>332</v>
      </c>
      <c r="B10" s="320">
        <v>6.08679855614358E-2</v>
      </c>
      <c r="C10" s="320">
        <v>0.12808519916510411</v>
      </c>
    </row>
    <row r="11" spans="1:7">
      <c r="A11" s="319" t="s">
        <v>333</v>
      </c>
      <c r="B11" s="320">
        <v>0.42571218254656168</v>
      </c>
      <c r="C11" s="320">
        <v>0.42887848990479771</v>
      </c>
    </row>
    <row r="14" spans="1:7">
      <c r="A14" s="313" t="s">
        <v>444</v>
      </c>
      <c r="B14" s="314"/>
      <c r="C14" s="314"/>
      <c r="E14" s="313" t="s">
        <v>445</v>
      </c>
      <c r="F14" s="314"/>
      <c r="G14" s="314"/>
    </row>
    <row r="15" spans="1:7">
      <c r="A15" s="319"/>
      <c r="B15" s="327" t="s">
        <v>275</v>
      </c>
      <c r="C15" s="324" t="s">
        <v>442</v>
      </c>
      <c r="E15" s="319"/>
      <c r="F15" s="327" t="s">
        <v>275</v>
      </c>
      <c r="G15" s="324" t="s">
        <v>442</v>
      </c>
    </row>
    <row r="16" spans="1:7">
      <c r="A16" s="319" t="s">
        <v>334</v>
      </c>
      <c r="B16" s="320">
        <v>0.57140419711224422</v>
      </c>
      <c r="C16" s="320">
        <v>0.66502692652072204</v>
      </c>
      <c r="E16" s="319" t="s">
        <v>344</v>
      </c>
      <c r="F16" s="320">
        <v>0.82706725853655882</v>
      </c>
      <c r="G16" s="320">
        <v>0.80296390669159168</v>
      </c>
    </row>
    <row r="17" spans="1:8">
      <c r="A17" s="319" t="s">
        <v>335</v>
      </c>
      <c r="B17" s="320">
        <v>0.19295986436347956</v>
      </c>
      <c r="C17" s="320">
        <v>0.16029711771684027</v>
      </c>
      <c r="E17" s="319" t="s">
        <v>345</v>
      </c>
      <c r="F17" s="320">
        <v>0.10809503537124469</v>
      </c>
      <c r="G17" s="154">
        <v>9.6949864321305562E-2</v>
      </c>
    </row>
    <row r="18" spans="1:8">
      <c r="A18" s="319" t="s">
        <v>336</v>
      </c>
      <c r="B18" s="320">
        <v>8.5729419603345208E-2</v>
      </c>
      <c r="C18" s="320">
        <v>0.12306453633584301</v>
      </c>
      <c r="E18" s="319" t="s">
        <v>346</v>
      </c>
      <c r="F18" s="320">
        <v>8.2470364382781033E-2</v>
      </c>
      <c r="G18" s="320">
        <v>9.1446665720017875E-2</v>
      </c>
    </row>
    <row r="19" spans="1:8">
      <c r="A19" s="319" t="s">
        <v>337</v>
      </c>
      <c r="B19" s="320">
        <v>4.8657869794551632E-2</v>
      </c>
      <c r="C19" s="320">
        <v>8.2612151308956008E-2</v>
      </c>
      <c r="E19" s="319" t="s">
        <v>347</v>
      </c>
      <c r="F19" s="320">
        <v>4.8811741316725957E-2</v>
      </c>
      <c r="G19" s="320">
        <v>6.4557333536079731E-2</v>
      </c>
    </row>
    <row r="20" spans="1:8">
      <c r="A20" s="319" t="s">
        <v>338</v>
      </c>
      <c r="B20" s="320">
        <v>4.3785950870063532E-2</v>
      </c>
      <c r="C20" s="320">
        <v>3.0028871293526969E-2</v>
      </c>
      <c r="E20" s="319" t="s">
        <v>348</v>
      </c>
      <c r="F20" s="320">
        <v>1.8535570147450102E-2</v>
      </c>
      <c r="G20" s="320">
        <v>3.9741566691818053E-2</v>
      </c>
    </row>
    <row r="21" spans="1:8">
      <c r="A21" s="319" t="s">
        <v>339</v>
      </c>
      <c r="B21" s="320">
        <v>2.3642949288970178E-2</v>
      </c>
      <c r="C21" s="320">
        <v>5.3024680951328368E-2</v>
      </c>
      <c r="E21" s="319" t="s">
        <v>349</v>
      </c>
      <c r="F21" s="320">
        <v>8.5243817783471447E-3</v>
      </c>
      <c r="G21" s="320">
        <v>2.169632793875341E-2</v>
      </c>
    </row>
    <row r="22" spans="1:8">
      <c r="A22" s="319" t="s">
        <v>340</v>
      </c>
      <c r="B22" s="320">
        <v>0.16002387455800349</v>
      </c>
      <c r="C22" s="320">
        <v>0.16194836423017148</v>
      </c>
    </row>
    <row r="23" spans="1:8">
      <c r="A23" s="319" t="s">
        <v>341</v>
      </c>
      <c r="B23" s="320">
        <v>3.8683085147332368E-2</v>
      </c>
      <c r="C23" s="320">
        <v>3.5608078287499199E-2</v>
      </c>
    </row>
    <row r="24" spans="1:8">
      <c r="A24" s="319" t="s">
        <v>342</v>
      </c>
      <c r="B24" s="320">
        <v>3.1324536104381115E-2</v>
      </c>
      <c r="C24" s="320">
        <v>0</v>
      </c>
    </row>
    <row r="25" spans="1:8">
      <c r="A25" s="319" t="s">
        <v>343</v>
      </c>
      <c r="B25" s="320">
        <v>1.3542892459137928E-2</v>
      </c>
      <c r="C25" s="320">
        <v>3.8963526046375548E-2</v>
      </c>
    </row>
    <row r="27" spans="1:8">
      <c r="A27" s="8" t="s">
        <v>350</v>
      </c>
    </row>
    <row r="28" spans="1:8" s="330" customFormat="1" ht="27.75" customHeight="1">
      <c r="A28" s="478" t="s">
        <v>351</v>
      </c>
      <c r="B28" s="478"/>
      <c r="C28" s="478"/>
      <c r="D28" s="478"/>
      <c r="E28" s="478"/>
      <c r="F28" s="478"/>
      <c r="G28" s="478"/>
      <c r="H28" s="478"/>
    </row>
    <row r="29" spans="1:8">
      <c r="A29" s="8" t="s">
        <v>417</v>
      </c>
    </row>
  </sheetData>
  <mergeCells count="1">
    <mergeCell ref="A28:H28"/>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election activeCell="G9" sqref="G9"/>
    </sheetView>
  </sheetViews>
  <sheetFormatPr baseColWidth="10" defaultRowHeight="12.75"/>
  <cols>
    <col min="1" max="1" width="42.7109375" style="8" customWidth="1"/>
    <col min="2" max="2" width="24.7109375" style="8" customWidth="1"/>
    <col min="3" max="3" width="22.85546875" style="8" customWidth="1"/>
    <col min="4" max="16384" width="11.42578125" style="8"/>
  </cols>
  <sheetData>
    <row r="1" spans="1:3">
      <c r="A1" s="3" t="s">
        <v>418</v>
      </c>
    </row>
    <row r="3" spans="1:3" ht="38.25">
      <c r="A3" s="331"/>
      <c r="B3" s="332" t="s">
        <v>411</v>
      </c>
      <c r="C3" s="333" t="s">
        <v>412</v>
      </c>
    </row>
    <row r="4" spans="1:3">
      <c r="A4" s="334" t="s">
        <v>356</v>
      </c>
      <c r="B4" s="335">
        <v>0.30479209587664163</v>
      </c>
      <c r="C4" s="335">
        <v>0.2570374538892139</v>
      </c>
    </row>
    <row r="5" spans="1:3">
      <c r="A5" s="336" t="s">
        <v>355</v>
      </c>
      <c r="B5" s="335">
        <v>0.16489323072848477</v>
      </c>
      <c r="C5" s="335">
        <v>0.29526392416471431</v>
      </c>
    </row>
    <row r="6" spans="1:3">
      <c r="A6" s="336" t="s">
        <v>353</v>
      </c>
      <c r="B6" s="335">
        <v>0.43322017409488334</v>
      </c>
      <c r="C6" s="335">
        <v>0.14999053268737081</v>
      </c>
    </row>
    <row r="7" spans="1:3">
      <c r="A7" s="336" t="s">
        <v>357</v>
      </c>
      <c r="B7" s="335">
        <v>0.11034587148510057</v>
      </c>
      <c r="C7" s="335">
        <v>3.18563258864187E-2</v>
      </c>
    </row>
    <row r="8" spans="1:3">
      <c r="A8" s="336" t="s">
        <v>358</v>
      </c>
      <c r="B8" s="335">
        <v>8.6579826013114522E-2</v>
      </c>
      <c r="C8" s="335">
        <v>4.0098248493024374E-2</v>
      </c>
    </row>
    <row r="9" spans="1:3">
      <c r="A9" s="336" t="s">
        <v>354</v>
      </c>
      <c r="B9" s="335">
        <v>0.28144945246968406</v>
      </c>
      <c r="C9" s="335">
        <v>0.10352541694321113</v>
      </c>
    </row>
    <row r="10" spans="1:3">
      <c r="A10" s="336" t="s">
        <v>359</v>
      </c>
      <c r="B10" s="335">
        <v>8.8492406363452777E-2</v>
      </c>
      <c r="C10" s="335">
        <v>0.14639360805247109</v>
      </c>
    </row>
    <row r="12" spans="1:3">
      <c r="A12" s="8" t="s">
        <v>350</v>
      </c>
    </row>
    <row r="13" spans="1:3">
      <c r="A13" s="8" t="s">
        <v>352</v>
      </c>
    </row>
    <row r="14" spans="1:3">
      <c r="A14" s="8" t="s">
        <v>417</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election activeCell="G22" sqref="G22"/>
    </sheetView>
  </sheetViews>
  <sheetFormatPr baseColWidth="10" defaultRowHeight="12.75"/>
  <cols>
    <col min="1" max="8" width="20.7109375" customWidth="1"/>
  </cols>
  <sheetData>
    <row r="1" spans="1:8">
      <c r="A1" s="3" t="s">
        <v>371</v>
      </c>
    </row>
    <row r="3" spans="1:8" ht="13.5" thickBot="1">
      <c r="A3" s="8"/>
      <c r="B3" s="8"/>
      <c r="C3" s="8"/>
      <c r="D3" s="8"/>
      <c r="E3" s="8"/>
      <c r="F3" s="8"/>
      <c r="G3" s="8"/>
      <c r="H3" s="8"/>
    </row>
    <row r="4" spans="1:8" ht="25.5">
      <c r="A4" s="504" t="s">
        <v>360</v>
      </c>
      <c r="B4" s="502" t="s">
        <v>361</v>
      </c>
      <c r="C4" s="502" t="s">
        <v>362</v>
      </c>
      <c r="D4" s="502" t="s">
        <v>363</v>
      </c>
      <c r="E4" s="502" t="s">
        <v>364</v>
      </c>
      <c r="F4" s="502" t="s">
        <v>365</v>
      </c>
      <c r="G4" s="502" t="s">
        <v>366</v>
      </c>
      <c r="H4" s="337" t="s">
        <v>367</v>
      </c>
    </row>
    <row r="5" spans="1:8" ht="13.5" thickBot="1">
      <c r="A5" s="505"/>
      <c r="B5" s="503"/>
      <c r="C5" s="503"/>
      <c r="D5" s="503"/>
      <c r="E5" s="503"/>
      <c r="F5" s="503"/>
      <c r="G5" s="503"/>
      <c r="H5" s="338" t="s">
        <v>368</v>
      </c>
    </row>
    <row r="6" spans="1:8" ht="13.5" thickBot="1">
      <c r="A6" s="339" t="s">
        <v>182</v>
      </c>
      <c r="B6" s="340"/>
      <c r="C6" s="340"/>
      <c r="D6" s="340"/>
      <c r="E6" s="340"/>
      <c r="F6" s="340"/>
      <c r="G6" s="153"/>
      <c r="H6" s="341"/>
    </row>
    <row r="7" spans="1:8" ht="13.5" thickBot="1">
      <c r="A7" s="339" t="s">
        <v>175</v>
      </c>
      <c r="B7" s="340"/>
      <c r="C7" s="340"/>
      <c r="D7" s="340"/>
      <c r="E7" s="340"/>
      <c r="F7" s="340"/>
      <c r="G7" s="340"/>
      <c r="H7" s="342"/>
    </row>
    <row r="8" spans="1:8" ht="26.25" thickBot="1">
      <c r="A8" s="339" t="s">
        <v>369</v>
      </c>
      <c r="B8" s="340"/>
      <c r="C8" s="340"/>
      <c r="D8" s="340"/>
      <c r="E8" s="340"/>
      <c r="F8" s="340"/>
      <c r="G8" s="340"/>
      <c r="H8" s="341"/>
    </row>
    <row r="9" spans="1:8" ht="13.5" thickBot="1">
      <c r="A9" s="339" t="s">
        <v>176</v>
      </c>
      <c r="B9" s="340"/>
      <c r="C9" s="340"/>
      <c r="D9" s="340"/>
      <c r="E9" s="340"/>
      <c r="F9" s="340"/>
      <c r="G9" s="153"/>
      <c r="H9" s="341"/>
    </row>
    <row r="10" spans="1:8" ht="13.5" thickBot="1">
      <c r="A10" s="339" t="s">
        <v>181</v>
      </c>
      <c r="B10" s="340"/>
      <c r="C10" s="340"/>
      <c r="D10" s="340"/>
      <c r="E10" s="340"/>
      <c r="F10" s="340"/>
      <c r="G10" s="340"/>
      <c r="H10" s="341"/>
    </row>
    <row r="11" spans="1:8" ht="13.5" thickBot="1">
      <c r="A11" s="339" t="s">
        <v>178</v>
      </c>
      <c r="B11" s="340"/>
      <c r="C11" s="340"/>
      <c r="D11" s="340"/>
      <c r="E11" s="340"/>
      <c r="F11" s="340"/>
      <c r="G11" s="340"/>
      <c r="H11" s="341"/>
    </row>
    <row r="12" spans="1:8" ht="13.5" thickBot="1">
      <c r="A12" s="339" t="s">
        <v>179</v>
      </c>
      <c r="B12" s="340"/>
      <c r="C12" s="340"/>
      <c r="D12" s="340"/>
      <c r="E12" s="340"/>
      <c r="F12" s="340"/>
      <c r="G12" s="340"/>
      <c r="H12" s="341"/>
    </row>
    <row r="13" spans="1:8" ht="13.5" thickBot="1">
      <c r="A13" s="339" t="s">
        <v>183</v>
      </c>
      <c r="B13" s="340"/>
      <c r="C13" s="340"/>
      <c r="D13" s="340"/>
      <c r="E13" s="340"/>
      <c r="F13" s="340"/>
      <c r="G13" s="153"/>
      <c r="H13" s="341"/>
    </row>
    <row r="14" spans="1:8" ht="13.5" thickBot="1">
      <c r="A14" s="339" t="s">
        <v>177</v>
      </c>
      <c r="B14" s="340"/>
      <c r="C14" s="340"/>
      <c r="D14" s="340"/>
      <c r="E14" s="340"/>
      <c r="F14" s="340"/>
      <c r="G14" s="340"/>
      <c r="H14" s="341"/>
    </row>
    <row r="15" spans="1:8" ht="13.5" thickBot="1">
      <c r="A15" s="339" t="s">
        <v>173</v>
      </c>
      <c r="B15" s="340"/>
      <c r="C15" s="340"/>
      <c r="D15" s="340"/>
      <c r="E15" s="340"/>
      <c r="F15" s="340"/>
      <c r="G15" s="340"/>
      <c r="H15" s="341"/>
    </row>
    <row r="16" spans="1:8" ht="13.5" thickBot="1">
      <c r="A16" s="339" t="s">
        <v>180</v>
      </c>
      <c r="B16" s="340"/>
      <c r="C16" s="340"/>
      <c r="D16" s="340"/>
      <c r="E16" s="340"/>
      <c r="F16" s="340"/>
      <c r="G16" s="340"/>
      <c r="H16" s="341"/>
    </row>
    <row r="17" spans="1:8" ht="26.25" thickBot="1">
      <c r="A17" s="339" t="s">
        <v>370</v>
      </c>
      <c r="B17" s="340"/>
      <c r="C17" s="340"/>
      <c r="D17" s="340"/>
      <c r="E17" s="340"/>
      <c r="F17" s="340"/>
      <c r="G17" s="153"/>
      <c r="H17" s="341"/>
    </row>
    <row r="18" spans="1:8" ht="13.5" thickBot="1">
      <c r="A18" s="339" t="s">
        <v>169</v>
      </c>
      <c r="B18" s="340"/>
      <c r="C18" s="340"/>
      <c r="D18" s="340"/>
      <c r="E18" s="340"/>
      <c r="F18" s="153"/>
      <c r="G18" s="153"/>
      <c r="H18" s="342"/>
    </row>
  </sheetData>
  <mergeCells count="7">
    <mergeCell ref="G4:G5"/>
    <mergeCell ref="A4:A5"/>
    <mergeCell ref="B4:B5"/>
    <mergeCell ref="C4:C5"/>
    <mergeCell ref="D4:D5"/>
    <mergeCell ref="E4:E5"/>
    <mergeCell ref="F4:F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election activeCell="O4" sqref="O4"/>
    </sheetView>
  </sheetViews>
  <sheetFormatPr baseColWidth="10" defaultRowHeight="12.75"/>
  <cols>
    <col min="1" max="1" width="11.42578125" style="8"/>
    <col min="2" max="2" width="20.7109375" style="8" customWidth="1"/>
    <col min="3" max="16384" width="11.42578125" style="8"/>
  </cols>
  <sheetData>
    <row r="1" spans="1:14">
      <c r="A1" s="3" t="s">
        <v>372</v>
      </c>
    </row>
    <row r="3" spans="1:14">
      <c r="A3" s="506" t="s">
        <v>209</v>
      </c>
      <c r="B3" s="507" t="s">
        <v>84</v>
      </c>
      <c r="C3" s="343">
        <v>11</v>
      </c>
      <c r="D3" s="343" t="s">
        <v>85</v>
      </c>
      <c r="E3" s="343"/>
      <c r="F3" s="343"/>
      <c r="G3" s="343"/>
      <c r="H3" s="343"/>
      <c r="I3" s="343"/>
      <c r="J3" s="343"/>
      <c r="K3" s="343"/>
      <c r="L3" s="343"/>
      <c r="M3" s="343"/>
      <c r="N3" s="343"/>
    </row>
    <row r="4" spans="1:14">
      <c r="A4" s="506"/>
      <c r="B4" s="507"/>
      <c r="C4" s="343">
        <v>12</v>
      </c>
      <c r="D4" s="343" t="s">
        <v>86</v>
      </c>
      <c r="E4" s="343"/>
      <c r="F4" s="343"/>
      <c r="G4" s="343"/>
      <c r="H4" s="343"/>
      <c r="I4" s="343"/>
      <c r="J4" s="343"/>
      <c r="K4" s="343"/>
      <c r="L4" s="343"/>
      <c r="M4" s="343"/>
      <c r="N4" s="343"/>
    </row>
    <row r="5" spans="1:14">
      <c r="A5" s="506"/>
      <c r="B5" s="507"/>
      <c r="C5" s="343">
        <v>13</v>
      </c>
      <c r="D5" s="343" t="s">
        <v>87</v>
      </c>
      <c r="E5" s="343"/>
      <c r="F5" s="343"/>
      <c r="G5" s="343"/>
      <c r="H5" s="343"/>
      <c r="I5" s="343"/>
      <c r="J5" s="343"/>
      <c r="K5" s="343"/>
      <c r="L5" s="343"/>
      <c r="M5" s="343"/>
      <c r="N5" s="343"/>
    </row>
    <row r="6" spans="1:14">
      <c r="A6" s="506"/>
      <c r="B6" s="507"/>
      <c r="C6" s="343">
        <v>14</v>
      </c>
      <c r="D6" s="343" t="s">
        <v>88</v>
      </c>
      <c r="E6" s="343"/>
      <c r="F6" s="343"/>
      <c r="G6" s="343"/>
      <c r="H6" s="343"/>
      <c r="I6" s="343"/>
      <c r="J6" s="343"/>
      <c r="K6" s="343"/>
      <c r="L6" s="343"/>
      <c r="M6" s="343"/>
      <c r="N6" s="343"/>
    </row>
    <row r="7" spans="1:14">
      <c r="A7" s="506"/>
      <c r="B7" s="507"/>
      <c r="C7" s="343">
        <v>15</v>
      </c>
      <c r="D7" s="343" t="s">
        <v>89</v>
      </c>
      <c r="E7" s="343"/>
      <c r="F7" s="343"/>
      <c r="G7" s="343"/>
      <c r="H7" s="343"/>
      <c r="I7" s="343"/>
      <c r="J7" s="343"/>
      <c r="K7" s="343"/>
      <c r="L7" s="343"/>
      <c r="M7" s="343"/>
      <c r="N7" s="343"/>
    </row>
    <row r="8" spans="1:14">
      <c r="A8" s="506"/>
      <c r="B8" s="507"/>
      <c r="C8" s="343">
        <v>16</v>
      </c>
      <c r="D8" s="343" t="s">
        <v>90</v>
      </c>
      <c r="E8" s="343"/>
      <c r="F8" s="343"/>
      <c r="G8" s="343"/>
      <c r="H8" s="343"/>
      <c r="I8" s="343"/>
      <c r="J8" s="343"/>
      <c r="K8" s="343"/>
      <c r="L8" s="343"/>
      <c r="M8" s="343"/>
      <c r="N8" s="343"/>
    </row>
    <row r="9" spans="1:14">
      <c r="A9" s="508" t="s">
        <v>210</v>
      </c>
      <c r="B9" s="509" t="s">
        <v>91</v>
      </c>
      <c r="C9" s="152">
        <v>21</v>
      </c>
      <c r="D9" s="152" t="s">
        <v>92</v>
      </c>
      <c r="E9" s="152"/>
      <c r="F9" s="152"/>
      <c r="G9" s="152"/>
      <c r="H9" s="152"/>
      <c r="I9" s="152"/>
      <c r="J9" s="152"/>
      <c r="K9" s="152"/>
      <c r="L9" s="152"/>
      <c r="M9" s="152"/>
      <c r="N9" s="152"/>
    </row>
    <row r="10" spans="1:14">
      <c r="A10" s="508"/>
      <c r="B10" s="510"/>
      <c r="C10" s="152">
        <v>22</v>
      </c>
      <c r="D10" s="152" t="s">
        <v>93</v>
      </c>
      <c r="E10" s="152"/>
      <c r="F10" s="152"/>
      <c r="G10" s="152"/>
      <c r="H10" s="152"/>
      <c r="I10" s="152"/>
      <c r="J10" s="152"/>
      <c r="K10" s="152"/>
      <c r="L10" s="152"/>
      <c r="M10" s="152"/>
      <c r="N10" s="152"/>
    </row>
    <row r="11" spans="1:14">
      <c r="A11" s="508"/>
      <c r="B11" s="510"/>
      <c r="C11" s="152">
        <v>23</v>
      </c>
      <c r="D11" s="152" t="s">
        <v>94</v>
      </c>
      <c r="E11" s="152"/>
      <c r="F11" s="152"/>
      <c r="G11" s="152"/>
      <c r="H11" s="152"/>
      <c r="I11" s="152"/>
      <c r="J11" s="152"/>
      <c r="K11" s="152"/>
      <c r="L11" s="152"/>
      <c r="M11" s="152"/>
      <c r="N11" s="152"/>
    </row>
    <row r="12" spans="1:14">
      <c r="A12" s="508"/>
      <c r="B12" s="510"/>
      <c r="C12" s="152">
        <v>24</v>
      </c>
      <c r="D12" s="152" t="s">
        <v>95</v>
      </c>
      <c r="E12" s="152"/>
      <c r="F12" s="152"/>
      <c r="G12" s="152"/>
      <c r="H12" s="152"/>
      <c r="I12" s="152"/>
      <c r="J12" s="152"/>
      <c r="K12" s="152"/>
      <c r="L12" s="152"/>
      <c r="M12" s="152"/>
      <c r="N12" s="152"/>
    </row>
    <row r="13" spans="1:14">
      <c r="A13" s="507" t="s">
        <v>211</v>
      </c>
      <c r="B13" s="507" t="s">
        <v>96</v>
      </c>
      <c r="C13" s="343">
        <v>31</v>
      </c>
      <c r="D13" s="343" t="s">
        <v>97</v>
      </c>
      <c r="E13" s="343"/>
      <c r="F13" s="343"/>
      <c r="G13" s="343"/>
      <c r="H13" s="343"/>
      <c r="I13" s="343"/>
      <c r="J13" s="343"/>
      <c r="K13" s="343"/>
      <c r="L13" s="343"/>
      <c r="M13" s="343"/>
      <c r="N13" s="343"/>
    </row>
    <row r="14" spans="1:14">
      <c r="A14" s="507"/>
      <c r="B14" s="510"/>
      <c r="C14" s="343">
        <v>32</v>
      </c>
      <c r="D14" s="343" t="s">
        <v>98</v>
      </c>
      <c r="E14" s="343"/>
      <c r="F14" s="343"/>
      <c r="G14" s="343"/>
      <c r="H14" s="343"/>
      <c r="I14" s="343"/>
      <c r="J14" s="343"/>
      <c r="K14" s="343"/>
      <c r="L14" s="343"/>
      <c r="M14" s="343"/>
      <c r="N14" s="343"/>
    </row>
    <row r="15" spans="1:14">
      <c r="A15" s="509" t="s">
        <v>212</v>
      </c>
      <c r="B15" s="509" t="s">
        <v>99</v>
      </c>
      <c r="C15" s="152">
        <v>41</v>
      </c>
      <c r="D15" s="152" t="s">
        <v>100</v>
      </c>
      <c r="E15" s="152"/>
      <c r="F15" s="152"/>
      <c r="G15" s="152"/>
      <c r="H15" s="152"/>
      <c r="I15" s="152"/>
      <c r="J15" s="152"/>
      <c r="K15" s="152"/>
      <c r="L15" s="152"/>
      <c r="M15" s="152"/>
      <c r="N15" s="152"/>
    </row>
    <row r="16" spans="1:14">
      <c r="A16" s="510"/>
      <c r="B16" s="510"/>
      <c r="C16" s="152">
        <v>42</v>
      </c>
      <c r="D16" s="152" t="s">
        <v>101</v>
      </c>
      <c r="E16" s="152"/>
      <c r="F16" s="152"/>
      <c r="G16" s="152"/>
      <c r="H16" s="152"/>
      <c r="I16" s="152"/>
      <c r="J16" s="152"/>
      <c r="K16" s="152"/>
      <c r="L16" s="152"/>
      <c r="M16" s="152"/>
      <c r="N16" s="152"/>
    </row>
    <row r="17" spans="1:14">
      <c r="A17" s="510"/>
      <c r="B17" s="510"/>
      <c r="C17" s="152">
        <v>43</v>
      </c>
      <c r="D17" s="152" t="s">
        <v>102</v>
      </c>
      <c r="E17" s="152"/>
      <c r="F17" s="152"/>
      <c r="G17" s="152"/>
      <c r="H17" s="152"/>
      <c r="I17" s="152"/>
      <c r="J17" s="152"/>
      <c r="K17" s="152"/>
      <c r="L17" s="152"/>
      <c r="M17" s="152"/>
      <c r="N17" s="152"/>
    </row>
    <row r="18" spans="1:14">
      <c r="A18" s="507" t="s">
        <v>213</v>
      </c>
      <c r="B18" s="507" t="s">
        <v>103</v>
      </c>
      <c r="C18" s="343">
        <v>51</v>
      </c>
      <c r="D18" s="343" t="s">
        <v>104</v>
      </c>
      <c r="E18" s="343"/>
      <c r="F18" s="343"/>
      <c r="G18" s="343"/>
      <c r="H18" s="343"/>
      <c r="I18" s="343"/>
      <c r="J18" s="343"/>
      <c r="K18" s="343"/>
      <c r="L18" s="343"/>
      <c r="M18" s="343"/>
      <c r="N18" s="343"/>
    </row>
    <row r="19" spans="1:14">
      <c r="A19" s="510"/>
      <c r="B19" s="510"/>
      <c r="C19" s="343">
        <v>52</v>
      </c>
      <c r="D19" s="343" t="s">
        <v>105</v>
      </c>
      <c r="E19" s="343"/>
      <c r="F19" s="343"/>
      <c r="G19" s="343"/>
      <c r="H19" s="343"/>
      <c r="I19" s="343"/>
      <c r="J19" s="343"/>
      <c r="K19" s="343"/>
      <c r="L19" s="343"/>
      <c r="M19" s="343"/>
      <c r="N19" s="343"/>
    </row>
    <row r="20" spans="1:14">
      <c r="A20" s="510"/>
      <c r="B20" s="510"/>
      <c r="C20" s="343">
        <v>53</v>
      </c>
      <c r="D20" s="343" t="s">
        <v>106</v>
      </c>
      <c r="E20" s="343"/>
      <c r="F20" s="343"/>
      <c r="G20" s="343"/>
      <c r="H20" s="343"/>
      <c r="I20" s="343"/>
      <c r="J20" s="343"/>
      <c r="K20" s="343"/>
      <c r="L20" s="343"/>
      <c r="M20" s="343"/>
      <c r="N20" s="343"/>
    </row>
    <row r="21" spans="1:14">
      <c r="A21" s="510"/>
      <c r="B21" s="510"/>
      <c r="C21" s="343">
        <v>54</v>
      </c>
      <c r="D21" s="343" t="s">
        <v>107</v>
      </c>
      <c r="E21" s="343"/>
      <c r="F21" s="343"/>
      <c r="G21" s="343"/>
      <c r="H21" s="343"/>
      <c r="I21" s="343"/>
      <c r="J21" s="343"/>
      <c r="K21" s="343"/>
      <c r="L21" s="343"/>
      <c r="M21" s="343"/>
      <c r="N21" s="343"/>
    </row>
    <row r="22" spans="1:14">
      <c r="A22" s="509" t="s">
        <v>214</v>
      </c>
      <c r="B22" s="509" t="s">
        <v>108</v>
      </c>
      <c r="C22" s="152">
        <v>55</v>
      </c>
      <c r="D22" s="152" t="s">
        <v>215</v>
      </c>
      <c r="E22" s="152"/>
      <c r="F22" s="152"/>
      <c r="G22" s="152"/>
      <c r="H22" s="152"/>
      <c r="I22" s="152"/>
      <c r="J22" s="152"/>
      <c r="K22" s="152"/>
      <c r="L22" s="152"/>
      <c r="M22" s="152"/>
      <c r="N22" s="152"/>
    </row>
    <row r="23" spans="1:14">
      <c r="A23" s="510"/>
      <c r="B23" s="510"/>
      <c r="C23" s="152">
        <v>56</v>
      </c>
      <c r="D23" s="152" t="s">
        <v>110</v>
      </c>
      <c r="E23" s="152"/>
      <c r="F23" s="152"/>
      <c r="G23" s="152"/>
      <c r="H23" s="152"/>
      <c r="I23" s="152"/>
      <c r="J23" s="152"/>
      <c r="K23" s="152"/>
      <c r="L23" s="152"/>
      <c r="M23" s="152"/>
      <c r="N23" s="152"/>
    </row>
    <row r="24" spans="1:14">
      <c r="A24" s="510"/>
      <c r="B24" s="510"/>
      <c r="C24" s="152">
        <v>57</v>
      </c>
      <c r="D24" s="152" t="s">
        <v>111</v>
      </c>
      <c r="E24" s="152"/>
      <c r="F24" s="152"/>
      <c r="G24" s="152"/>
      <c r="H24" s="152"/>
      <c r="I24" s="152"/>
      <c r="J24" s="152"/>
      <c r="K24" s="152"/>
      <c r="L24" s="152"/>
      <c r="M24" s="152"/>
      <c r="N24" s="152"/>
    </row>
    <row r="25" spans="1:14">
      <c r="A25" s="510"/>
      <c r="B25" s="510"/>
      <c r="C25" s="152"/>
      <c r="D25" s="152"/>
      <c r="E25" s="152"/>
      <c r="F25" s="152"/>
      <c r="G25" s="152"/>
      <c r="H25" s="152"/>
      <c r="I25" s="152"/>
      <c r="J25" s="152"/>
      <c r="K25" s="152"/>
      <c r="L25" s="152"/>
      <c r="M25" s="152"/>
      <c r="N25" s="152"/>
    </row>
  </sheetData>
  <mergeCells count="12">
    <mergeCell ref="A15:A17"/>
    <mergeCell ref="B15:B17"/>
    <mergeCell ref="A18:A21"/>
    <mergeCell ref="B18:B21"/>
    <mergeCell ref="A22:A25"/>
    <mergeCell ref="B22:B25"/>
    <mergeCell ref="A3:A8"/>
    <mergeCell ref="B3:B8"/>
    <mergeCell ref="A9:A12"/>
    <mergeCell ref="B9:B12"/>
    <mergeCell ref="A13:A14"/>
    <mergeCell ref="B13:B14"/>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election activeCell="H17" sqref="H17"/>
    </sheetView>
  </sheetViews>
  <sheetFormatPr baseColWidth="10" defaultRowHeight="12.75"/>
  <cols>
    <col min="1" max="1" width="15.7109375" style="8" customWidth="1"/>
    <col min="2" max="4" width="11.42578125" style="8"/>
    <col min="5" max="5" width="20.7109375" style="8" customWidth="1"/>
    <col min="6" max="7" width="11.42578125" style="8"/>
    <col min="8" max="8" width="15.7109375" style="8" customWidth="1"/>
    <col min="9" max="11" width="11.42578125" style="8"/>
    <col min="12" max="12" width="20.7109375" style="8" customWidth="1"/>
    <col min="13" max="16384" width="11.42578125" style="8"/>
  </cols>
  <sheetData>
    <row r="1" spans="1:13">
      <c r="A1" s="3" t="s">
        <v>373</v>
      </c>
    </row>
    <row r="3" spans="1:13">
      <c r="A3" s="8" t="s">
        <v>374</v>
      </c>
      <c r="H3" s="8" t="s">
        <v>375</v>
      </c>
    </row>
    <row r="4" spans="1:13" ht="13.5" thickBot="1"/>
    <row r="5" spans="1:13" s="347" customFormat="1" ht="45" customHeight="1">
      <c r="A5" s="344" t="s">
        <v>138</v>
      </c>
      <c r="B5" s="345" t="s">
        <v>139</v>
      </c>
      <c r="C5" s="345" t="s">
        <v>140</v>
      </c>
      <c r="D5" s="345" t="s">
        <v>141</v>
      </c>
      <c r="E5" s="345" t="s">
        <v>142</v>
      </c>
      <c r="F5" s="346" t="s">
        <v>143</v>
      </c>
      <c r="H5" s="344" t="s">
        <v>138</v>
      </c>
      <c r="I5" s="345" t="s">
        <v>139</v>
      </c>
      <c r="J5" s="345" t="s">
        <v>140</v>
      </c>
      <c r="K5" s="345" t="s">
        <v>141</v>
      </c>
      <c r="L5" s="345" t="s">
        <v>142</v>
      </c>
      <c r="M5" s="346" t="s">
        <v>143</v>
      </c>
    </row>
    <row r="6" spans="1:13">
      <c r="A6" s="348"/>
      <c r="B6" s="349" t="s">
        <v>144</v>
      </c>
      <c r="C6" s="349"/>
      <c r="D6" s="349" t="s">
        <v>145</v>
      </c>
      <c r="E6" s="349" t="s">
        <v>146</v>
      </c>
      <c r="F6" s="350" t="s">
        <v>146</v>
      </c>
      <c r="H6" s="348"/>
      <c r="I6" s="349" t="s">
        <v>144</v>
      </c>
      <c r="J6" s="349"/>
      <c r="K6" s="349" t="s">
        <v>145</v>
      </c>
      <c r="L6" s="349" t="s">
        <v>146</v>
      </c>
      <c r="M6" s="350" t="s">
        <v>146</v>
      </c>
    </row>
    <row r="7" spans="1:13">
      <c r="A7" s="351" t="s">
        <v>147</v>
      </c>
      <c r="B7" s="352">
        <v>2.4472502</v>
      </c>
      <c r="C7" s="353">
        <v>1149158.9097</v>
      </c>
      <c r="D7" s="352">
        <v>2.129601206014998</v>
      </c>
      <c r="E7" s="353">
        <v>30.168211449084627</v>
      </c>
      <c r="F7" s="354">
        <v>49.368942862083529</v>
      </c>
      <c r="H7" s="351" t="s">
        <v>147</v>
      </c>
      <c r="I7" s="352">
        <v>3.5152310999999998</v>
      </c>
      <c r="J7" s="353">
        <v>1197262.6746</v>
      </c>
      <c r="K7" s="352">
        <v>2.9360567021555419</v>
      </c>
      <c r="L7" s="353">
        <v>34.01869381913518</v>
      </c>
      <c r="M7" s="354">
        <v>52.395744092439685</v>
      </c>
    </row>
    <row r="8" spans="1:13">
      <c r="A8" s="351" t="s">
        <v>148</v>
      </c>
      <c r="B8" s="352">
        <v>2.1174553999999999</v>
      </c>
      <c r="C8" s="353">
        <v>546821.31169999996</v>
      </c>
      <c r="D8" s="352">
        <v>3.8722986004643682</v>
      </c>
      <c r="E8" s="353">
        <v>26.102701816596465</v>
      </c>
      <c r="F8" s="354">
        <v>23.671811203079869</v>
      </c>
      <c r="H8" s="351" t="s">
        <v>148</v>
      </c>
      <c r="I8" s="352">
        <v>2.2038112000000001</v>
      </c>
      <c r="J8" s="353">
        <v>521417.37469999999</v>
      </c>
      <c r="K8" s="352">
        <v>4.2265779909385905</v>
      </c>
      <c r="L8" s="353">
        <v>21.327411005205573</v>
      </c>
      <c r="M8" s="354">
        <v>22.597251838994374</v>
      </c>
    </row>
    <row r="9" spans="1:13">
      <c r="A9" s="351" t="s">
        <v>149</v>
      </c>
      <c r="B9" s="352">
        <v>1.1460801</v>
      </c>
      <c r="C9" s="353">
        <v>256382.603</v>
      </c>
      <c r="D9" s="352">
        <v>4.4701944928767263</v>
      </c>
      <c r="E9" s="353">
        <v>14.128178146389795</v>
      </c>
      <c r="F9" s="354">
        <v>11.382151001820416</v>
      </c>
      <c r="H9" s="351" t="s">
        <v>149</v>
      </c>
      <c r="I9" s="352">
        <v>1.4156978</v>
      </c>
      <c r="J9" s="353">
        <v>242307.0643</v>
      </c>
      <c r="K9" s="352">
        <v>5.842577491868858</v>
      </c>
      <c r="L9" s="353">
        <v>13.700433521603539</v>
      </c>
      <c r="M9" s="354">
        <v>10.713295098137683</v>
      </c>
    </row>
    <row r="10" spans="1:13">
      <c r="A10" s="351" t="s">
        <v>150</v>
      </c>
      <c r="B10" s="352">
        <v>0.80529249999999997</v>
      </c>
      <c r="C10" s="353">
        <v>129706.98450000001</v>
      </c>
      <c r="D10" s="352">
        <v>6.2085515525958428</v>
      </c>
      <c r="E10" s="353">
        <v>9.9271559640129876</v>
      </c>
      <c r="F10" s="354">
        <v>5.6963907759573447</v>
      </c>
      <c r="H10" s="351" t="s">
        <v>150</v>
      </c>
      <c r="I10" s="352">
        <v>0.90772050000000004</v>
      </c>
      <c r="J10" s="353">
        <v>114205.11900000001</v>
      </c>
      <c r="K10" s="352">
        <v>7.9481594866163565</v>
      </c>
      <c r="L10" s="353">
        <v>8.78447671985273</v>
      </c>
      <c r="M10" s="354">
        <v>5.1172812430669845</v>
      </c>
    </row>
    <row r="11" spans="1:13" ht="13.5" thickBot="1">
      <c r="A11" s="355" t="s">
        <v>151</v>
      </c>
      <c r="B11" s="356">
        <v>1.5959380000000005</v>
      </c>
      <c r="C11" s="357">
        <v>211152.93159999998</v>
      </c>
      <c r="D11" s="356">
        <v>7.5582090568521405</v>
      </c>
      <c r="E11" s="357">
        <v>19.673752623916112</v>
      </c>
      <c r="F11" s="358">
        <v>9.8807041570588403</v>
      </c>
      <c r="H11" s="355" t="s">
        <v>151</v>
      </c>
      <c r="I11" s="356">
        <v>2.2907730000000002</v>
      </c>
      <c r="J11" s="357">
        <v>196433.44029999999</v>
      </c>
      <c r="K11" s="356">
        <v>11.66182802938976</v>
      </c>
      <c r="L11" s="357">
        <v>22.168984934202978</v>
      </c>
      <c r="M11" s="358">
        <v>9.1764277273612631</v>
      </c>
    </row>
    <row r="14" spans="1:13">
      <c r="A14" s="359" t="s">
        <v>248</v>
      </c>
    </row>
    <row r="15" spans="1:13">
      <c r="A15" s="359" t="s">
        <v>413</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election activeCell="E15" sqref="E15"/>
    </sheetView>
  </sheetViews>
  <sheetFormatPr baseColWidth="10" defaultRowHeight="12.75"/>
  <sheetData>
    <row r="1" spans="1:13">
      <c r="A1" s="3" t="s">
        <v>376</v>
      </c>
    </row>
    <row r="3" spans="1:13">
      <c r="A3" t="s">
        <v>374</v>
      </c>
      <c r="H3" t="s">
        <v>375</v>
      </c>
    </row>
    <row r="4" spans="1:13" ht="13.5" thickBot="1"/>
    <row r="5" spans="1:13" ht="63.75">
      <c r="A5" s="57" t="s">
        <v>154</v>
      </c>
      <c r="B5" s="58" t="s">
        <v>139</v>
      </c>
      <c r="C5" s="58" t="s">
        <v>140</v>
      </c>
      <c r="D5" s="58" t="s">
        <v>141</v>
      </c>
      <c r="E5" s="58" t="s">
        <v>142</v>
      </c>
      <c r="F5" s="59" t="s">
        <v>143</v>
      </c>
      <c r="H5" s="57" t="s">
        <v>154</v>
      </c>
      <c r="I5" s="58" t="s">
        <v>139</v>
      </c>
      <c r="J5" s="58" t="s">
        <v>140</v>
      </c>
      <c r="K5" s="58" t="s">
        <v>141</v>
      </c>
      <c r="L5" s="58" t="s">
        <v>142</v>
      </c>
      <c r="M5" s="59" t="s">
        <v>143</v>
      </c>
    </row>
    <row r="6" spans="1:13">
      <c r="A6" s="61"/>
      <c r="B6" s="62" t="s">
        <v>152</v>
      </c>
      <c r="C6" s="62"/>
      <c r="D6" s="62" t="s">
        <v>153</v>
      </c>
      <c r="E6" s="62" t="s">
        <v>146</v>
      </c>
      <c r="F6" s="63" t="s">
        <v>146</v>
      </c>
      <c r="H6" s="61"/>
      <c r="I6" s="62" t="s">
        <v>152</v>
      </c>
      <c r="J6" s="62"/>
      <c r="K6" s="62" t="s">
        <v>153</v>
      </c>
      <c r="L6" s="62" t="s">
        <v>146</v>
      </c>
      <c r="M6" s="63" t="s">
        <v>146</v>
      </c>
    </row>
    <row r="7" spans="1:13">
      <c r="A7" s="49" t="s">
        <v>22</v>
      </c>
      <c r="B7" s="55">
        <v>3.1726212</v>
      </c>
      <c r="C7" s="50">
        <v>1481488.155</v>
      </c>
      <c r="D7" s="55">
        <v>2.141509663302033</v>
      </c>
      <c r="E7" s="50">
        <v>39.110144753166161</v>
      </c>
      <c r="F7" s="51">
        <v>63.819967127146988</v>
      </c>
      <c r="H7" s="49" t="s">
        <v>22</v>
      </c>
      <c r="I7" s="55">
        <v>4.9852302000000002</v>
      </c>
      <c r="J7" s="50">
        <v>1673902.807</v>
      </c>
      <c r="K7" s="55">
        <v>2.9782076827594448</v>
      </c>
      <c r="L7" s="50">
        <v>48.244628397400902</v>
      </c>
      <c r="M7" s="51">
        <v>73.443142374943619</v>
      </c>
    </row>
    <row r="8" spans="1:13">
      <c r="A8" s="49" t="s">
        <v>23</v>
      </c>
      <c r="B8" s="55">
        <v>2.505404</v>
      </c>
      <c r="C8" s="50">
        <v>528969.70400000003</v>
      </c>
      <c r="D8" s="55">
        <v>4.7363846758225678</v>
      </c>
      <c r="E8" s="50">
        <v>30.885096873576185</v>
      </c>
      <c r="F8" s="51">
        <v>23.322855310826249</v>
      </c>
      <c r="H8" s="49" t="s">
        <v>23</v>
      </c>
      <c r="I8" s="55">
        <v>2.5781279000000001</v>
      </c>
      <c r="J8" s="50">
        <v>404789.91499999998</v>
      </c>
      <c r="K8" s="55">
        <v>6.369051709205749</v>
      </c>
      <c r="L8" s="50">
        <v>24.94986540370223</v>
      </c>
      <c r="M8" s="51">
        <v>17.712124723780935</v>
      </c>
    </row>
    <row r="9" spans="1:13" ht="13.5" thickBot="1">
      <c r="A9" s="52" t="s">
        <v>20</v>
      </c>
      <c r="B9" s="56">
        <v>2.4339908000000001</v>
      </c>
      <c r="C9" s="53">
        <v>282764.88199999993</v>
      </c>
      <c r="D9" s="56">
        <v>8.6078256351508351</v>
      </c>
      <c r="E9" s="53">
        <v>30.004758373257648</v>
      </c>
      <c r="F9" s="54">
        <v>12.857177562026761</v>
      </c>
      <c r="H9" s="52" t="s">
        <v>20</v>
      </c>
      <c r="I9" s="56">
        <v>2.7698756000000002</v>
      </c>
      <c r="J9" s="53">
        <v>192932.951</v>
      </c>
      <c r="K9" s="56">
        <v>14.356674614902873</v>
      </c>
      <c r="L9" s="53">
        <v>26.805506198896868</v>
      </c>
      <c r="M9" s="54">
        <v>8.8447329012754334</v>
      </c>
    </row>
    <row r="11" spans="1:13">
      <c r="A11" s="60" t="s">
        <v>248</v>
      </c>
    </row>
    <row r="12" spans="1:13">
      <c r="A12" s="60" t="s">
        <v>413</v>
      </c>
    </row>
    <row r="17" spans="7:7">
      <c r="G17" s="8"/>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election activeCell="O2" sqref="O2"/>
    </sheetView>
  </sheetViews>
  <sheetFormatPr baseColWidth="10" defaultRowHeight="12.75"/>
  <cols>
    <col min="1" max="16384" width="11.42578125" style="8"/>
  </cols>
  <sheetData>
    <row r="1" spans="1:15">
      <c r="A1" s="3" t="s">
        <v>378</v>
      </c>
    </row>
    <row r="3" spans="1:15">
      <c r="A3" s="8" t="s">
        <v>374</v>
      </c>
      <c r="I3" s="8" t="s">
        <v>375</v>
      </c>
    </row>
    <row r="4" spans="1:15" ht="13.5" thickBot="1"/>
    <row r="5" spans="1:15" ht="63.75">
      <c r="A5" s="131" t="s">
        <v>157</v>
      </c>
      <c r="B5" s="132" t="s">
        <v>139</v>
      </c>
      <c r="C5" s="132" t="s">
        <v>140</v>
      </c>
      <c r="D5" s="132" t="s">
        <v>141</v>
      </c>
      <c r="E5" s="132" t="s">
        <v>142</v>
      </c>
      <c r="F5" s="132" t="s">
        <v>143</v>
      </c>
      <c r="G5" s="133" t="s">
        <v>162</v>
      </c>
      <c r="H5" s="97"/>
      <c r="I5" s="131" t="s">
        <v>157</v>
      </c>
      <c r="J5" s="132" t="s">
        <v>139</v>
      </c>
      <c r="K5" s="132" t="s">
        <v>140</v>
      </c>
      <c r="L5" s="132" t="s">
        <v>141</v>
      </c>
      <c r="M5" s="132" t="s">
        <v>142</v>
      </c>
      <c r="N5" s="132" t="s">
        <v>143</v>
      </c>
      <c r="O5" s="133" t="s">
        <v>162</v>
      </c>
    </row>
    <row r="6" spans="1:15">
      <c r="A6" s="134"/>
      <c r="B6" s="135" t="s">
        <v>144</v>
      </c>
      <c r="C6" s="135"/>
      <c r="D6" s="135" t="s">
        <v>145</v>
      </c>
      <c r="E6" s="135" t="s">
        <v>146</v>
      </c>
      <c r="F6" s="135" t="s">
        <v>146</v>
      </c>
      <c r="G6" s="136"/>
      <c r="H6" s="97"/>
      <c r="I6" s="134"/>
      <c r="J6" s="135" t="s">
        <v>144</v>
      </c>
      <c r="K6" s="135"/>
      <c r="L6" s="135" t="s">
        <v>145</v>
      </c>
      <c r="M6" s="135" t="s">
        <v>146</v>
      </c>
      <c r="N6" s="135" t="s">
        <v>146</v>
      </c>
      <c r="O6" s="136"/>
    </row>
    <row r="7" spans="1:15" ht="25.5">
      <c r="A7" s="137" t="s">
        <v>56</v>
      </c>
      <c r="B7" s="138">
        <v>3.3745660000000002</v>
      </c>
      <c r="C7" s="139">
        <v>732113.54</v>
      </c>
      <c r="D7" s="140">
        <v>4.6093478888534145</v>
      </c>
      <c r="E7" s="141">
        <v>41.599597436691447</v>
      </c>
      <c r="F7" s="141">
        <v>33.908194141703248</v>
      </c>
      <c r="G7" s="142">
        <v>33.340484717885367</v>
      </c>
      <c r="H7" s="97"/>
      <c r="I7" s="137" t="s">
        <v>56</v>
      </c>
      <c r="J7" s="138">
        <v>3.9251147</v>
      </c>
      <c r="K7" s="139">
        <v>712701.31</v>
      </c>
      <c r="L7" s="140">
        <v>5.5073768560913683</v>
      </c>
      <c r="M7" s="141">
        <v>37.98534722000916</v>
      </c>
      <c r="N7" s="141">
        <v>33.388635602752736</v>
      </c>
      <c r="O7" s="142">
        <v>33.340484717885367</v>
      </c>
    </row>
    <row r="8" spans="1:15" ht="25.5">
      <c r="A8" s="137" t="s">
        <v>57</v>
      </c>
      <c r="B8" s="138">
        <v>2.5209763000000001</v>
      </c>
      <c r="C8" s="139">
        <v>471009.34</v>
      </c>
      <c r="D8" s="140">
        <v>5.3522851585066231</v>
      </c>
      <c r="E8" s="141">
        <v>31.077062717825012</v>
      </c>
      <c r="F8" s="141">
        <v>19.176391894382046</v>
      </c>
      <c r="G8" s="142">
        <v>16.962397308967233</v>
      </c>
      <c r="H8" s="97"/>
      <c r="I8" s="137" t="s">
        <v>57</v>
      </c>
      <c r="J8" s="138">
        <v>2.8341268999999998</v>
      </c>
      <c r="K8" s="139">
        <v>462404.37</v>
      </c>
      <c r="L8" s="140">
        <v>6.1291092469562951</v>
      </c>
      <c r="M8" s="141">
        <v>27.427298968376185</v>
      </c>
      <c r="N8" s="141">
        <v>19.003714459302884</v>
      </c>
      <c r="O8" s="142">
        <v>16.962397308967233</v>
      </c>
    </row>
    <row r="9" spans="1:15" ht="25.5">
      <c r="A9" s="137" t="s">
        <v>58</v>
      </c>
      <c r="B9" s="138">
        <v>0.82819209999999999</v>
      </c>
      <c r="C9" s="139">
        <v>301275.96999999997</v>
      </c>
      <c r="D9" s="140">
        <v>2.7489484143059935</v>
      </c>
      <c r="E9" s="141">
        <v>10.209448551383527</v>
      </c>
      <c r="F9" s="141">
        <v>12.731368108625801</v>
      </c>
      <c r="G9" s="142">
        <v>11.193129757510597</v>
      </c>
      <c r="H9" s="97"/>
      <c r="I9" s="137" t="s">
        <v>58</v>
      </c>
      <c r="J9" s="138">
        <v>1.2554791999999999</v>
      </c>
      <c r="K9" s="139">
        <v>301096.46000000002</v>
      </c>
      <c r="L9" s="140">
        <v>4.1696910020131082</v>
      </c>
      <c r="M9" s="141">
        <v>12.14991585838226</v>
      </c>
      <c r="N9" s="141">
        <v>12.805418150541296</v>
      </c>
      <c r="O9" s="142">
        <v>11.193129757510597</v>
      </c>
    </row>
    <row r="10" spans="1:15" ht="25.5">
      <c r="A10" s="137" t="s">
        <v>59</v>
      </c>
      <c r="B10" s="138">
        <v>0.52559820000000002</v>
      </c>
      <c r="C10" s="139">
        <v>267895.37</v>
      </c>
      <c r="D10" s="140">
        <v>1.9619532804915594</v>
      </c>
      <c r="E10" s="141">
        <v>6.4792549718836847</v>
      </c>
      <c r="F10" s="141">
        <v>11.200877116259177</v>
      </c>
      <c r="G10" s="142">
        <v>9.479351670829276</v>
      </c>
      <c r="H10" s="97"/>
      <c r="I10" s="137" t="s">
        <v>59</v>
      </c>
      <c r="J10" s="138">
        <v>0.92796369999999995</v>
      </c>
      <c r="K10" s="139">
        <v>268072.5</v>
      </c>
      <c r="L10" s="140">
        <v>3.4616146751345251</v>
      </c>
      <c r="M10" s="141">
        <v>8.9803804592167502</v>
      </c>
      <c r="N10" s="141">
        <v>11.324315372691149</v>
      </c>
      <c r="O10" s="142">
        <v>9.479351670829276</v>
      </c>
    </row>
    <row r="11" spans="1:15" ht="25.5">
      <c r="A11" s="137" t="s">
        <v>60</v>
      </c>
      <c r="B11" s="138">
        <v>0.49616490000000002</v>
      </c>
      <c r="C11" s="139">
        <v>244541.35</v>
      </c>
      <c r="D11" s="140">
        <v>2.028961155240208</v>
      </c>
      <c r="E11" s="141">
        <v>6.1164191490746562</v>
      </c>
      <c r="F11" s="141">
        <v>10.782194841950846</v>
      </c>
      <c r="G11" s="142">
        <v>10.38845640294635</v>
      </c>
      <c r="H11" s="97"/>
      <c r="I11" s="137" t="s">
        <v>60</v>
      </c>
      <c r="J11" s="138">
        <v>0.67610020000000004</v>
      </c>
      <c r="K11" s="139">
        <v>245014.84</v>
      </c>
      <c r="L11" s="140">
        <v>2.7594255107160044</v>
      </c>
      <c r="M11" s="141">
        <v>6.5429682481680453</v>
      </c>
      <c r="N11" s="141">
        <v>10.916772843163743</v>
      </c>
      <c r="O11" s="142">
        <v>10.38845640294635</v>
      </c>
    </row>
    <row r="12" spans="1:15" ht="25.5">
      <c r="A12" s="137" t="s">
        <v>61</v>
      </c>
      <c r="B12" s="138">
        <v>0.30760979999999999</v>
      </c>
      <c r="C12" s="139">
        <v>228998.39</v>
      </c>
      <c r="D12" s="140">
        <v>1.3432836798546923</v>
      </c>
      <c r="E12" s="141">
        <v>3.7920265443263421</v>
      </c>
      <c r="F12" s="141">
        <v>10.077048899097504</v>
      </c>
      <c r="G12" s="142">
        <v>13.24008021452082</v>
      </c>
      <c r="H12" s="97"/>
      <c r="I12" s="137" t="s">
        <v>61</v>
      </c>
      <c r="J12" s="138">
        <v>0.58638610000000002</v>
      </c>
      <c r="K12" s="139">
        <v>234107.03</v>
      </c>
      <c r="L12" s="140">
        <v>2.5047778360179955</v>
      </c>
      <c r="M12" s="141">
        <v>5.6747589092076769</v>
      </c>
      <c r="N12" s="141">
        <v>10.380048961285432</v>
      </c>
      <c r="O12" s="142">
        <v>13.24008021452082</v>
      </c>
    </row>
    <row r="13" spans="1:15" ht="26.25" thickBot="1">
      <c r="A13" s="143" t="s">
        <v>62</v>
      </c>
      <c r="B13" s="144">
        <v>5.8908700000000001E-2</v>
      </c>
      <c r="C13" s="145">
        <v>47388.77</v>
      </c>
      <c r="D13" s="146">
        <v>1.243094091701473</v>
      </c>
      <c r="E13" s="147">
        <v>0.72619062881532781</v>
      </c>
      <c r="F13" s="147">
        <v>2.123924997981379</v>
      </c>
      <c r="G13" s="148">
        <v>5.3960999273403552</v>
      </c>
      <c r="H13" s="97"/>
      <c r="I13" s="143" t="s">
        <v>62</v>
      </c>
      <c r="J13" s="144">
        <v>0.12806290000000001</v>
      </c>
      <c r="K13" s="145">
        <v>48229.17</v>
      </c>
      <c r="L13" s="146">
        <v>2.6552996868907348</v>
      </c>
      <c r="M13" s="147">
        <v>1.2393303366399235</v>
      </c>
      <c r="N13" s="147">
        <v>2.181094610262758</v>
      </c>
      <c r="O13" s="148">
        <v>5.3960999273403552</v>
      </c>
    </row>
    <row r="15" spans="1:15">
      <c r="A15" s="359" t="s">
        <v>248</v>
      </c>
    </row>
    <row r="16" spans="1:15">
      <c r="A16" s="359" t="s">
        <v>413</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election activeCell="I22" sqref="I22"/>
    </sheetView>
  </sheetViews>
  <sheetFormatPr baseColWidth="10" defaultRowHeight="12.75"/>
  <cols>
    <col min="1" max="16384" width="11.42578125" style="8"/>
  </cols>
  <sheetData>
    <row r="1" spans="1:15">
      <c r="A1" s="3" t="s">
        <v>377</v>
      </c>
    </row>
    <row r="3" spans="1:15">
      <c r="A3" s="8" t="s">
        <v>374</v>
      </c>
      <c r="I3" s="8" t="s">
        <v>375</v>
      </c>
    </row>
    <row r="4" spans="1:15" ht="13.5" thickBot="1"/>
    <row r="5" spans="1:15" ht="63.75">
      <c r="A5" s="160" t="s">
        <v>46</v>
      </c>
      <c r="B5" s="172" t="s">
        <v>139</v>
      </c>
      <c r="C5" s="172" t="s">
        <v>140</v>
      </c>
      <c r="D5" s="172" t="s">
        <v>141</v>
      </c>
      <c r="E5" s="172" t="s">
        <v>142</v>
      </c>
      <c r="F5" s="172" t="s">
        <v>143</v>
      </c>
      <c r="G5" s="173" t="s">
        <v>162</v>
      </c>
      <c r="H5" s="97"/>
      <c r="I5" s="160" t="s">
        <v>46</v>
      </c>
      <c r="J5" s="172" t="s">
        <v>139</v>
      </c>
      <c r="K5" s="172" t="s">
        <v>140</v>
      </c>
      <c r="L5" s="172" t="s">
        <v>141</v>
      </c>
      <c r="M5" s="172" t="s">
        <v>142</v>
      </c>
      <c r="N5" s="172" t="s">
        <v>143</v>
      </c>
      <c r="O5" s="173" t="s">
        <v>162</v>
      </c>
    </row>
    <row r="6" spans="1:15">
      <c r="A6" s="161"/>
      <c r="B6" s="174" t="s">
        <v>144</v>
      </c>
      <c r="C6" s="174"/>
      <c r="D6" s="174" t="s">
        <v>145</v>
      </c>
      <c r="E6" s="174" t="s">
        <v>146</v>
      </c>
      <c r="F6" s="174" t="s">
        <v>146</v>
      </c>
      <c r="G6" s="175"/>
      <c r="H6" s="97"/>
      <c r="I6" s="161"/>
      <c r="J6" s="174" t="s">
        <v>144</v>
      </c>
      <c r="K6" s="174"/>
      <c r="L6" s="174" t="s">
        <v>145</v>
      </c>
      <c r="M6" s="174" t="s">
        <v>146</v>
      </c>
      <c r="N6" s="174" t="s">
        <v>146</v>
      </c>
      <c r="O6" s="175"/>
    </row>
    <row r="7" spans="1:15" ht="25.5">
      <c r="A7" s="176" t="s">
        <v>50</v>
      </c>
      <c r="B7" s="162">
        <v>0.18693969999999999</v>
      </c>
      <c r="C7" s="163">
        <v>84461.14</v>
      </c>
      <c r="D7" s="164">
        <v>2.2133220082040093</v>
      </c>
      <c r="E7" s="123">
        <v>2.3044789075307679</v>
      </c>
      <c r="F7" s="123">
        <v>2.6014929029787193</v>
      </c>
      <c r="G7" s="124">
        <v>3.0744678668486012</v>
      </c>
      <c r="H7" s="97"/>
      <c r="I7" s="102" t="s">
        <v>50</v>
      </c>
      <c r="J7" s="162">
        <v>0.33111360000000001</v>
      </c>
      <c r="K7" s="163">
        <v>83406.320000000007</v>
      </c>
      <c r="L7" s="164">
        <v>3.9698862148575791</v>
      </c>
      <c r="M7" s="123">
        <v>3.2043560574846963</v>
      </c>
      <c r="N7" s="123">
        <v>2.5953616687364645</v>
      </c>
      <c r="O7" s="124">
        <v>3.0744678668486012</v>
      </c>
    </row>
    <row r="8" spans="1:15" ht="25.5">
      <c r="A8" s="176" t="s">
        <v>49</v>
      </c>
      <c r="B8" s="162">
        <v>0.36415969999999998</v>
      </c>
      <c r="C8" s="163">
        <v>165585.12</v>
      </c>
      <c r="D8" s="164">
        <v>2.199229616767497</v>
      </c>
      <c r="E8" s="123">
        <v>4.4891392658848392</v>
      </c>
      <c r="F8" s="123">
        <v>5.5743050803592284</v>
      </c>
      <c r="G8" s="124">
        <v>8.8349840231350054</v>
      </c>
      <c r="H8" s="97"/>
      <c r="I8" s="102" t="s">
        <v>49</v>
      </c>
      <c r="J8" s="162">
        <v>0.49256060000000002</v>
      </c>
      <c r="K8" s="163">
        <v>163597.66</v>
      </c>
      <c r="L8" s="164">
        <v>3.0108046777686188</v>
      </c>
      <c r="M8" s="123">
        <v>4.766761444677285</v>
      </c>
      <c r="N8" s="123">
        <v>5.5908909545744105</v>
      </c>
      <c r="O8" s="124">
        <v>8.8349840231350054</v>
      </c>
    </row>
    <row r="9" spans="1:15">
      <c r="A9" s="177" t="s">
        <v>159</v>
      </c>
      <c r="B9" s="178">
        <v>0.55109940000000002</v>
      </c>
      <c r="C9" s="179">
        <v>250046.26</v>
      </c>
      <c r="D9" s="164">
        <v>2.2039897737322685</v>
      </c>
      <c r="E9" s="123">
        <v>6.7936181734156076</v>
      </c>
      <c r="F9" s="123">
        <v>8.1757979833379473</v>
      </c>
      <c r="G9" s="124">
        <v>11.909451889983607</v>
      </c>
      <c r="H9" s="97"/>
      <c r="I9" s="180" t="s">
        <v>159</v>
      </c>
      <c r="J9" s="178">
        <v>0.82367420000000002</v>
      </c>
      <c r="K9" s="179">
        <v>247003.98</v>
      </c>
      <c r="L9" s="164">
        <v>3.3346596277517473</v>
      </c>
      <c r="M9" s="123">
        <v>7.9711175021619809</v>
      </c>
      <c r="N9" s="123">
        <v>8.1862526233108746</v>
      </c>
      <c r="O9" s="124">
        <v>11.909451889983607</v>
      </c>
    </row>
    <row r="10" spans="1:15" ht="51">
      <c r="A10" s="176" t="s">
        <v>161</v>
      </c>
      <c r="B10" s="162">
        <v>3.2928462999999999</v>
      </c>
      <c r="C10" s="163">
        <v>864265.12</v>
      </c>
      <c r="D10" s="164">
        <v>3.8099955948702404</v>
      </c>
      <c r="E10" s="123">
        <v>40.592206171780155</v>
      </c>
      <c r="F10" s="123">
        <v>38.965217769584072</v>
      </c>
      <c r="G10" s="124">
        <v>33.021366200625998</v>
      </c>
      <c r="H10" s="97"/>
      <c r="I10" s="102" t="s">
        <v>161</v>
      </c>
      <c r="J10" s="162">
        <v>4.4883180999999999</v>
      </c>
      <c r="K10" s="163">
        <v>855030.54</v>
      </c>
      <c r="L10" s="164">
        <v>5.2493073522262721</v>
      </c>
      <c r="M10" s="123">
        <v>43.435755256362775</v>
      </c>
      <c r="N10" s="123">
        <v>38.937642916500572</v>
      </c>
      <c r="O10" s="124">
        <v>33.021366200625998</v>
      </c>
    </row>
    <row r="11" spans="1:15" ht="25.5">
      <c r="A11" s="176" t="s">
        <v>160</v>
      </c>
      <c r="B11" s="162">
        <v>4.2680704</v>
      </c>
      <c r="C11" s="163">
        <v>1178911.3600000001</v>
      </c>
      <c r="D11" s="164">
        <v>3.6203488615123702</v>
      </c>
      <c r="E11" s="123">
        <v>52.614175654804242</v>
      </c>
      <c r="F11" s="123">
        <v>52.858984247077977</v>
      </c>
      <c r="G11" s="124">
        <v>55.069181909390394</v>
      </c>
      <c r="H11" s="97"/>
      <c r="I11" s="102" t="s">
        <v>160</v>
      </c>
      <c r="J11" s="162">
        <v>5.0212414000000001</v>
      </c>
      <c r="K11" s="163">
        <v>1169591.1499999999</v>
      </c>
      <c r="L11" s="164">
        <v>4.2931595369886315</v>
      </c>
      <c r="M11" s="123">
        <v>48.593127241475244</v>
      </c>
      <c r="N11" s="123">
        <v>52.87610446018855</v>
      </c>
      <c r="O11" s="124">
        <v>55.069181909390394</v>
      </c>
    </row>
    <row r="12" spans="1:15" ht="26.25" thickBot="1">
      <c r="A12" s="181" t="s">
        <v>47</v>
      </c>
      <c r="B12" s="182">
        <v>7.5609166999999999</v>
      </c>
      <c r="C12" s="183">
        <v>2043176.48</v>
      </c>
      <c r="D12" s="165">
        <v>3.7005695660709641</v>
      </c>
      <c r="E12" s="129">
        <v>93.206381826584391</v>
      </c>
      <c r="F12" s="129">
        <v>91.824202016662042</v>
      </c>
      <c r="G12" s="130">
        <v>88.090548110016385</v>
      </c>
      <c r="H12" s="97"/>
      <c r="I12" s="184" t="s">
        <v>47</v>
      </c>
      <c r="J12" s="182">
        <v>9.5095594999999999</v>
      </c>
      <c r="K12" s="183">
        <v>2024621.69</v>
      </c>
      <c r="L12" s="165">
        <v>4.6969562496389141</v>
      </c>
      <c r="M12" s="129">
        <v>92.028882497838026</v>
      </c>
      <c r="N12" s="129">
        <v>91.813747376689122</v>
      </c>
      <c r="O12" s="130">
        <v>88.090548110016385</v>
      </c>
    </row>
    <row r="13" spans="1:15">
      <c r="A13" s="97"/>
      <c r="B13" s="97"/>
      <c r="C13" s="97"/>
      <c r="D13" s="97"/>
      <c r="E13" s="97"/>
      <c r="F13" s="97"/>
      <c r="G13" s="97"/>
      <c r="H13" s="97"/>
      <c r="I13" s="97"/>
      <c r="J13" s="97"/>
      <c r="K13" s="97"/>
      <c r="L13" s="97"/>
      <c r="M13" s="97"/>
      <c r="N13" s="97"/>
      <c r="O13" s="97"/>
    </row>
    <row r="14" spans="1:15">
      <c r="A14" s="97" t="s">
        <v>158</v>
      </c>
      <c r="B14" s="97"/>
      <c r="C14" s="97"/>
      <c r="D14" s="97"/>
      <c r="E14" s="97"/>
      <c r="F14" s="97"/>
      <c r="G14" s="97"/>
      <c r="H14" s="97"/>
      <c r="I14" s="97"/>
      <c r="J14" s="97"/>
      <c r="K14" s="97"/>
      <c r="L14" s="97"/>
      <c r="M14" s="97"/>
      <c r="N14" s="97"/>
      <c r="O14" s="97"/>
    </row>
    <row r="15" spans="1:15">
      <c r="A15" s="359" t="s">
        <v>413</v>
      </c>
      <c r="B15" s="97"/>
      <c r="C15" s="97"/>
      <c r="D15" s="97"/>
      <c r="E15" s="97"/>
      <c r="F15" s="97"/>
      <c r="G15" s="97"/>
      <c r="H15" s="97"/>
      <c r="I15" s="97"/>
      <c r="J15" s="97"/>
      <c r="K15" s="97"/>
      <c r="L15" s="97"/>
      <c r="M15" s="97"/>
      <c r="N15" s="97"/>
      <c r="O15" s="97"/>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election activeCell="H5" sqref="H5"/>
    </sheetView>
  </sheetViews>
  <sheetFormatPr baseColWidth="10" defaultRowHeight="12.75"/>
  <cols>
    <col min="1" max="1" width="23.140625" style="8" customWidth="1"/>
    <col min="2" max="8" width="11.42578125" style="8"/>
    <col min="9" max="9" width="23.28515625" style="8" customWidth="1"/>
    <col min="10" max="16384" width="11.42578125" style="8"/>
  </cols>
  <sheetData>
    <row r="1" spans="1:15">
      <c r="A1" s="3" t="s">
        <v>379</v>
      </c>
    </row>
    <row r="2" spans="1:15">
      <c r="A2" s="3"/>
    </row>
    <row r="3" spans="1:15">
      <c r="A3" s="8" t="s">
        <v>374</v>
      </c>
      <c r="I3" s="8" t="s">
        <v>375</v>
      </c>
    </row>
    <row r="4" spans="1:15" ht="13.5" thickBot="1"/>
    <row r="5" spans="1:15" ht="63.75">
      <c r="A5" s="192" t="s">
        <v>163</v>
      </c>
      <c r="B5" s="172" t="s">
        <v>139</v>
      </c>
      <c r="C5" s="172" t="s">
        <v>140</v>
      </c>
      <c r="D5" s="172" t="s">
        <v>141</v>
      </c>
      <c r="E5" s="172" t="s">
        <v>142</v>
      </c>
      <c r="F5" s="172" t="s">
        <v>143</v>
      </c>
      <c r="G5" s="173" t="s">
        <v>162</v>
      </c>
      <c r="H5" s="97"/>
      <c r="I5" s="192" t="s">
        <v>163</v>
      </c>
      <c r="J5" s="172" t="s">
        <v>139</v>
      </c>
      <c r="K5" s="172" t="s">
        <v>140</v>
      </c>
      <c r="L5" s="172" t="s">
        <v>141</v>
      </c>
      <c r="M5" s="172" t="s">
        <v>142</v>
      </c>
      <c r="N5" s="172" t="s">
        <v>143</v>
      </c>
      <c r="O5" s="173" t="s">
        <v>162</v>
      </c>
    </row>
    <row r="6" spans="1:15">
      <c r="A6" s="205"/>
      <c r="B6" s="174" t="s">
        <v>144</v>
      </c>
      <c r="C6" s="174"/>
      <c r="D6" s="174" t="s">
        <v>145</v>
      </c>
      <c r="E6" s="174" t="s">
        <v>146</v>
      </c>
      <c r="F6" s="174" t="s">
        <v>146</v>
      </c>
      <c r="G6" s="175"/>
      <c r="H6" s="97"/>
      <c r="I6" s="205"/>
      <c r="J6" s="174" t="s">
        <v>144</v>
      </c>
      <c r="K6" s="174"/>
      <c r="L6" s="174" t="s">
        <v>145</v>
      </c>
      <c r="M6" s="174" t="s">
        <v>146</v>
      </c>
      <c r="N6" s="174" t="s">
        <v>146</v>
      </c>
      <c r="O6" s="175"/>
    </row>
    <row r="7" spans="1:15">
      <c r="A7" s="193" t="s">
        <v>68</v>
      </c>
      <c r="B7" s="194">
        <v>1.093796</v>
      </c>
      <c r="C7" s="195">
        <v>308793.3</v>
      </c>
      <c r="D7" s="108">
        <v>3.5421623461389871</v>
      </c>
      <c r="E7" s="109">
        <v>13.491169159997119</v>
      </c>
      <c r="F7" s="109">
        <v>12.644239486716513</v>
      </c>
      <c r="G7" s="110">
        <v>12.775473795690605</v>
      </c>
      <c r="H7" s="97"/>
      <c r="I7" s="193" t="s">
        <v>68</v>
      </c>
      <c r="J7" s="194">
        <v>1.2793220000000001</v>
      </c>
      <c r="K7" s="195">
        <v>299204.5</v>
      </c>
      <c r="L7" s="108">
        <v>3.5466049919188092</v>
      </c>
      <c r="M7" s="109">
        <v>12.393736412341909</v>
      </c>
      <c r="N7" s="109">
        <v>12.374246715454788</v>
      </c>
      <c r="O7" s="110">
        <v>12.775473795690605</v>
      </c>
    </row>
    <row r="8" spans="1:15">
      <c r="A8" s="193" t="s">
        <v>164</v>
      </c>
      <c r="B8" s="194">
        <v>1.523954</v>
      </c>
      <c r="C8" s="195">
        <v>429125.2</v>
      </c>
      <c r="D8" s="108">
        <v>3.5513039085096842</v>
      </c>
      <c r="E8" s="109">
        <v>18.79685170365795</v>
      </c>
      <c r="F8" s="109">
        <v>17.004441064161597</v>
      </c>
      <c r="G8" s="110">
        <v>16.467990672545127</v>
      </c>
      <c r="H8" s="97"/>
      <c r="I8" s="193" t="s">
        <v>164</v>
      </c>
      <c r="J8" s="194">
        <v>1.8120130000000001</v>
      </c>
      <c r="K8" s="195">
        <v>424736.3</v>
      </c>
      <c r="L8" s="108">
        <v>3.552261052953626</v>
      </c>
      <c r="M8" s="109">
        <v>17.55430727974419</v>
      </c>
      <c r="N8" s="109">
        <v>16.965076280058121</v>
      </c>
      <c r="O8" s="110">
        <v>16.467990672545127</v>
      </c>
    </row>
    <row r="9" spans="1:15">
      <c r="A9" s="193" t="s">
        <v>70</v>
      </c>
      <c r="B9" s="194">
        <v>1.8107249999999999</v>
      </c>
      <c r="C9" s="195">
        <v>532978.30000000005</v>
      </c>
      <c r="D9" s="108">
        <v>3.3973709623825208</v>
      </c>
      <c r="E9" s="109">
        <v>22.333961065167347</v>
      </c>
      <c r="F9" s="109">
        <v>21.773776758584393</v>
      </c>
      <c r="G9" s="110">
        <v>21.01247546018465</v>
      </c>
      <c r="H9" s="97"/>
      <c r="I9" s="193" t="s">
        <v>70</v>
      </c>
      <c r="J9" s="194">
        <v>2.4548139999999998</v>
      </c>
      <c r="K9" s="195">
        <v>530877.6</v>
      </c>
      <c r="L9" s="108">
        <v>3.3973709623825208</v>
      </c>
      <c r="M9" s="109">
        <v>23.781594983379232</v>
      </c>
      <c r="N9" s="109">
        <v>21.903687441478059</v>
      </c>
      <c r="O9" s="110">
        <v>21.01247546018465</v>
      </c>
    </row>
    <row r="10" spans="1:15">
      <c r="A10" s="193" t="s">
        <v>71</v>
      </c>
      <c r="B10" s="194">
        <v>1.7597160000000001</v>
      </c>
      <c r="C10" s="195">
        <v>516349.7</v>
      </c>
      <c r="D10" s="108">
        <v>3.407992684027898</v>
      </c>
      <c r="E10" s="109">
        <v>21.704802567895193</v>
      </c>
      <c r="F10" s="109">
        <v>22.396915153273941</v>
      </c>
      <c r="G10" s="110">
        <v>22.986325545319396</v>
      </c>
      <c r="H10" s="97"/>
      <c r="I10" s="193" t="s">
        <v>71</v>
      </c>
      <c r="J10" s="194">
        <v>2.225949</v>
      </c>
      <c r="K10" s="195">
        <v>514058</v>
      </c>
      <c r="L10" s="108">
        <v>3.4037494112324818</v>
      </c>
      <c r="M10" s="109">
        <v>21.564410815507006</v>
      </c>
      <c r="N10" s="109">
        <v>22.468823565326783</v>
      </c>
      <c r="O10" s="110">
        <v>22.986325545319396</v>
      </c>
    </row>
    <row r="11" spans="1:15" ht="13.5" thickBot="1">
      <c r="A11" s="196" t="s">
        <v>72</v>
      </c>
      <c r="B11" s="197">
        <v>1.919305</v>
      </c>
      <c r="C11" s="198">
        <v>504195.2</v>
      </c>
      <c r="D11" s="114">
        <v>3.8066705117383108</v>
      </c>
      <c r="E11" s="115">
        <v>23.673215503282396</v>
      </c>
      <c r="F11" s="115">
        <v>26.180627537263558</v>
      </c>
      <c r="G11" s="116">
        <v>26.757734526260222</v>
      </c>
      <c r="H11" s="97"/>
      <c r="I11" s="196" t="s">
        <v>72</v>
      </c>
      <c r="J11" s="197">
        <v>2.5502289999999999</v>
      </c>
      <c r="K11" s="198">
        <v>500968.1</v>
      </c>
      <c r="L11" s="114">
        <v>3.813948602579281</v>
      </c>
      <c r="M11" s="115">
        <v>24.705950509027666</v>
      </c>
      <c r="N11" s="115">
        <v>26.288165997682245</v>
      </c>
      <c r="O11" s="116">
        <v>26.757734526260222</v>
      </c>
    </row>
    <row r="12" spans="1:15">
      <c r="A12" s="97"/>
      <c r="B12" s="97"/>
      <c r="C12" s="97"/>
      <c r="D12" s="97"/>
      <c r="E12" s="97"/>
      <c r="F12" s="97"/>
      <c r="G12" s="97"/>
      <c r="H12" s="97"/>
      <c r="I12" s="97"/>
      <c r="J12" s="97"/>
      <c r="K12" s="97"/>
      <c r="L12" s="97"/>
      <c r="M12" s="97"/>
      <c r="N12" s="97"/>
      <c r="O12" s="97"/>
    </row>
    <row r="13" spans="1:15">
      <c r="A13" s="97" t="s">
        <v>158</v>
      </c>
      <c r="B13" s="97"/>
      <c r="C13" s="97"/>
      <c r="D13" s="97"/>
      <c r="E13" s="97"/>
      <c r="F13" s="97"/>
      <c r="G13" s="97"/>
      <c r="H13" s="97"/>
      <c r="I13" s="97"/>
      <c r="J13" s="97"/>
      <c r="K13" s="97"/>
      <c r="L13" s="97"/>
      <c r="M13" s="97"/>
      <c r="N13" s="97"/>
      <c r="O13" s="97"/>
    </row>
    <row r="14" spans="1:15">
      <c r="A14" s="359" t="s">
        <v>413</v>
      </c>
      <c r="B14" s="97"/>
      <c r="C14" s="97"/>
      <c r="D14" s="97"/>
      <c r="E14" s="97"/>
      <c r="F14" s="97"/>
      <c r="G14" s="97"/>
      <c r="H14" s="97"/>
      <c r="I14" s="97"/>
      <c r="J14" s="97"/>
      <c r="K14" s="97"/>
      <c r="L14" s="97"/>
      <c r="M14" s="97"/>
      <c r="N14" s="97"/>
      <c r="O14" s="97"/>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election activeCell="N15" sqref="N15"/>
    </sheetView>
  </sheetViews>
  <sheetFormatPr baseColWidth="10" defaultRowHeight="12.75"/>
  <cols>
    <col min="1" max="1" width="17.5703125" style="8" customWidth="1"/>
    <col min="2" max="8" width="11.42578125" style="8"/>
    <col min="9" max="9" width="17.5703125" style="8" bestFit="1" customWidth="1"/>
    <col min="10" max="16384" width="11.42578125" style="8"/>
  </cols>
  <sheetData>
    <row r="1" spans="1:15">
      <c r="A1" s="3" t="s">
        <v>380</v>
      </c>
    </row>
    <row r="2" spans="1:15">
      <c r="A2" s="3"/>
    </row>
    <row r="3" spans="1:15">
      <c r="A3" s="8" t="s">
        <v>374</v>
      </c>
      <c r="I3" s="8" t="s">
        <v>375</v>
      </c>
    </row>
    <row r="4" spans="1:15" ht="13.5" thickBot="1"/>
    <row r="5" spans="1:15" ht="63.75">
      <c r="A5" s="192" t="s">
        <v>166</v>
      </c>
      <c r="B5" s="172" t="s">
        <v>139</v>
      </c>
      <c r="C5" s="172" t="s">
        <v>140</v>
      </c>
      <c r="D5" s="172" t="s">
        <v>141</v>
      </c>
      <c r="E5" s="172" t="s">
        <v>142</v>
      </c>
      <c r="F5" s="172" t="s">
        <v>143</v>
      </c>
      <c r="G5" s="173" t="s">
        <v>162</v>
      </c>
      <c r="H5" s="97"/>
      <c r="I5" s="192" t="s">
        <v>166</v>
      </c>
      <c r="J5" s="172" t="s">
        <v>139</v>
      </c>
      <c r="K5" s="172" t="s">
        <v>140</v>
      </c>
      <c r="L5" s="172" t="s">
        <v>141</v>
      </c>
      <c r="M5" s="172" t="s">
        <v>142</v>
      </c>
      <c r="N5" s="172" t="s">
        <v>143</v>
      </c>
      <c r="O5" s="173" t="s">
        <v>162</v>
      </c>
    </row>
    <row r="6" spans="1:15">
      <c r="A6" s="205"/>
      <c r="B6" s="174" t="s">
        <v>144</v>
      </c>
      <c r="C6" s="174"/>
      <c r="D6" s="174" t="s">
        <v>145</v>
      </c>
      <c r="E6" s="174" t="s">
        <v>146</v>
      </c>
      <c r="F6" s="174" t="s">
        <v>146</v>
      </c>
      <c r="G6" s="175"/>
      <c r="H6" s="97"/>
      <c r="I6" s="205"/>
      <c r="J6" s="174" t="s">
        <v>144</v>
      </c>
      <c r="K6" s="174"/>
      <c r="L6" s="174" t="s">
        <v>145</v>
      </c>
      <c r="M6" s="174" t="s">
        <v>146</v>
      </c>
      <c r="N6" s="174" t="s">
        <v>146</v>
      </c>
      <c r="O6" s="175"/>
    </row>
    <row r="7" spans="1:15">
      <c r="A7" s="102" t="s">
        <v>165</v>
      </c>
      <c r="B7" s="162">
        <v>0.2725996</v>
      </c>
      <c r="C7" s="210">
        <v>139965.85999999999</v>
      </c>
      <c r="D7" s="122">
        <v>1.9476149398146092</v>
      </c>
      <c r="E7" s="123">
        <v>3.3604420484323247</v>
      </c>
      <c r="F7" s="123">
        <v>2.6437031172679952</v>
      </c>
      <c r="G7" s="124">
        <v>3.4229929459647987</v>
      </c>
      <c r="H7" s="97"/>
      <c r="I7" s="102" t="s">
        <v>165</v>
      </c>
      <c r="J7" s="162">
        <v>0.38088099999999997</v>
      </c>
      <c r="K7" s="210">
        <v>136334.86000000002</v>
      </c>
      <c r="L7" s="122">
        <v>2.7937168820945715</v>
      </c>
      <c r="M7" s="123">
        <v>3.6859807012784387</v>
      </c>
      <c r="N7" s="123">
        <v>2.9222875070000249</v>
      </c>
      <c r="O7" s="124">
        <v>4.026218587887973</v>
      </c>
    </row>
    <row r="8" spans="1:15">
      <c r="A8" s="102" t="s">
        <v>64</v>
      </c>
      <c r="B8" s="162">
        <v>1.7378499999999999</v>
      </c>
      <c r="C8" s="210">
        <v>713283.75100000005</v>
      </c>
      <c r="D8" s="122">
        <v>2.436407667444537</v>
      </c>
      <c r="E8" s="123">
        <v>21.423157678397605</v>
      </c>
      <c r="F8" s="123">
        <v>22.745891098879152</v>
      </c>
      <c r="G8" s="124">
        <v>24.503443958607576</v>
      </c>
      <c r="H8" s="97"/>
      <c r="I8" s="102" t="s">
        <v>64</v>
      </c>
      <c r="J8" s="162">
        <v>2.5691144000000001</v>
      </c>
      <c r="K8" s="210">
        <v>707504.62899999996</v>
      </c>
      <c r="L8" s="122">
        <v>3.6312333441990807</v>
      </c>
      <c r="M8" s="123">
        <v>24.862637143298134</v>
      </c>
      <c r="N8" s="123">
        <v>22.782422517480281</v>
      </c>
      <c r="O8" s="124">
        <v>24.503443958607576</v>
      </c>
    </row>
    <row r="9" spans="1:15">
      <c r="A9" s="102" t="s">
        <v>65</v>
      </c>
      <c r="B9" s="162">
        <v>3.5541648000000001</v>
      </c>
      <c r="C9" s="210">
        <v>1010251.152</v>
      </c>
      <c r="D9" s="122">
        <v>3.518100219894627</v>
      </c>
      <c r="E9" s="123">
        <v>43.813581681624136</v>
      </c>
      <c r="F9" s="123">
        <v>44.447687840538151</v>
      </c>
      <c r="G9" s="124">
        <v>43.35251831270304</v>
      </c>
      <c r="H9" s="97"/>
      <c r="I9" s="102" t="s">
        <v>65</v>
      </c>
      <c r="J9" s="162">
        <v>4.5657351000000004</v>
      </c>
      <c r="K9" s="210">
        <v>1004807.3860000001</v>
      </c>
      <c r="L9" s="122">
        <v>4.5438908626812191</v>
      </c>
      <c r="M9" s="123">
        <v>44.184959254332938</v>
      </c>
      <c r="N9" s="123">
        <v>44.623656297470745</v>
      </c>
      <c r="O9" s="124">
        <v>43.35251831270304</v>
      </c>
    </row>
    <row r="10" spans="1:15" ht="13.5" thickBot="1">
      <c r="A10" s="125" t="s">
        <v>66</v>
      </c>
      <c r="B10" s="211">
        <v>2.5474017</v>
      </c>
      <c r="C10" s="212">
        <v>429721.97899999999</v>
      </c>
      <c r="D10" s="128">
        <v>5.9280228251950788</v>
      </c>
      <c r="E10" s="129">
        <v>31.402818591545941</v>
      </c>
      <c r="F10" s="129">
        <v>29.826968690414862</v>
      </c>
      <c r="G10" s="130">
        <v>28.117819140801405</v>
      </c>
      <c r="H10" s="97"/>
      <c r="I10" s="125" t="s">
        <v>66</v>
      </c>
      <c r="J10" s="211">
        <v>2.8175032</v>
      </c>
      <c r="K10" s="212">
        <v>422978.79800000001</v>
      </c>
      <c r="L10" s="128">
        <v>6.6610979399492267</v>
      </c>
      <c r="M10" s="129">
        <v>27.266422901090486</v>
      </c>
      <c r="N10" s="129">
        <v>29.671633678048956</v>
      </c>
      <c r="O10" s="130">
        <v>28.117819140801405</v>
      </c>
    </row>
    <row r="11" spans="1:15">
      <c r="A11" s="97"/>
      <c r="B11" s="97"/>
      <c r="C11" s="97"/>
      <c r="D11" s="97"/>
      <c r="E11" s="97"/>
      <c r="F11" s="97"/>
      <c r="G11" s="97"/>
      <c r="H11" s="97"/>
      <c r="I11" s="97"/>
      <c r="J11" s="97"/>
      <c r="K11" s="97"/>
      <c r="L11" s="97"/>
      <c r="M11" s="97"/>
      <c r="N11" s="97"/>
      <c r="O11" s="97"/>
    </row>
    <row r="12" spans="1:15">
      <c r="A12" s="97" t="s">
        <v>137</v>
      </c>
      <c r="B12" s="97"/>
      <c r="C12" s="97"/>
      <c r="D12" s="97"/>
      <c r="E12" s="97"/>
      <c r="F12" s="97"/>
      <c r="G12" s="97"/>
      <c r="H12" s="97"/>
      <c r="I12" s="97"/>
      <c r="J12" s="97"/>
      <c r="K12" s="97"/>
      <c r="L12" s="97"/>
      <c r="M12" s="97"/>
      <c r="N12" s="97"/>
      <c r="O12" s="97"/>
    </row>
    <row r="13" spans="1:15">
      <c r="A13" s="359" t="s">
        <v>413</v>
      </c>
      <c r="B13" s="97"/>
      <c r="C13" s="97"/>
      <c r="D13" s="97"/>
      <c r="E13" s="97"/>
      <c r="F13" s="97"/>
      <c r="G13" s="97"/>
      <c r="H13" s="97"/>
      <c r="I13" s="97"/>
      <c r="J13" s="97"/>
      <c r="K13" s="97"/>
      <c r="L13" s="97"/>
      <c r="M13" s="97"/>
      <c r="N13" s="97"/>
      <c r="O13" s="9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election activeCell="B17" sqref="B17"/>
    </sheetView>
  </sheetViews>
  <sheetFormatPr baseColWidth="10" defaultRowHeight="12.75"/>
  <cols>
    <col min="1" max="1" width="58.42578125" style="8" bestFit="1" customWidth="1"/>
    <col min="2" max="2" width="39.42578125" style="8" bestFit="1" customWidth="1"/>
    <col min="3" max="3" width="34.7109375" style="8" bestFit="1" customWidth="1"/>
    <col min="4" max="16384" width="11.42578125" style="8"/>
  </cols>
  <sheetData>
    <row r="1" spans="1:3">
      <c r="A1" s="3" t="s">
        <v>155</v>
      </c>
    </row>
    <row r="3" spans="1:3">
      <c r="A3" s="480" t="s">
        <v>123</v>
      </c>
      <c r="B3" s="480"/>
      <c r="C3" s="480"/>
    </row>
    <row r="4" spans="1:3">
      <c r="A4" s="251" t="s">
        <v>124</v>
      </c>
      <c r="B4" s="481" t="s">
        <v>125</v>
      </c>
      <c r="C4" s="481"/>
    </row>
    <row r="5" spans="1:3">
      <c r="A5" s="251" t="s">
        <v>126</v>
      </c>
      <c r="B5" s="481" t="s">
        <v>127</v>
      </c>
      <c r="C5" s="481"/>
    </row>
    <row r="6" spans="1:3" ht="25.5">
      <c r="A6" s="251"/>
      <c r="B6" s="248" t="s">
        <v>128</v>
      </c>
      <c r="C6" s="249" t="s">
        <v>129</v>
      </c>
    </row>
    <row r="7" spans="1:3">
      <c r="A7" s="252"/>
      <c r="B7" s="252"/>
      <c r="C7" s="252"/>
    </row>
    <row r="8" spans="1:3">
      <c r="A8" s="253" t="s">
        <v>130</v>
      </c>
      <c r="B8" s="250" t="s">
        <v>130</v>
      </c>
      <c r="C8" s="254" t="s">
        <v>131</v>
      </c>
    </row>
    <row r="9" spans="1:3">
      <c r="A9" s="482" t="s">
        <v>132</v>
      </c>
      <c r="B9" s="250" t="s">
        <v>133</v>
      </c>
      <c r="C9" s="254" t="s">
        <v>134</v>
      </c>
    </row>
    <row r="10" spans="1:3">
      <c r="A10" s="482"/>
      <c r="B10" s="483" t="s">
        <v>135</v>
      </c>
      <c r="C10" s="483"/>
    </row>
    <row r="11" spans="1:3">
      <c r="A11" s="479" t="s">
        <v>136</v>
      </c>
      <c r="B11" s="479"/>
      <c r="C11" s="479"/>
    </row>
    <row r="13" spans="1:3">
      <c r="A13" s="8" t="s">
        <v>443</v>
      </c>
    </row>
    <row r="14" spans="1:3">
      <c r="A14" s="8" t="s">
        <v>413</v>
      </c>
    </row>
  </sheetData>
  <mergeCells count="6">
    <mergeCell ref="A11:C11"/>
    <mergeCell ref="A3:C3"/>
    <mergeCell ref="B4:C4"/>
    <mergeCell ref="B5:C5"/>
    <mergeCell ref="A9:A10"/>
    <mergeCell ref="B10:C10"/>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election activeCell="H2" sqref="H2"/>
    </sheetView>
  </sheetViews>
  <sheetFormatPr baseColWidth="10" defaultRowHeight="12.75"/>
  <cols>
    <col min="1" max="16384" width="11.42578125" style="8"/>
  </cols>
  <sheetData>
    <row r="1" spans="1:15">
      <c r="A1" s="3" t="s">
        <v>381</v>
      </c>
    </row>
    <row r="2" spans="1:15">
      <c r="A2" s="3"/>
    </row>
    <row r="3" spans="1:15">
      <c r="A3" s="8" t="s">
        <v>374</v>
      </c>
      <c r="I3" s="8" t="s">
        <v>375</v>
      </c>
    </row>
    <row r="4" spans="1:15" ht="13.5" thickBot="1"/>
    <row r="5" spans="1:15" ht="63.75">
      <c r="A5" s="192" t="s">
        <v>167</v>
      </c>
      <c r="B5" s="172" t="s">
        <v>139</v>
      </c>
      <c r="C5" s="172" t="s">
        <v>140</v>
      </c>
      <c r="D5" s="172" t="s">
        <v>141</v>
      </c>
      <c r="E5" s="172" t="s">
        <v>142</v>
      </c>
      <c r="F5" s="172" t="s">
        <v>143</v>
      </c>
      <c r="G5" s="173" t="s">
        <v>162</v>
      </c>
      <c r="H5" s="97"/>
      <c r="I5" s="192" t="s">
        <v>167</v>
      </c>
      <c r="J5" s="172" t="s">
        <v>139</v>
      </c>
      <c r="K5" s="172" t="s">
        <v>140</v>
      </c>
      <c r="L5" s="172" t="s">
        <v>141</v>
      </c>
      <c r="M5" s="172" t="s">
        <v>142</v>
      </c>
      <c r="N5" s="172" t="s">
        <v>143</v>
      </c>
      <c r="O5" s="173" t="s">
        <v>162</v>
      </c>
    </row>
    <row r="6" spans="1:15">
      <c r="A6" s="205"/>
      <c r="B6" s="174" t="s">
        <v>144</v>
      </c>
      <c r="C6" s="174"/>
      <c r="D6" s="174" t="s">
        <v>145</v>
      </c>
      <c r="E6" s="174" t="s">
        <v>146</v>
      </c>
      <c r="F6" s="174" t="s">
        <v>146</v>
      </c>
      <c r="G6" s="175"/>
      <c r="H6" s="97"/>
      <c r="I6" s="205"/>
      <c r="J6" s="174" t="s">
        <v>144</v>
      </c>
      <c r="K6" s="174"/>
      <c r="L6" s="174" t="s">
        <v>145</v>
      </c>
      <c r="M6" s="174" t="s">
        <v>146</v>
      </c>
      <c r="N6" s="174" t="s">
        <v>146</v>
      </c>
      <c r="O6" s="175"/>
    </row>
    <row r="7" spans="1:15">
      <c r="A7" s="102" t="s">
        <v>168</v>
      </c>
      <c r="B7" s="214">
        <v>0.34761199999999998</v>
      </c>
      <c r="C7" s="195">
        <v>141536.4</v>
      </c>
      <c r="D7" s="217">
        <v>2.4559901198560938</v>
      </c>
      <c r="E7" s="108">
        <v>4.2851492861312233</v>
      </c>
      <c r="F7" s="108">
        <v>6.0513554936228653</v>
      </c>
      <c r="G7" s="218">
        <v>6.2750828965159382</v>
      </c>
      <c r="H7" s="97"/>
      <c r="I7" s="102" t="s">
        <v>172</v>
      </c>
      <c r="J7" s="214">
        <v>0.52164880000000002</v>
      </c>
      <c r="K7" s="195">
        <v>114238.39999999999</v>
      </c>
      <c r="L7" s="217">
        <v>4.5663174554265469</v>
      </c>
      <c r="M7" s="108">
        <v>5.0482629662825298</v>
      </c>
      <c r="N7" s="108">
        <v>5.0939100240406319</v>
      </c>
      <c r="O7" s="218">
        <v>5.2321003268061421</v>
      </c>
    </row>
    <row r="8" spans="1:15">
      <c r="A8" s="102" t="s">
        <v>171</v>
      </c>
      <c r="B8" s="214">
        <v>0.3962156</v>
      </c>
      <c r="C8" s="195">
        <v>123672</v>
      </c>
      <c r="D8" s="217">
        <v>3.2037615628436509</v>
      </c>
      <c r="E8" s="108">
        <v>4.8843049017124107</v>
      </c>
      <c r="F8" s="108">
        <v>5.2067942177772712</v>
      </c>
      <c r="G8" s="218">
        <v>4.9976586818490283</v>
      </c>
      <c r="H8" s="97"/>
      <c r="I8" s="102" t="s">
        <v>171</v>
      </c>
      <c r="J8" s="214">
        <v>0.53969849999999997</v>
      </c>
      <c r="K8" s="195">
        <v>120700.1</v>
      </c>
      <c r="L8" s="217">
        <v>4.4714006036449012</v>
      </c>
      <c r="M8" s="108">
        <v>5.2229391700090781</v>
      </c>
      <c r="N8" s="108">
        <v>5.1513118797559008</v>
      </c>
      <c r="O8" s="218">
        <v>4.9976586818490283</v>
      </c>
    </row>
    <row r="9" spans="1:15">
      <c r="A9" s="102" t="s">
        <v>172</v>
      </c>
      <c r="B9" s="214">
        <v>0.47932069999999999</v>
      </c>
      <c r="C9" s="195">
        <v>114797.7</v>
      </c>
      <c r="D9" s="217">
        <v>4.175351074106886</v>
      </c>
      <c r="E9" s="108">
        <v>5.9087740222803538</v>
      </c>
      <c r="F9" s="108">
        <v>5.0956861559709683</v>
      </c>
      <c r="G9" s="218">
        <v>5.2321003268061421</v>
      </c>
      <c r="H9" s="97"/>
      <c r="I9" s="102" t="s">
        <v>174</v>
      </c>
      <c r="J9" s="214">
        <v>0.66466780000000003</v>
      </c>
      <c r="K9" s="195">
        <v>134252.70000000001</v>
      </c>
      <c r="L9" s="217">
        <v>4.9508710066911128</v>
      </c>
      <c r="M9" s="108">
        <v>6.4323311768770157</v>
      </c>
      <c r="N9" s="108">
        <v>5.902366800975881</v>
      </c>
      <c r="O9" s="218">
        <v>6.6727877404571183</v>
      </c>
    </row>
    <row r="10" spans="1:15">
      <c r="A10" s="102" t="s">
        <v>174</v>
      </c>
      <c r="B10" s="214">
        <v>0.55308310000000005</v>
      </c>
      <c r="C10" s="195">
        <v>137212.6</v>
      </c>
      <c r="D10" s="217">
        <v>4.0308477501337343</v>
      </c>
      <c r="E10" s="108">
        <v>6.818072020345225</v>
      </c>
      <c r="F10" s="108">
        <v>5.9728648912716116</v>
      </c>
      <c r="G10" s="218">
        <v>6.6727877404571183</v>
      </c>
      <c r="H10" s="97"/>
      <c r="I10" s="102" t="s">
        <v>168</v>
      </c>
      <c r="J10" s="214">
        <v>0.6661338</v>
      </c>
      <c r="K10" s="195">
        <v>140383</v>
      </c>
      <c r="L10" s="217">
        <v>4.7451172862811024</v>
      </c>
      <c r="M10" s="108">
        <v>6.4465184107181956</v>
      </c>
      <c r="N10" s="108">
        <v>6.0772984202678799</v>
      </c>
      <c r="O10" s="218">
        <v>6.2750828965159382</v>
      </c>
    </row>
    <row r="11" spans="1:15">
      <c r="A11" s="102" t="s">
        <v>176</v>
      </c>
      <c r="B11" s="214">
        <v>0.62131820000000004</v>
      </c>
      <c r="C11" s="195">
        <v>140709.70000000001</v>
      </c>
      <c r="D11" s="217">
        <v>4.4156031886927485</v>
      </c>
      <c r="E11" s="108">
        <v>7.659232826226761</v>
      </c>
      <c r="F11" s="108">
        <v>6.0208040784807251</v>
      </c>
      <c r="G11" s="218">
        <v>6.0289832162297783</v>
      </c>
      <c r="H11" s="97"/>
      <c r="I11" s="102" t="s">
        <v>176</v>
      </c>
      <c r="J11" s="214">
        <v>0.79147780000000001</v>
      </c>
      <c r="K11" s="195">
        <v>140703.29999999999</v>
      </c>
      <c r="L11" s="217">
        <v>5.6251544917567688</v>
      </c>
      <c r="M11" s="108">
        <v>7.6595365816518139</v>
      </c>
      <c r="N11" s="108">
        <v>6.0785651927689353</v>
      </c>
      <c r="O11" s="218">
        <v>6.0289832162297783</v>
      </c>
    </row>
    <row r="12" spans="1:15">
      <c r="A12" s="102" t="s">
        <v>179</v>
      </c>
      <c r="B12" s="214">
        <v>0.66085320000000003</v>
      </c>
      <c r="C12" s="195">
        <v>173611.1</v>
      </c>
      <c r="D12" s="217">
        <v>3.8065146756169397</v>
      </c>
      <c r="E12" s="108">
        <v>8.146596257371824</v>
      </c>
      <c r="F12" s="108">
        <v>7.6949835400210125</v>
      </c>
      <c r="G12" s="218">
        <v>7.2477555775334732</v>
      </c>
      <c r="H12" s="97"/>
      <c r="I12" s="102" t="s">
        <v>179</v>
      </c>
      <c r="J12" s="214">
        <v>0.83620289999999997</v>
      </c>
      <c r="K12" s="195">
        <v>172163.1</v>
      </c>
      <c r="L12" s="217">
        <v>4.8570390519222757</v>
      </c>
      <c r="M12" s="108">
        <v>8.0923643117132702</v>
      </c>
      <c r="N12" s="108">
        <v>7.692013618045964</v>
      </c>
      <c r="O12" s="218">
        <v>7.2477555775334732</v>
      </c>
    </row>
    <row r="13" spans="1:15">
      <c r="A13" s="102" t="s">
        <v>182</v>
      </c>
      <c r="B13" s="214">
        <v>0.70381199999999999</v>
      </c>
      <c r="C13" s="195">
        <v>194288.5</v>
      </c>
      <c r="D13" s="217">
        <v>3.6225098243076661</v>
      </c>
      <c r="E13" s="108">
        <v>8.6761662122440786</v>
      </c>
      <c r="F13" s="108">
        <v>8.2155069795687403</v>
      </c>
      <c r="G13" s="218">
        <v>8.6622062504593931</v>
      </c>
      <c r="H13" s="97"/>
      <c r="I13" s="102" t="s">
        <v>182</v>
      </c>
      <c r="J13" s="214">
        <v>0.83819010000000005</v>
      </c>
      <c r="K13" s="195">
        <v>192309.2</v>
      </c>
      <c r="L13" s="217">
        <v>4.3585543489339047</v>
      </c>
      <c r="M13" s="108">
        <v>8.1115954652529645</v>
      </c>
      <c r="N13" s="108">
        <v>8.2164687574324038</v>
      </c>
      <c r="O13" s="218">
        <v>8.6622062504593931</v>
      </c>
    </row>
    <row r="14" spans="1:15">
      <c r="A14" s="102" t="s">
        <v>173</v>
      </c>
      <c r="B14" s="214">
        <v>0.77940030000000005</v>
      </c>
      <c r="C14" s="195">
        <v>271121.59999999998</v>
      </c>
      <c r="D14" s="217">
        <v>2.8747259532254166</v>
      </c>
      <c r="E14" s="108">
        <v>9.6079727948271696</v>
      </c>
      <c r="F14" s="108">
        <v>11.973917705848232</v>
      </c>
      <c r="G14" s="218">
        <v>10.736437896426013</v>
      </c>
      <c r="H14" s="97"/>
      <c r="I14" s="102" t="s">
        <v>178</v>
      </c>
      <c r="J14" s="214">
        <v>0.94858580000000003</v>
      </c>
      <c r="K14" s="195">
        <v>199219.6</v>
      </c>
      <c r="L14" s="217">
        <v>4.7615084057994297</v>
      </c>
      <c r="M14" s="108">
        <v>9.1799512708195365</v>
      </c>
      <c r="N14" s="108">
        <v>9.3019323682165069</v>
      </c>
      <c r="O14" s="218">
        <v>9.4344438202401903</v>
      </c>
    </row>
    <row r="15" spans="1:15">
      <c r="A15" s="102" t="s">
        <v>170</v>
      </c>
      <c r="B15" s="214">
        <v>0.79536799999999996</v>
      </c>
      <c r="C15" s="195">
        <v>226147.5</v>
      </c>
      <c r="D15" s="217">
        <v>3.5170320255585406</v>
      </c>
      <c r="E15" s="108">
        <v>9.8048128873905931</v>
      </c>
      <c r="F15" s="108">
        <v>10.154633988295945</v>
      </c>
      <c r="G15" s="218">
        <v>11.61050046483782</v>
      </c>
      <c r="H15" s="97"/>
      <c r="I15" s="102" t="s">
        <v>173</v>
      </c>
      <c r="J15" s="214">
        <v>1.0329775999999999</v>
      </c>
      <c r="K15" s="195">
        <v>267678.5</v>
      </c>
      <c r="L15" s="217">
        <v>3.859023418018257</v>
      </c>
      <c r="M15" s="108">
        <v>9.9966539999313877</v>
      </c>
      <c r="N15" s="108">
        <v>11.944745180237323</v>
      </c>
      <c r="O15" s="218">
        <v>10.736437896426013</v>
      </c>
    </row>
    <row r="16" spans="1:15">
      <c r="A16" s="102" t="s">
        <v>178</v>
      </c>
      <c r="B16" s="214">
        <v>0.80596270000000003</v>
      </c>
      <c r="C16" s="195">
        <v>198940.1</v>
      </c>
      <c r="D16" s="217">
        <v>4.0512832757196771</v>
      </c>
      <c r="E16" s="108">
        <v>9.9354179043111106</v>
      </c>
      <c r="F16" s="108">
        <v>9.2287872258148838</v>
      </c>
      <c r="G16" s="218">
        <v>9.4344438202401903</v>
      </c>
      <c r="H16" s="97"/>
      <c r="I16" s="102" t="s">
        <v>170</v>
      </c>
      <c r="J16" s="214">
        <v>1.0848736999999999</v>
      </c>
      <c r="K16" s="195">
        <v>227356.5</v>
      </c>
      <c r="L16" s="217">
        <v>4.7716854367480144</v>
      </c>
      <c r="M16" s="108">
        <v>10.498879174655253</v>
      </c>
      <c r="N16" s="108">
        <v>10.322965347736432</v>
      </c>
      <c r="O16" s="218">
        <v>11.61050046483782</v>
      </c>
    </row>
    <row r="17" spans="1:15">
      <c r="A17" s="102" t="s">
        <v>181</v>
      </c>
      <c r="B17" s="214">
        <v>0.96585810000000005</v>
      </c>
      <c r="C17" s="195">
        <v>261438.6</v>
      </c>
      <c r="D17" s="217">
        <v>3.6943974608187164</v>
      </c>
      <c r="E17" s="108">
        <v>11.906511132294225</v>
      </c>
      <c r="F17" s="108">
        <v>10.935232447850762</v>
      </c>
      <c r="G17" s="151">
        <v>10.5484303084093</v>
      </c>
      <c r="H17" s="97"/>
      <c r="I17" s="102" t="s">
        <v>181</v>
      </c>
      <c r="J17" s="214">
        <v>1.1841446</v>
      </c>
      <c r="K17" s="195">
        <v>257161.60000000001</v>
      </c>
      <c r="L17" s="217">
        <v>4.604671148414071</v>
      </c>
      <c r="M17" s="108">
        <v>11.459574585244786</v>
      </c>
      <c r="N17" s="108">
        <v>10.840018776165424</v>
      </c>
      <c r="O17" s="218">
        <v>10.5484303084093</v>
      </c>
    </row>
    <row r="18" spans="1:15" ht="13.5" thickBot="1">
      <c r="A18" s="125" t="s">
        <v>177</v>
      </c>
      <c r="B18" s="215">
        <v>1.0032122000000001</v>
      </c>
      <c r="C18" s="198">
        <v>309746.90000000002</v>
      </c>
      <c r="D18" s="219">
        <v>3.238812720966699</v>
      </c>
      <c r="E18" s="114">
        <v>12.366989754865006</v>
      </c>
      <c r="F18" s="114">
        <v>13.449433275476984</v>
      </c>
      <c r="G18" s="220">
        <v>12.553612820235804</v>
      </c>
      <c r="H18" s="97"/>
      <c r="I18" s="125" t="s">
        <v>177</v>
      </c>
      <c r="J18" s="215">
        <v>1.2246321</v>
      </c>
      <c r="K18" s="198">
        <v>305459.90000000002</v>
      </c>
      <c r="L18" s="219">
        <v>4.0091419528389816</v>
      </c>
      <c r="M18" s="114">
        <v>11.851392886844183</v>
      </c>
      <c r="N18" s="114">
        <v>13.378403634356717</v>
      </c>
      <c r="O18" s="220">
        <v>12.553612820235804</v>
      </c>
    </row>
    <row r="19" spans="1:15">
      <c r="A19" s="97"/>
      <c r="B19" s="97"/>
      <c r="C19" s="97"/>
      <c r="D19" s="97"/>
      <c r="E19" s="97"/>
      <c r="F19" s="97"/>
      <c r="G19" s="97"/>
      <c r="H19" s="97"/>
      <c r="I19" s="97"/>
      <c r="J19" s="97"/>
      <c r="K19" s="97"/>
      <c r="L19" s="97"/>
      <c r="M19" s="97"/>
      <c r="N19" s="97"/>
      <c r="O19" s="97"/>
    </row>
    <row r="20" spans="1:15">
      <c r="A20" s="97" t="s">
        <v>137</v>
      </c>
      <c r="B20" s="97"/>
      <c r="C20" s="97"/>
      <c r="D20" s="97"/>
      <c r="E20" s="97"/>
      <c r="F20" s="97"/>
      <c r="G20" s="97"/>
      <c r="H20" s="97"/>
      <c r="I20" s="97"/>
      <c r="J20" s="97"/>
      <c r="K20" s="97"/>
      <c r="L20" s="97"/>
      <c r="M20" s="97"/>
      <c r="N20" s="97"/>
      <c r="O20" s="97"/>
    </row>
    <row r="21" spans="1:15">
      <c r="A21" s="359" t="s">
        <v>413</v>
      </c>
      <c r="B21" s="97"/>
      <c r="C21" s="97"/>
      <c r="D21" s="97"/>
      <c r="E21" s="97"/>
      <c r="F21" s="97"/>
      <c r="G21" s="97"/>
      <c r="H21" s="97"/>
      <c r="I21" s="97"/>
      <c r="J21" s="97"/>
      <c r="K21" s="97"/>
      <c r="L21" s="97"/>
      <c r="M21" s="97"/>
      <c r="N21" s="97"/>
      <c r="O21" s="97"/>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election activeCell="O5" sqref="O5"/>
    </sheetView>
  </sheetViews>
  <sheetFormatPr baseColWidth="10" defaultRowHeight="12.75"/>
  <cols>
    <col min="1" max="16384" width="11.42578125" style="8"/>
  </cols>
  <sheetData>
    <row r="1" spans="1:13">
      <c r="A1" s="3" t="s">
        <v>382</v>
      </c>
    </row>
    <row r="2" spans="1:13">
      <c r="A2" s="3"/>
    </row>
    <row r="3" spans="1:13">
      <c r="A3" s="8" t="s">
        <v>374</v>
      </c>
      <c r="I3" s="8" t="s">
        <v>375</v>
      </c>
    </row>
    <row r="4" spans="1:13" ht="13.5" thickBot="1"/>
    <row r="5" spans="1:13" ht="63.75">
      <c r="A5" s="360" t="s">
        <v>81</v>
      </c>
      <c r="B5" s="172" t="s">
        <v>139</v>
      </c>
      <c r="C5" s="172" t="s">
        <v>138</v>
      </c>
      <c r="D5" s="172" t="s">
        <v>141</v>
      </c>
      <c r="E5" s="172" t="s">
        <v>142</v>
      </c>
      <c r="F5" s="173" t="s">
        <v>143</v>
      </c>
      <c r="G5" s="97"/>
      <c r="H5" s="360" t="s">
        <v>81</v>
      </c>
      <c r="I5" s="172" t="s">
        <v>139</v>
      </c>
      <c r="J5" s="172" t="s">
        <v>138</v>
      </c>
      <c r="K5" s="172" t="s">
        <v>141</v>
      </c>
      <c r="L5" s="172" t="s">
        <v>142</v>
      </c>
      <c r="M5" s="173" t="s">
        <v>143</v>
      </c>
    </row>
    <row r="6" spans="1:13">
      <c r="A6" s="205"/>
      <c r="B6" s="174" t="s">
        <v>144</v>
      </c>
      <c r="C6" s="174"/>
      <c r="D6" s="174" t="s">
        <v>145</v>
      </c>
      <c r="E6" s="174" t="s">
        <v>146</v>
      </c>
      <c r="F6" s="175" t="s">
        <v>146</v>
      </c>
      <c r="G6" s="97"/>
      <c r="H6" s="205"/>
      <c r="I6" s="174" t="s">
        <v>144</v>
      </c>
      <c r="J6" s="174"/>
      <c r="K6" s="174" t="s">
        <v>145</v>
      </c>
      <c r="L6" s="174" t="s">
        <v>146</v>
      </c>
      <c r="M6" s="175" t="s">
        <v>146</v>
      </c>
    </row>
    <row r="7" spans="1:13">
      <c r="A7" s="102" t="s">
        <v>34</v>
      </c>
      <c r="B7" s="300">
        <v>0.29009190000000001</v>
      </c>
      <c r="C7" s="301">
        <v>401470</v>
      </c>
      <c r="D7" s="122">
        <v>0.72257428948613855</v>
      </c>
      <c r="E7" s="308">
        <v>3.5760764823925832</v>
      </c>
      <c r="F7" s="309">
        <v>7.063507142124009</v>
      </c>
      <c r="G7" s="97"/>
      <c r="H7" s="102" t="s">
        <v>34</v>
      </c>
      <c r="I7" s="300">
        <v>0.41710370000000002</v>
      </c>
      <c r="J7" s="301">
        <v>340251.3</v>
      </c>
      <c r="K7" s="122">
        <v>1.2258695264353141</v>
      </c>
      <c r="L7" s="308">
        <v>4.0365263002178473</v>
      </c>
      <c r="M7" s="309">
        <v>6.6089397381033912</v>
      </c>
    </row>
    <row r="8" spans="1:13">
      <c r="A8" s="102" t="s">
        <v>184</v>
      </c>
      <c r="B8" s="300">
        <v>0.2957284</v>
      </c>
      <c r="C8" s="301">
        <v>188662.39999999999</v>
      </c>
      <c r="D8" s="122">
        <v>1.5675004664416441</v>
      </c>
      <c r="E8" s="308">
        <v>3.6455598257503459</v>
      </c>
      <c r="F8" s="309">
        <v>4.1169032815990674</v>
      </c>
      <c r="G8" s="97"/>
      <c r="H8" s="102" t="s">
        <v>184</v>
      </c>
      <c r="I8" s="300">
        <v>0.44639289999999998</v>
      </c>
      <c r="J8" s="301">
        <v>177325.3</v>
      </c>
      <c r="K8" s="122">
        <v>2.5173672341171844</v>
      </c>
      <c r="L8" s="308">
        <v>4.3199729014163983</v>
      </c>
      <c r="M8" s="309">
        <v>3.7872745779561132</v>
      </c>
    </row>
    <row r="9" spans="1:13">
      <c r="A9" s="102" t="s">
        <v>185</v>
      </c>
      <c r="B9" s="300">
        <v>0.36975789999999997</v>
      </c>
      <c r="C9" s="301">
        <v>705004.1</v>
      </c>
      <c r="D9" s="122">
        <v>0.52447624063462894</v>
      </c>
      <c r="E9" s="308">
        <v>4.5581504701402151</v>
      </c>
      <c r="F9" s="309">
        <v>17.594018129923107</v>
      </c>
      <c r="G9" s="97"/>
      <c r="H9" s="102" t="s">
        <v>185</v>
      </c>
      <c r="I9" s="300">
        <v>0.90770870000000003</v>
      </c>
      <c r="J9" s="301">
        <v>681986.1</v>
      </c>
      <c r="K9" s="122">
        <v>1.3309782999976101</v>
      </c>
      <c r="L9" s="308">
        <v>8.7843623551806207</v>
      </c>
      <c r="M9" s="309">
        <v>16.629673021746481</v>
      </c>
    </row>
    <row r="10" spans="1:13">
      <c r="A10" s="302" t="s">
        <v>37</v>
      </c>
      <c r="B10" s="300">
        <v>0.71431900000000004</v>
      </c>
      <c r="C10" s="301">
        <v>325490.2</v>
      </c>
      <c r="D10" s="122">
        <v>2.1945944916313915</v>
      </c>
      <c r="E10" s="308">
        <v>8.8056901169118742</v>
      </c>
      <c r="F10" s="309">
        <v>5.0961200392210815</v>
      </c>
      <c r="G10" s="97"/>
      <c r="H10" s="302" t="s">
        <v>37</v>
      </c>
      <c r="I10" s="300">
        <v>1.1133497999999999</v>
      </c>
      <c r="J10" s="301">
        <v>311734.8</v>
      </c>
      <c r="K10" s="122">
        <v>3.5714645910562441</v>
      </c>
      <c r="L10" s="308">
        <v>10.774456685573107</v>
      </c>
      <c r="M10" s="309">
        <v>4.8550709399583694</v>
      </c>
    </row>
    <row r="11" spans="1:13">
      <c r="A11" s="102" t="s">
        <v>186</v>
      </c>
      <c r="B11" s="300">
        <v>1.1789578000000001</v>
      </c>
      <c r="C11" s="301">
        <v>405459.4</v>
      </c>
      <c r="D11" s="122">
        <v>2.9077086386454476</v>
      </c>
      <c r="E11" s="308">
        <v>14.533474606885951</v>
      </c>
      <c r="F11" s="309">
        <v>10.85928235903013</v>
      </c>
      <c r="G11" s="97"/>
      <c r="H11" s="102" t="s">
        <v>186</v>
      </c>
      <c r="I11" s="300">
        <v>1.5197350999999999</v>
      </c>
      <c r="J11" s="301">
        <v>381381.6</v>
      </c>
      <c r="K11" s="122">
        <v>3.9848149464997786</v>
      </c>
      <c r="L11" s="308">
        <v>14.707255535048473</v>
      </c>
      <c r="M11" s="309">
        <v>10.626615925256164</v>
      </c>
    </row>
    <row r="12" spans="1:13">
      <c r="A12" s="102" t="s">
        <v>35</v>
      </c>
      <c r="B12" s="300">
        <v>1.5986138000000001</v>
      </c>
      <c r="C12" s="301">
        <v>980424.4</v>
      </c>
      <c r="D12" s="122">
        <v>1.63053245104875</v>
      </c>
      <c r="E12" s="308">
        <v>19.706738501172353</v>
      </c>
      <c r="F12" s="309">
        <v>37.619372069610868</v>
      </c>
      <c r="G12" s="97"/>
      <c r="H12" s="102" t="s">
        <v>35</v>
      </c>
      <c r="I12" s="300">
        <v>2.1317621999999998</v>
      </c>
      <c r="J12" s="301">
        <v>941816.5</v>
      </c>
      <c r="K12" s="122">
        <v>2.2634581152485644</v>
      </c>
      <c r="L12" s="308">
        <v>20.630155489175127</v>
      </c>
      <c r="M12" s="309">
        <v>38.340772167972389</v>
      </c>
    </row>
    <row r="13" spans="1:13" ht="13.5" thickBot="1">
      <c r="A13" s="125" t="s">
        <v>33</v>
      </c>
      <c r="B13" s="303">
        <v>3.6645473000000002</v>
      </c>
      <c r="C13" s="304">
        <v>571547.80000000005</v>
      </c>
      <c r="D13" s="128">
        <v>6.4116199904889841</v>
      </c>
      <c r="E13" s="310">
        <v>45.174309996746686</v>
      </c>
      <c r="F13" s="311">
        <v>17.650796978491737</v>
      </c>
      <c r="G13" s="97"/>
      <c r="H13" s="125" t="s">
        <v>33</v>
      </c>
      <c r="I13" s="303">
        <v>3.7971813999999999</v>
      </c>
      <c r="J13" s="304">
        <v>599953.5</v>
      </c>
      <c r="K13" s="128">
        <v>6.3291261739451476</v>
      </c>
      <c r="L13" s="310">
        <v>36.747270733388419</v>
      </c>
      <c r="M13" s="311">
        <v>19.151653629007093</v>
      </c>
    </row>
    <row r="14" spans="1:13">
      <c r="A14" s="97"/>
      <c r="B14" s="97"/>
      <c r="C14" s="97"/>
      <c r="D14" s="97"/>
      <c r="E14" s="97"/>
      <c r="F14" s="97"/>
      <c r="G14" s="97"/>
      <c r="H14" s="97"/>
      <c r="I14" s="97"/>
      <c r="J14" s="97"/>
      <c r="K14" s="97"/>
      <c r="L14" s="97"/>
      <c r="M14" s="97"/>
    </row>
    <row r="15" spans="1:13">
      <c r="A15" s="97" t="s">
        <v>137</v>
      </c>
      <c r="B15" s="97"/>
      <c r="C15" s="97"/>
      <c r="D15" s="97"/>
      <c r="E15" s="97"/>
      <c r="F15" s="97"/>
      <c r="G15" s="97"/>
      <c r="H15" s="97"/>
      <c r="I15" s="97"/>
      <c r="J15" s="97"/>
      <c r="K15" s="97"/>
      <c r="L15" s="97"/>
      <c r="M15" s="97"/>
    </row>
    <row r="16" spans="1:13">
      <c r="A16" s="359" t="s">
        <v>413</v>
      </c>
      <c r="B16" s="97"/>
      <c r="C16" s="97"/>
      <c r="D16" s="97"/>
      <c r="E16" s="97"/>
      <c r="F16" s="97"/>
      <c r="G16" s="97"/>
      <c r="H16" s="97"/>
      <c r="I16" s="97"/>
      <c r="J16" s="97"/>
      <c r="K16" s="97"/>
      <c r="L16" s="97"/>
      <c r="M16" s="97"/>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zoomScale="80" zoomScaleNormal="80" workbookViewId="0">
      <selection activeCell="N4" sqref="N4"/>
    </sheetView>
  </sheetViews>
  <sheetFormatPr baseColWidth="10" defaultRowHeight="12.75"/>
  <cols>
    <col min="1" max="1" width="40.7109375" style="97" customWidth="1"/>
    <col min="2" max="2" width="11" style="97" bestFit="1" customWidth="1"/>
    <col min="3" max="3" width="12.5703125" style="97" bestFit="1" customWidth="1"/>
    <col min="4" max="4" width="11.42578125" style="97"/>
    <col min="5" max="6" width="15.7109375" style="97" customWidth="1"/>
    <col min="7" max="7" width="11.42578125" style="97"/>
    <col min="8" max="8" width="40.7109375" style="97" customWidth="1"/>
    <col min="9" max="11" width="11.42578125" style="97"/>
    <col min="12" max="13" width="15.7109375" style="97" customWidth="1"/>
    <col min="14" max="16384" width="11.42578125" style="97"/>
  </cols>
  <sheetData>
    <row r="1" spans="1:13">
      <c r="A1" s="96" t="s">
        <v>383</v>
      </c>
      <c r="H1" s="96" t="s">
        <v>384</v>
      </c>
    </row>
    <row r="2" spans="1:13" ht="13.5" thickBot="1">
      <c r="A2" s="96"/>
    </row>
    <row r="3" spans="1:13" ht="38.25">
      <c r="A3" s="363"/>
      <c r="B3" s="172" t="s">
        <v>139</v>
      </c>
      <c r="C3" s="172" t="s">
        <v>138</v>
      </c>
      <c r="D3" s="172" t="s">
        <v>141</v>
      </c>
      <c r="E3" s="172" t="s">
        <v>142</v>
      </c>
      <c r="F3" s="173" t="s">
        <v>143</v>
      </c>
      <c r="H3" s="363"/>
      <c r="I3" s="172" t="s">
        <v>139</v>
      </c>
      <c r="J3" s="172" t="s">
        <v>138</v>
      </c>
      <c r="K3" s="172" t="s">
        <v>141</v>
      </c>
      <c r="L3" s="172" t="s">
        <v>142</v>
      </c>
      <c r="M3" s="173" t="s">
        <v>143</v>
      </c>
    </row>
    <row r="4" spans="1:13">
      <c r="A4" s="205"/>
      <c r="B4" s="174" t="s">
        <v>144</v>
      </c>
      <c r="C4" s="174"/>
      <c r="D4" s="174" t="s">
        <v>145</v>
      </c>
      <c r="E4" s="174" t="s">
        <v>146</v>
      </c>
      <c r="F4" s="175" t="s">
        <v>146</v>
      </c>
      <c r="H4" s="205"/>
      <c r="I4" s="174" t="s">
        <v>144</v>
      </c>
      <c r="J4" s="174"/>
      <c r="K4" s="174" t="s">
        <v>145</v>
      </c>
      <c r="L4" s="174" t="s">
        <v>146</v>
      </c>
      <c r="M4" s="175" t="s">
        <v>146</v>
      </c>
    </row>
    <row r="5" spans="1:13" ht="25.5">
      <c r="A5" s="176" t="s">
        <v>187</v>
      </c>
      <c r="B5" s="361">
        <v>1.9275E-3</v>
      </c>
      <c r="C5" s="301">
        <v>4164.9859999999999</v>
      </c>
      <c r="D5" s="122">
        <f t="shared" ref="D5:D26" si="0">B5*1000000/C5</f>
        <v>0.46278666963106241</v>
      </c>
      <c r="E5" s="364">
        <f t="shared" ref="E5:E26" si="1">100*B5/SUM($B$5:$B$26)</f>
        <v>2.3761046929848994E-2</v>
      </c>
      <c r="F5" s="365">
        <v>0.12288172401487665</v>
      </c>
      <c r="H5" s="176" t="s">
        <v>188</v>
      </c>
      <c r="I5" s="361">
        <v>5.7207999999999998E-3</v>
      </c>
      <c r="J5" s="301">
        <v>5263.5249999999996</v>
      </c>
      <c r="K5" s="122">
        <v>1.0868761903857207</v>
      </c>
      <c r="L5" s="364">
        <v>5.5363114452739025E-2</v>
      </c>
      <c r="M5" s="365">
        <v>1.950043011350229E-2</v>
      </c>
    </row>
    <row r="6" spans="1:13" ht="25.5">
      <c r="A6" s="176" t="s">
        <v>188</v>
      </c>
      <c r="B6" s="361">
        <v>2.5825000000000002E-3</v>
      </c>
      <c r="C6" s="301">
        <v>5593.5010000000002</v>
      </c>
      <c r="D6" s="122">
        <f t="shared" si="0"/>
        <v>0.46169652959747393</v>
      </c>
      <c r="E6" s="364">
        <f t="shared" si="1"/>
        <v>3.1835488299006502E-2</v>
      </c>
      <c r="F6" s="365">
        <v>2.6801657126023365E-2</v>
      </c>
      <c r="H6" s="176" t="s">
        <v>187</v>
      </c>
      <c r="I6" s="361">
        <v>7.2062000000000003E-3</v>
      </c>
      <c r="J6" s="301">
        <v>4164.9859999999999</v>
      </c>
      <c r="K6" s="122">
        <v>1.730185887779695</v>
      </c>
      <c r="L6" s="364">
        <v>6.9738091765020271E-2</v>
      </c>
      <c r="M6" s="365">
        <v>0.12397118074990117</v>
      </c>
    </row>
    <row r="7" spans="1:13">
      <c r="A7" s="176" t="s">
        <v>189</v>
      </c>
      <c r="B7" s="361">
        <v>5.9513999999999999E-3</v>
      </c>
      <c r="C7" s="301">
        <v>22284.393</v>
      </c>
      <c r="D7" s="122">
        <f t="shared" si="0"/>
        <v>0.26706583392242272</v>
      </c>
      <c r="E7" s="364">
        <f t="shared" si="1"/>
        <v>7.3365237197563313E-2</v>
      </c>
      <c r="F7" s="365">
        <v>0.94066068771290623</v>
      </c>
      <c r="H7" s="176" t="s">
        <v>189</v>
      </c>
      <c r="I7" s="361">
        <v>1.99353E-2</v>
      </c>
      <c r="J7" s="301">
        <v>20608.216</v>
      </c>
      <c r="K7" s="122">
        <v>0.9673471978360475</v>
      </c>
      <c r="L7" s="364">
        <v>0.19292411822641733</v>
      </c>
      <c r="M7" s="365">
        <v>0.87088532490527415</v>
      </c>
    </row>
    <row r="8" spans="1:13">
      <c r="A8" s="176" t="s">
        <v>190</v>
      </c>
      <c r="B8" s="361">
        <v>7.757E-3</v>
      </c>
      <c r="C8" s="301">
        <v>28364.01</v>
      </c>
      <c r="D8" s="122">
        <f t="shared" si="0"/>
        <v>0.27348037178099993</v>
      </c>
      <c r="E8" s="364">
        <f t="shared" si="1"/>
        <v>9.5623575115350787E-2</v>
      </c>
      <c r="F8" s="365">
        <v>0.28593336602079111</v>
      </c>
      <c r="H8" s="176" t="s">
        <v>191</v>
      </c>
      <c r="I8" s="361">
        <v>4.5707100000000001E-2</v>
      </c>
      <c r="J8" s="301">
        <v>34987.256999999998</v>
      </c>
      <c r="K8" s="122">
        <v>1.3063927818062446</v>
      </c>
      <c r="L8" s="364">
        <v>0.44233103912089006</v>
      </c>
      <c r="M8" s="365">
        <v>1.1511122328370684</v>
      </c>
    </row>
    <row r="9" spans="1:13" ht="25.5">
      <c r="A9" s="176" t="s">
        <v>191</v>
      </c>
      <c r="B9" s="361">
        <v>1.1831299999999999E-2</v>
      </c>
      <c r="C9" s="301">
        <v>37511.686000000002</v>
      </c>
      <c r="D9" s="122">
        <f t="shared" si="0"/>
        <v>0.31540304533365948</v>
      </c>
      <c r="E9" s="364">
        <f t="shared" si="1"/>
        <v>0.14584906590979113</v>
      </c>
      <c r="F9" s="365">
        <v>1.1898294422315105</v>
      </c>
      <c r="H9" s="176" t="s">
        <v>197</v>
      </c>
      <c r="I9" s="361">
        <v>4.6054900000000003E-2</v>
      </c>
      <c r="J9" s="301">
        <v>19751.035</v>
      </c>
      <c r="K9" s="122">
        <v>2.3317714742543871</v>
      </c>
      <c r="L9" s="364">
        <v>0.44569687802570457</v>
      </c>
      <c r="M9" s="365">
        <v>0.67337889518328098</v>
      </c>
    </row>
    <row r="10" spans="1:13">
      <c r="A10" s="176" t="s">
        <v>192</v>
      </c>
      <c r="B10" s="361">
        <v>1.31783E-2</v>
      </c>
      <c r="C10" s="301">
        <v>46863.35</v>
      </c>
      <c r="D10" s="122">
        <f t="shared" si="0"/>
        <v>0.28120695596879014</v>
      </c>
      <c r="E10" s="364">
        <f t="shared" si="1"/>
        <v>0.16245406213002803</v>
      </c>
      <c r="F10" s="365">
        <v>1.2106023019471603</v>
      </c>
      <c r="H10" s="176" t="s">
        <v>195</v>
      </c>
      <c r="I10" s="361">
        <v>4.8153300000000003E-2</v>
      </c>
      <c r="J10" s="301">
        <v>22537.886999999999</v>
      </c>
      <c r="K10" s="122">
        <v>2.1365490030187835</v>
      </c>
      <c r="L10" s="364">
        <v>0.46600417060150301</v>
      </c>
      <c r="M10" s="365">
        <v>0.23271773397894566</v>
      </c>
    </row>
    <row r="11" spans="1:13">
      <c r="A11" s="176" t="s">
        <v>193</v>
      </c>
      <c r="B11" s="361">
        <v>2.1576399999999999E-2</v>
      </c>
      <c r="C11" s="301">
        <v>86573.395000000004</v>
      </c>
      <c r="D11" s="122">
        <f t="shared" si="0"/>
        <v>0.2492266821695048</v>
      </c>
      <c r="E11" s="364">
        <f t="shared" si="1"/>
        <v>0.26598072787403049</v>
      </c>
      <c r="F11" s="365">
        <v>0.90040555007027645</v>
      </c>
      <c r="H11" s="176" t="s">
        <v>190</v>
      </c>
      <c r="I11" s="361">
        <v>8.0523600000000001E-2</v>
      </c>
      <c r="J11" s="301">
        <v>27750.023000000001</v>
      </c>
      <c r="K11" s="122">
        <v>2.9017489462981709</v>
      </c>
      <c r="L11" s="364">
        <v>0.77926815881460221</v>
      </c>
      <c r="M11" s="365">
        <v>0.30504271696075552</v>
      </c>
    </row>
    <row r="12" spans="1:13" ht="25.5">
      <c r="A12" s="176" t="s">
        <v>194</v>
      </c>
      <c r="B12" s="361">
        <v>2.5017299999999999E-2</v>
      </c>
      <c r="C12" s="301">
        <v>91074.03</v>
      </c>
      <c r="D12" s="122">
        <f t="shared" si="0"/>
        <v>0.27469191821203037</v>
      </c>
      <c r="E12" s="364">
        <f t="shared" si="1"/>
        <v>0.30839804895362449</v>
      </c>
      <c r="F12" s="365">
        <v>0.70657369384937863</v>
      </c>
      <c r="H12" s="176" t="s">
        <v>192</v>
      </c>
      <c r="I12" s="361">
        <v>9.3983300000000006E-2</v>
      </c>
      <c r="J12" s="301">
        <v>45701.324999999997</v>
      </c>
      <c r="K12" s="122">
        <v>2.0564677282332626</v>
      </c>
      <c r="L12" s="364">
        <v>0.90952457602889603</v>
      </c>
      <c r="M12" s="365">
        <v>1.2045211166050411</v>
      </c>
    </row>
    <row r="13" spans="1:13" ht="25.5">
      <c r="A13" s="176" t="s">
        <v>195</v>
      </c>
      <c r="B13" s="361">
        <v>3.01289E-2</v>
      </c>
      <c r="C13" s="301">
        <v>27471.473000000002</v>
      </c>
      <c r="D13" s="122">
        <f t="shared" si="0"/>
        <v>1.096734055723914</v>
      </c>
      <c r="E13" s="364">
        <f t="shared" si="1"/>
        <v>0.37141074285070158</v>
      </c>
      <c r="F13" s="365">
        <v>0.21945360822830223</v>
      </c>
      <c r="H13" s="176" t="s">
        <v>196</v>
      </c>
      <c r="I13" s="361">
        <v>0.1254036</v>
      </c>
      <c r="J13" s="301">
        <v>59282.942000000003</v>
      </c>
      <c r="K13" s="122">
        <v>2.1153403621567906</v>
      </c>
      <c r="L13" s="364">
        <v>1.2135949272104432</v>
      </c>
      <c r="M13" s="365">
        <v>1.0976359677941292</v>
      </c>
    </row>
    <row r="14" spans="1:13" ht="25.5">
      <c r="A14" s="176" t="s">
        <v>196</v>
      </c>
      <c r="B14" s="361">
        <v>3.3974999999999998E-2</v>
      </c>
      <c r="C14" s="301">
        <v>53764.991000000002</v>
      </c>
      <c r="D14" s="122">
        <f t="shared" si="0"/>
        <v>0.63191678019624331</v>
      </c>
      <c r="E14" s="364">
        <f t="shared" si="1"/>
        <v>0.41882312292691026</v>
      </c>
      <c r="F14" s="365">
        <v>1.0624547789473808</v>
      </c>
      <c r="H14" s="176" t="s">
        <v>194</v>
      </c>
      <c r="I14" s="361">
        <v>0.1424734</v>
      </c>
      <c r="J14" s="301">
        <v>87184.744999999995</v>
      </c>
      <c r="K14" s="122">
        <v>1.6341551495046525</v>
      </c>
      <c r="L14" s="364">
        <v>1.3787881328959006</v>
      </c>
      <c r="M14" s="365">
        <v>0.6964224985453692</v>
      </c>
    </row>
    <row r="15" spans="1:13" ht="25.5">
      <c r="A15" s="176" t="s">
        <v>197</v>
      </c>
      <c r="B15" s="361">
        <v>3.45706E-2</v>
      </c>
      <c r="C15" s="301">
        <v>21491.899000000001</v>
      </c>
      <c r="D15" s="122">
        <f t="shared" si="0"/>
        <v>1.6085409669941217</v>
      </c>
      <c r="E15" s="364">
        <f t="shared" si="1"/>
        <v>0.42616531724671208</v>
      </c>
      <c r="F15" s="365">
        <v>0.6974674968512028</v>
      </c>
      <c r="H15" s="176" t="s">
        <v>193</v>
      </c>
      <c r="I15" s="361">
        <v>0.14707200000000001</v>
      </c>
      <c r="J15" s="301">
        <v>84001.006999999998</v>
      </c>
      <c r="K15" s="122">
        <v>1.7508361536665864</v>
      </c>
      <c r="L15" s="364">
        <v>1.4232911426362107</v>
      </c>
      <c r="M15" s="365">
        <v>0.81323823783208726</v>
      </c>
    </row>
    <row r="16" spans="1:13" ht="25.5">
      <c r="A16" s="176" t="s">
        <v>198</v>
      </c>
      <c r="B16" s="361">
        <v>4.0480599999999999E-2</v>
      </c>
      <c r="C16" s="301">
        <v>86467.903999999995</v>
      </c>
      <c r="D16" s="122">
        <f t="shared" si="0"/>
        <v>0.46815752582599901</v>
      </c>
      <c r="E16" s="364">
        <f t="shared" si="1"/>
        <v>0.49902020044017903</v>
      </c>
      <c r="F16" s="365">
        <v>1.3920205953588962</v>
      </c>
      <c r="H16" s="176" t="s">
        <v>198</v>
      </c>
      <c r="I16" s="361">
        <v>0.15122869999999999</v>
      </c>
      <c r="J16" s="301">
        <v>84416.055999999997</v>
      </c>
      <c r="K16" s="122">
        <v>1.7914684381843187</v>
      </c>
      <c r="L16" s="364">
        <v>1.4635176595299493</v>
      </c>
      <c r="M16" s="365">
        <v>1.4540921942312661</v>
      </c>
    </row>
    <row r="17" spans="1:13">
      <c r="A17" s="176" t="s">
        <v>199</v>
      </c>
      <c r="B17" s="361">
        <v>0.2248716</v>
      </c>
      <c r="C17" s="301">
        <v>156422.486</v>
      </c>
      <c r="D17" s="122">
        <f t="shared" si="0"/>
        <v>1.4375912680482523</v>
      </c>
      <c r="E17" s="364">
        <f t="shared" si="1"/>
        <v>2.7720802286849446</v>
      </c>
      <c r="F17" s="365">
        <v>6.7429339825722314</v>
      </c>
      <c r="G17" s="150"/>
      <c r="H17" s="176" t="s">
        <v>199</v>
      </c>
      <c r="I17" s="361">
        <v>0.32618180000000002</v>
      </c>
      <c r="J17" s="301">
        <v>150727.516</v>
      </c>
      <c r="K17" s="122">
        <v>2.1640494626077436</v>
      </c>
      <c r="L17" s="364">
        <v>3.1566285005244774</v>
      </c>
      <c r="M17" s="365">
        <v>6.5419325010900327</v>
      </c>
    </row>
    <row r="18" spans="1:13" ht="25.5">
      <c r="A18" s="176" t="s">
        <v>200</v>
      </c>
      <c r="B18" s="361">
        <v>0.259963</v>
      </c>
      <c r="C18" s="301">
        <v>373998.56199999998</v>
      </c>
      <c r="D18" s="122">
        <f t="shared" si="0"/>
        <v>0.69509090786290251</v>
      </c>
      <c r="E18" s="364">
        <f t="shared" si="1"/>
        <v>3.2046656513744924</v>
      </c>
      <c r="F18" s="365">
        <v>6.8923022751167924</v>
      </c>
      <c r="H18" s="176" t="s">
        <v>201</v>
      </c>
      <c r="I18" s="361">
        <v>0.36586920000000001</v>
      </c>
      <c r="J18" s="301">
        <v>149575.25899999999</v>
      </c>
      <c r="K18" s="122">
        <v>2.4460542635597244</v>
      </c>
      <c r="L18" s="364">
        <v>3.5407038166571221</v>
      </c>
      <c r="M18" s="365">
        <v>3.4822320094659229</v>
      </c>
    </row>
    <row r="19" spans="1:13" ht="25.5">
      <c r="A19" s="176" t="s">
        <v>201</v>
      </c>
      <c r="B19" s="361">
        <v>0.28797139999999999</v>
      </c>
      <c r="C19" s="301">
        <v>160298.40900000001</v>
      </c>
      <c r="D19" s="122">
        <f t="shared" si="0"/>
        <v>1.7964707310351404</v>
      </c>
      <c r="E19" s="364">
        <f t="shared" si="1"/>
        <v>3.549936160754509</v>
      </c>
      <c r="F19" s="365">
        <v>3.5543953191556388</v>
      </c>
      <c r="H19" s="176" t="s">
        <v>200</v>
      </c>
      <c r="I19" s="361">
        <v>0.36895040000000001</v>
      </c>
      <c r="J19" s="301">
        <v>317713.42800000001</v>
      </c>
      <c r="K19" s="122">
        <v>1.1612678832070014</v>
      </c>
      <c r="L19" s="364">
        <v>3.570522168679878</v>
      </c>
      <c r="M19" s="365">
        <v>6.3762221063875115</v>
      </c>
    </row>
    <row r="20" spans="1:13" ht="25.5">
      <c r="A20" s="176" t="s">
        <v>202</v>
      </c>
      <c r="B20" s="361">
        <v>0.32316430000000002</v>
      </c>
      <c r="C20" s="301">
        <v>527356.63100000005</v>
      </c>
      <c r="D20" s="122">
        <f t="shared" si="0"/>
        <v>0.61280029680711445</v>
      </c>
      <c r="E20" s="364">
        <f t="shared" si="1"/>
        <v>3.9837728136714916</v>
      </c>
      <c r="F20" s="365">
        <v>15.18449032790671</v>
      </c>
      <c r="H20" s="176" t="s">
        <v>203</v>
      </c>
      <c r="I20" s="361">
        <v>0.42773070000000002</v>
      </c>
      <c r="J20" s="301">
        <v>173890.87599999999</v>
      </c>
      <c r="K20" s="122">
        <v>2.4597650540330824</v>
      </c>
      <c r="L20" s="364">
        <v>4.13936926637012</v>
      </c>
      <c r="M20" s="365">
        <v>7.848641984761783</v>
      </c>
    </row>
    <row r="21" spans="1:13">
      <c r="A21" s="176" t="s">
        <v>203</v>
      </c>
      <c r="B21" s="361">
        <v>0.35478569999999998</v>
      </c>
      <c r="C21" s="301">
        <v>181862.36199999999</v>
      </c>
      <c r="D21" s="122">
        <f t="shared" si="0"/>
        <v>1.950847311660892</v>
      </c>
      <c r="E21" s="364">
        <f t="shared" si="1"/>
        <v>4.3735821881916088</v>
      </c>
      <c r="F21" s="365">
        <v>8.1560802216371453</v>
      </c>
      <c r="H21" s="176" t="s">
        <v>204</v>
      </c>
      <c r="I21" s="361">
        <v>0.46057439999999999</v>
      </c>
      <c r="J21" s="301">
        <v>96452.659</v>
      </c>
      <c r="K21" s="122">
        <v>4.7751342967123387</v>
      </c>
      <c r="L21" s="364">
        <v>4.4572145890787311</v>
      </c>
      <c r="M21" s="365">
        <v>2.821632255612593</v>
      </c>
    </row>
    <row r="22" spans="1:13" ht="25.5">
      <c r="A22" s="176" t="s">
        <v>204</v>
      </c>
      <c r="B22" s="361">
        <v>0.37346869999999999</v>
      </c>
      <c r="C22" s="301">
        <v>100082.54</v>
      </c>
      <c r="D22" s="122">
        <f t="shared" si="0"/>
        <v>3.731606931638626</v>
      </c>
      <c r="E22" s="364">
        <f t="shared" si="1"/>
        <v>4.6038948417793479</v>
      </c>
      <c r="F22" s="365">
        <v>2.8802882996475194</v>
      </c>
      <c r="H22" s="176" t="s">
        <v>202</v>
      </c>
      <c r="I22" s="361">
        <v>0.61816329999999997</v>
      </c>
      <c r="J22" s="301">
        <v>510800.37</v>
      </c>
      <c r="K22" s="122">
        <v>1.2101856934833464</v>
      </c>
      <c r="L22" s="364">
        <v>5.9822831646592869</v>
      </c>
      <c r="M22" s="365">
        <v>15.120012095439755</v>
      </c>
    </row>
    <row r="23" spans="1:13" ht="25.5">
      <c r="A23" s="176" t="s">
        <v>205</v>
      </c>
      <c r="B23" s="361">
        <v>0.67125590000000002</v>
      </c>
      <c r="C23" s="301">
        <v>233428.77799999999</v>
      </c>
      <c r="D23" s="122">
        <f t="shared" si="0"/>
        <v>2.8756347257234927</v>
      </c>
      <c r="E23" s="364">
        <f t="shared" si="1"/>
        <v>8.2748342110703099</v>
      </c>
      <c r="F23" s="365">
        <v>3.4517136045944827</v>
      </c>
      <c r="H23" s="176" t="s">
        <v>206</v>
      </c>
      <c r="I23" s="361">
        <v>0.91947040000000002</v>
      </c>
      <c r="J23" s="301">
        <v>204240.36499999999</v>
      </c>
      <c r="K23" s="122">
        <v>4.5019034312830382</v>
      </c>
      <c r="L23" s="364">
        <v>8.8981864409008757</v>
      </c>
      <c r="M23" s="365">
        <v>5.4493502987776399</v>
      </c>
    </row>
    <row r="24" spans="1:13" ht="25.5">
      <c r="A24" s="176" t="s">
        <v>206</v>
      </c>
      <c r="B24" s="361">
        <v>0.78047960000000005</v>
      </c>
      <c r="C24" s="301">
        <v>221001.823</v>
      </c>
      <c r="D24" s="122">
        <f t="shared" si="0"/>
        <v>3.5315527691371127</v>
      </c>
      <c r="E24" s="364">
        <f t="shared" si="1"/>
        <v>9.6212775114862623</v>
      </c>
      <c r="F24" s="365">
        <v>5.8111527171153208</v>
      </c>
      <c r="H24" s="176" t="s">
        <v>205</v>
      </c>
      <c r="I24" s="361">
        <v>0.95640020000000003</v>
      </c>
      <c r="J24" s="301">
        <v>222055.255</v>
      </c>
      <c r="K24" s="122">
        <v>4.3070370030198113</v>
      </c>
      <c r="L24" s="364">
        <v>9.2555750481090922</v>
      </c>
      <c r="M24" s="365">
        <v>3.3814783943670226</v>
      </c>
    </row>
    <row r="25" spans="1:13">
      <c r="A25" s="176" t="s">
        <v>207</v>
      </c>
      <c r="B25" s="361">
        <v>0.97650700000000001</v>
      </c>
      <c r="C25" s="301">
        <v>594198.26500000001</v>
      </c>
      <c r="D25" s="122">
        <f t="shared" si="0"/>
        <v>1.6434026444018648</v>
      </c>
      <c r="E25" s="364">
        <f t="shared" si="1"/>
        <v>12.037783997056318</v>
      </c>
      <c r="F25" s="365">
        <v>22.748146972037169</v>
      </c>
      <c r="H25" s="176" t="s">
        <v>207</v>
      </c>
      <c r="I25" s="361">
        <v>1.3046534000000001</v>
      </c>
      <c r="J25" s="301">
        <v>572673.82700000005</v>
      </c>
      <c r="K25" s="122">
        <v>2.2781788489174311</v>
      </c>
      <c r="L25" s="364">
        <v>12.625799801663247</v>
      </c>
      <c r="M25" s="365">
        <v>22.281962311970247</v>
      </c>
    </row>
    <row r="26" spans="1:13" ht="26.25" thickBot="1">
      <c r="A26" s="366" t="s">
        <v>208</v>
      </c>
      <c r="B26" s="362">
        <v>3.6305722999999999</v>
      </c>
      <c r="C26" s="304">
        <v>517782.79</v>
      </c>
      <c r="D26" s="128">
        <f t="shared" si="0"/>
        <v>7.011767038452553</v>
      </c>
      <c r="E26" s="367">
        <f t="shared" si="1"/>
        <v>44.755485760056963</v>
      </c>
      <c r="F26" s="368">
        <v>15.823411377858299</v>
      </c>
      <c r="H26" s="366" t="s">
        <v>208</v>
      </c>
      <c r="I26" s="362">
        <v>3.6717776999999998</v>
      </c>
      <c r="J26" s="304">
        <v>540670.54099999997</v>
      </c>
      <c r="K26" s="128">
        <v>6.7911554663378633</v>
      </c>
      <c r="L26" s="367">
        <v>35.533675194048882</v>
      </c>
      <c r="M26" s="368">
        <v>18.054017512390871</v>
      </c>
    </row>
    <row r="27" spans="1:13">
      <c r="A27" s="369" t="s">
        <v>137</v>
      </c>
      <c r="B27" s="369"/>
      <c r="C27" s="369"/>
      <c r="D27" s="369"/>
      <c r="E27" s="369"/>
    </row>
    <row r="28" spans="1:13">
      <c r="A28" s="359" t="s">
        <v>413</v>
      </c>
      <c r="B28" s="369"/>
      <c r="C28" s="369"/>
      <c r="D28" s="369"/>
      <c r="E28" s="369"/>
    </row>
    <row r="29" spans="1:13">
      <c r="J29" s="167"/>
      <c r="K29" s="167"/>
    </row>
    <row r="30" spans="1:13">
      <c r="J30" s="168"/>
      <c r="K30" s="168"/>
    </row>
    <row r="31" spans="1:13">
      <c r="A31" s="167"/>
      <c r="B31" s="167"/>
      <c r="C31" s="167"/>
      <c r="D31" s="167"/>
      <c r="J31" s="168"/>
      <c r="K31" s="168"/>
    </row>
    <row r="32" spans="1:13">
      <c r="A32" s="168"/>
      <c r="B32" s="168"/>
      <c r="C32" s="168"/>
      <c r="D32" s="168"/>
      <c r="J32" s="168"/>
      <c r="K32" s="168"/>
    </row>
    <row r="33" spans="1:11">
      <c r="A33" s="168"/>
      <c r="B33" s="168"/>
      <c r="C33" s="168"/>
      <c r="D33" s="168"/>
      <c r="J33" s="168"/>
      <c r="K33" s="168"/>
    </row>
    <row r="34" spans="1:11">
      <c r="A34" s="168"/>
      <c r="B34" s="168"/>
      <c r="C34" s="168"/>
      <c r="D34" s="168"/>
      <c r="J34" s="168"/>
      <c r="K34" s="168"/>
    </row>
    <row r="35" spans="1:11">
      <c r="A35" s="168"/>
      <c r="B35" s="168"/>
      <c r="C35" s="168"/>
      <c r="D35" s="168"/>
      <c r="J35" s="168"/>
      <c r="K35" s="168"/>
    </row>
    <row r="36" spans="1:11">
      <c r="A36" s="168"/>
      <c r="B36" s="168"/>
      <c r="C36" s="168"/>
      <c r="D36" s="168"/>
      <c r="J36" s="168"/>
      <c r="K36" s="168"/>
    </row>
    <row r="37" spans="1:11">
      <c r="A37" s="168"/>
      <c r="B37" s="168"/>
      <c r="C37" s="168"/>
      <c r="D37" s="168"/>
      <c r="J37" s="168"/>
      <c r="K37" s="168"/>
    </row>
    <row r="38" spans="1:11">
      <c r="A38" s="168"/>
      <c r="B38" s="168"/>
      <c r="C38" s="168"/>
      <c r="D38" s="168"/>
      <c r="J38" s="168"/>
      <c r="K38" s="168"/>
    </row>
    <row r="39" spans="1:11">
      <c r="A39" s="168"/>
      <c r="B39" s="168"/>
      <c r="C39" s="168"/>
      <c r="D39" s="168"/>
      <c r="J39" s="168"/>
      <c r="K39" s="168"/>
    </row>
    <row r="40" spans="1:11">
      <c r="A40" s="168"/>
      <c r="B40" s="168"/>
      <c r="C40" s="168"/>
      <c r="D40" s="168"/>
      <c r="J40" s="168"/>
      <c r="K40" s="168"/>
    </row>
    <row r="41" spans="1:11">
      <c r="A41" s="168"/>
      <c r="B41" s="168"/>
      <c r="C41" s="168"/>
      <c r="D41" s="168"/>
      <c r="J41" s="168"/>
      <c r="K41" s="168"/>
    </row>
    <row r="42" spans="1:11">
      <c r="A42" s="168"/>
      <c r="B42" s="168"/>
      <c r="C42" s="168"/>
      <c r="D42" s="168"/>
      <c r="J42" s="168"/>
      <c r="K42" s="168"/>
    </row>
    <row r="43" spans="1:11">
      <c r="A43" s="168"/>
      <c r="B43" s="168"/>
      <c r="C43" s="168"/>
      <c r="D43" s="168"/>
      <c r="J43" s="168"/>
      <c r="K43" s="168"/>
    </row>
    <row r="44" spans="1:11">
      <c r="A44" s="168"/>
      <c r="B44" s="168"/>
      <c r="C44" s="168"/>
      <c r="D44" s="168"/>
      <c r="J44" s="168"/>
      <c r="K44" s="168"/>
    </row>
    <row r="45" spans="1:11">
      <c r="A45" s="168"/>
      <c r="B45" s="168"/>
      <c r="C45" s="168"/>
      <c r="D45" s="168"/>
      <c r="J45" s="168"/>
      <c r="K45" s="168"/>
    </row>
    <row r="46" spans="1:11">
      <c r="A46" s="168"/>
      <c r="B46" s="168"/>
      <c r="C46" s="168"/>
      <c r="D46" s="168"/>
      <c r="J46" s="168"/>
      <c r="K46" s="168"/>
    </row>
    <row r="47" spans="1:11">
      <c r="A47" s="168"/>
      <c r="B47" s="168"/>
      <c r="C47" s="168"/>
      <c r="D47" s="168"/>
      <c r="J47" s="168"/>
      <c r="K47" s="168"/>
    </row>
    <row r="48" spans="1:11">
      <c r="A48" s="168"/>
      <c r="B48" s="168"/>
      <c r="C48" s="168"/>
      <c r="D48" s="168"/>
      <c r="J48" s="168"/>
      <c r="K48" s="168"/>
    </row>
    <row r="49" spans="1:11">
      <c r="A49" s="168"/>
      <c r="B49" s="168"/>
      <c r="C49" s="168"/>
      <c r="D49" s="168"/>
      <c r="J49" s="168"/>
      <c r="K49" s="168"/>
    </row>
    <row r="50" spans="1:11">
      <c r="A50" s="168"/>
      <c r="B50" s="168"/>
      <c r="C50" s="168"/>
      <c r="D50" s="168"/>
      <c r="J50" s="168"/>
      <c r="K50" s="168"/>
    </row>
    <row r="51" spans="1:11">
      <c r="A51" s="168"/>
      <c r="B51" s="168"/>
      <c r="C51" s="168"/>
      <c r="D51" s="168"/>
      <c r="J51" s="168"/>
      <c r="K51" s="168"/>
    </row>
    <row r="52" spans="1:11">
      <c r="A52" s="168"/>
      <c r="B52" s="168"/>
      <c r="C52" s="168"/>
      <c r="D52" s="168"/>
    </row>
    <row r="53" spans="1:11">
      <c r="A53" s="168"/>
      <c r="B53" s="168"/>
      <c r="C53" s="168"/>
      <c r="D53" s="168"/>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election activeCell="M5" sqref="M5"/>
    </sheetView>
  </sheetViews>
  <sheetFormatPr baseColWidth="10" defaultRowHeight="12.75"/>
  <cols>
    <col min="1" max="1" width="30.7109375" style="97" customWidth="1"/>
    <col min="2" max="2" width="10.7109375" style="97" customWidth="1"/>
    <col min="3" max="4" width="11.42578125" style="97"/>
    <col min="5" max="5" width="15.7109375" style="97" customWidth="1"/>
    <col min="6" max="6" width="11.42578125" style="97"/>
    <col min="7" max="7" width="30.7109375" style="97" customWidth="1"/>
    <col min="8" max="16384" width="11.42578125" style="97"/>
  </cols>
  <sheetData>
    <row r="1" spans="1:11">
      <c r="A1" s="96" t="s">
        <v>428</v>
      </c>
      <c r="G1" s="96" t="s">
        <v>429</v>
      </c>
    </row>
    <row r="2" spans="1:11" ht="13.5" thickBot="1"/>
    <row r="3" spans="1:11" ht="51">
      <c r="A3" s="370" t="s">
        <v>216</v>
      </c>
      <c r="B3" s="172" t="s">
        <v>139</v>
      </c>
      <c r="C3" s="172" t="s">
        <v>138</v>
      </c>
      <c r="D3" s="172" t="s">
        <v>141</v>
      </c>
      <c r="E3" s="173" t="s">
        <v>142</v>
      </c>
      <c r="F3" s="185"/>
      <c r="G3" s="370" t="s">
        <v>216</v>
      </c>
      <c r="H3" s="172" t="s">
        <v>139</v>
      </c>
      <c r="I3" s="172" t="s">
        <v>138</v>
      </c>
      <c r="J3" s="172" t="s">
        <v>141</v>
      </c>
      <c r="K3" s="173" t="s">
        <v>142</v>
      </c>
    </row>
    <row r="4" spans="1:11">
      <c r="A4" s="371"/>
      <c r="B4" s="174" t="s">
        <v>144</v>
      </c>
      <c r="C4" s="174"/>
      <c r="D4" s="174" t="s">
        <v>145</v>
      </c>
      <c r="E4" s="175" t="s">
        <v>146</v>
      </c>
      <c r="F4" s="186"/>
      <c r="G4" s="371"/>
      <c r="H4" s="174" t="s">
        <v>144</v>
      </c>
      <c r="I4" s="174"/>
      <c r="J4" s="174" t="s">
        <v>145</v>
      </c>
      <c r="K4" s="175" t="s">
        <v>146</v>
      </c>
    </row>
    <row r="5" spans="1:11">
      <c r="A5" s="302" t="s">
        <v>115</v>
      </c>
      <c r="B5" s="372">
        <v>9.4460500000000003E-2</v>
      </c>
      <c r="C5" s="163">
        <v>25770.165000000001</v>
      </c>
      <c r="D5" s="364">
        <f t="shared" ref="D5:D8" si="0">1000000*B5/C5</f>
        <v>3.6654984552873446</v>
      </c>
      <c r="E5" s="124">
        <f>100*B5/SUM($B$5:$B$9)</f>
        <v>24.624411927787193</v>
      </c>
      <c r="G5" s="302" t="s">
        <v>115</v>
      </c>
      <c r="H5" s="372">
        <v>0.1155819</v>
      </c>
      <c r="I5" s="163">
        <v>24590.044999999998</v>
      </c>
      <c r="J5" s="364">
        <v>4.7003533340422923</v>
      </c>
      <c r="K5" s="124">
        <v>25.095163778099696</v>
      </c>
    </row>
    <row r="6" spans="1:11">
      <c r="A6" s="302" t="s">
        <v>113</v>
      </c>
      <c r="B6" s="372">
        <v>3.1047499999999999E-2</v>
      </c>
      <c r="C6" s="163">
        <v>9086.8019999999997</v>
      </c>
      <c r="D6" s="364">
        <f t="shared" si="0"/>
        <v>3.4167686277306362</v>
      </c>
      <c r="E6" s="124">
        <f>100*B6/SUM($B$5:$B$9)</f>
        <v>8.0936098086287167</v>
      </c>
      <c r="G6" s="302" t="s">
        <v>113</v>
      </c>
      <c r="H6" s="372">
        <v>3.5262700000000001E-2</v>
      </c>
      <c r="I6" s="163">
        <v>8220.0319999999992</v>
      </c>
      <c r="J6" s="364">
        <v>4.289849479904702</v>
      </c>
      <c r="K6" s="124">
        <v>7.6562440291948493</v>
      </c>
    </row>
    <row r="7" spans="1:11">
      <c r="A7" s="302" t="s">
        <v>114</v>
      </c>
      <c r="B7" s="372">
        <v>0.18624689999999999</v>
      </c>
      <c r="C7" s="163">
        <v>45550.881000000001</v>
      </c>
      <c r="D7" s="364">
        <f t="shared" si="0"/>
        <v>4.0887661426350892</v>
      </c>
      <c r="E7" s="124">
        <f>100*B7/SUM($B$5:$B$9)</f>
        <v>48.5517267627568</v>
      </c>
      <c r="G7" s="302" t="s">
        <v>114</v>
      </c>
      <c r="H7" s="372">
        <v>0.21344250000000001</v>
      </c>
      <c r="I7" s="163">
        <v>42934.669000000002</v>
      </c>
      <c r="J7" s="364">
        <v>4.9713321418641891</v>
      </c>
      <c r="K7" s="124">
        <v>46.342675580753081</v>
      </c>
    </row>
    <row r="8" spans="1:11">
      <c r="A8" s="302" t="s">
        <v>112</v>
      </c>
      <c r="B8" s="372">
        <v>2.8206599999999998E-2</v>
      </c>
      <c r="C8" s="163">
        <v>8609.3760000000002</v>
      </c>
      <c r="D8" s="364">
        <f t="shared" si="0"/>
        <v>3.2762653181833383</v>
      </c>
      <c r="E8" s="124">
        <f>100*B8/SUM($B$5:$B$9)</f>
        <v>7.3530304993338191</v>
      </c>
      <c r="G8" s="302" t="s">
        <v>112</v>
      </c>
      <c r="H8" s="372">
        <v>3.7844900000000001E-2</v>
      </c>
      <c r="I8" s="163">
        <v>8259.7800000000007</v>
      </c>
      <c r="J8" s="364">
        <v>4.581829055979699</v>
      </c>
      <c r="K8" s="124">
        <v>8.2168917768768743</v>
      </c>
    </row>
    <row r="9" spans="1:11" ht="13.5" thickBot="1">
      <c r="A9" s="373" t="s">
        <v>217</v>
      </c>
      <c r="B9" s="374">
        <v>4.3643599999999998E-2</v>
      </c>
      <c r="C9" s="375">
        <v>12907.200999999999</v>
      </c>
      <c r="D9" s="367">
        <f>1000000*B9/C9</f>
        <v>3.3813372860622533</v>
      </c>
      <c r="E9" s="130">
        <f>100*B9/SUM($B$5:$B$9)</f>
        <v>11.37722100149346</v>
      </c>
      <c r="G9" s="373" t="s">
        <v>217</v>
      </c>
      <c r="H9" s="374">
        <v>5.8442399999999999E-2</v>
      </c>
      <c r="I9" s="375">
        <v>12448.133</v>
      </c>
      <c r="J9" s="367">
        <v>4.6948727170572493</v>
      </c>
      <c r="K9" s="130">
        <v>12.689024835075505</v>
      </c>
    </row>
    <row r="10" spans="1:11">
      <c r="D10" s="191"/>
      <c r="J10" s="191"/>
    </row>
    <row r="11" spans="1:11" ht="13.5" thickBot="1">
      <c r="D11" s="191"/>
      <c r="J11" s="191"/>
    </row>
    <row r="12" spans="1:11" ht="51">
      <c r="A12" s="370" t="s">
        <v>218</v>
      </c>
      <c r="B12" s="172" t="s">
        <v>139</v>
      </c>
      <c r="C12" s="172" t="s">
        <v>138</v>
      </c>
      <c r="D12" s="172" t="s">
        <v>141</v>
      </c>
      <c r="E12" s="173" t="s">
        <v>142</v>
      </c>
      <c r="F12" s="186"/>
      <c r="G12" s="370" t="s">
        <v>218</v>
      </c>
      <c r="H12" s="172" t="s">
        <v>139</v>
      </c>
      <c r="I12" s="172" t="s">
        <v>138</v>
      </c>
      <c r="J12" s="172" t="s">
        <v>141</v>
      </c>
      <c r="K12" s="173" t="s">
        <v>142</v>
      </c>
    </row>
    <row r="13" spans="1:11">
      <c r="A13" s="371"/>
      <c r="B13" s="174" t="s">
        <v>144</v>
      </c>
      <c r="C13" s="174"/>
      <c r="D13" s="174" t="s">
        <v>145</v>
      </c>
      <c r="E13" s="175" t="s">
        <v>146</v>
      </c>
      <c r="F13" s="186"/>
      <c r="G13" s="371"/>
      <c r="H13" s="174" t="s">
        <v>144</v>
      </c>
      <c r="I13" s="174"/>
      <c r="J13" s="174" t="s">
        <v>145</v>
      </c>
      <c r="K13" s="175" t="s">
        <v>146</v>
      </c>
    </row>
    <row r="14" spans="1:11">
      <c r="A14" s="302" t="s">
        <v>219</v>
      </c>
      <c r="B14" s="372">
        <v>2.5685099999999999E-2</v>
      </c>
      <c r="C14" s="163">
        <v>18751.955999999998</v>
      </c>
      <c r="D14" s="364">
        <f>1000000*B14/C14</f>
        <v>1.3697291098592594</v>
      </c>
      <c r="E14" s="124">
        <f>100*B14/SUM($B$14:$B$17)</f>
        <v>6.695713899528446</v>
      </c>
      <c r="G14" s="302" t="s">
        <v>219</v>
      </c>
      <c r="H14" s="372">
        <v>3.9032999999999998E-2</v>
      </c>
      <c r="I14" s="163">
        <v>18099.217000000001</v>
      </c>
      <c r="J14" s="364">
        <f>H14/I14*10^6</f>
        <v>2.1566126313641081</v>
      </c>
      <c r="K14" s="124">
        <v>8.6585646653898305</v>
      </c>
    </row>
    <row r="15" spans="1:11">
      <c r="A15" s="302" t="s">
        <v>220</v>
      </c>
      <c r="B15" s="372">
        <v>4.3138599999999999E-2</v>
      </c>
      <c r="C15" s="163">
        <v>17291.117999999999</v>
      </c>
      <c r="D15" s="364">
        <f>1000000*B15/C15</f>
        <v>2.4948415712621936</v>
      </c>
      <c r="E15" s="124">
        <f>100*B15/SUM($B$14:$B$17)</f>
        <v>11.245575202206643</v>
      </c>
      <c r="G15" s="302" t="s">
        <v>220</v>
      </c>
      <c r="H15" s="372">
        <v>5.8697199999999998E-2</v>
      </c>
      <c r="I15" s="163">
        <v>16514.830999999998</v>
      </c>
      <c r="J15" s="364">
        <f t="shared" ref="J15:J17" si="1">H15/I15*10^6</f>
        <v>3.5542113631075005</v>
      </c>
      <c r="K15" s="124">
        <v>13.02061081334563</v>
      </c>
    </row>
    <row r="16" spans="1:11">
      <c r="A16" s="302" t="s">
        <v>221</v>
      </c>
      <c r="B16" s="372">
        <v>0.30103190000000002</v>
      </c>
      <c r="C16" s="163">
        <v>60780.03</v>
      </c>
      <c r="D16" s="364">
        <f>1000000*B16/C16</f>
        <v>4.9528093355663039</v>
      </c>
      <c r="E16" s="124">
        <f>100*B16/SUM($B$14:$B$17)</f>
        <v>78.474425913524087</v>
      </c>
      <c r="G16" s="302" t="s">
        <v>221</v>
      </c>
      <c r="H16" s="372">
        <v>0.33932250000000003</v>
      </c>
      <c r="I16" s="163">
        <v>56774.578999999998</v>
      </c>
      <c r="J16" s="364">
        <f t="shared" si="1"/>
        <v>5.9766625482154616</v>
      </c>
      <c r="K16" s="124">
        <v>75.270817223163505</v>
      </c>
    </row>
    <row r="17" spans="1:13" ht="13.5" thickBot="1">
      <c r="A17" s="373" t="s">
        <v>217</v>
      </c>
      <c r="B17" s="374">
        <v>1.37495E-2</v>
      </c>
      <c r="C17" s="375">
        <v>5101.3209999999999</v>
      </c>
      <c r="D17" s="367">
        <f>1000000*B17/C17</f>
        <v>2.6952822612025393</v>
      </c>
      <c r="E17" s="130">
        <f>100*B17/SUM($B$14:$B$17)</f>
        <v>3.5842849847408176</v>
      </c>
      <c r="G17" s="149" t="s">
        <v>217</v>
      </c>
      <c r="H17" s="374">
        <v>1.37495E-2</v>
      </c>
      <c r="I17" s="375">
        <v>5064.0330000000004</v>
      </c>
      <c r="J17" s="367">
        <f t="shared" si="1"/>
        <v>2.7151284361693531</v>
      </c>
      <c r="K17" s="130">
        <v>3.0500072981010291</v>
      </c>
    </row>
    <row r="18" spans="1:13" ht="13.5" thickBot="1">
      <c r="I18" s="163"/>
    </row>
    <row r="19" spans="1:13" ht="51">
      <c r="A19" s="370" t="s">
        <v>222</v>
      </c>
      <c r="B19" s="172" t="s">
        <v>139</v>
      </c>
      <c r="C19" s="172" t="s">
        <v>138</v>
      </c>
      <c r="D19" s="172" t="s">
        <v>141</v>
      </c>
      <c r="E19" s="173" t="s">
        <v>142</v>
      </c>
      <c r="F19" s="186"/>
      <c r="G19" s="370" t="s">
        <v>222</v>
      </c>
      <c r="H19" s="172" t="s">
        <v>139</v>
      </c>
      <c r="I19" s="172" t="s">
        <v>138</v>
      </c>
      <c r="J19" s="172" t="s">
        <v>141</v>
      </c>
      <c r="K19" s="173" t="s">
        <v>142</v>
      </c>
      <c r="L19" s="203"/>
      <c r="M19" s="167"/>
    </row>
    <row r="20" spans="1:13">
      <c r="A20" s="371"/>
      <c r="B20" s="174" t="s">
        <v>144</v>
      </c>
      <c r="C20" s="174"/>
      <c r="D20" s="174" t="s">
        <v>145</v>
      </c>
      <c r="E20" s="175" t="s">
        <v>146</v>
      </c>
      <c r="F20" s="186"/>
      <c r="G20" s="371"/>
      <c r="H20" s="174" t="s">
        <v>144</v>
      </c>
      <c r="I20" s="174"/>
      <c r="J20" s="174" t="s">
        <v>145</v>
      </c>
      <c r="K20" s="175" t="s">
        <v>146</v>
      </c>
      <c r="L20" s="168"/>
      <c r="M20" s="168"/>
    </row>
    <row r="21" spans="1:13">
      <c r="A21" s="102" t="s">
        <v>223</v>
      </c>
      <c r="B21" s="372">
        <v>8.0198200000000011E-2</v>
      </c>
      <c r="C21" s="163">
        <v>28401.713600000003</v>
      </c>
      <c r="D21" s="364">
        <f>1000000*B21/C21</f>
        <v>2.8237099046023761</v>
      </c>
      <c r="E21" s="124">
        <f>100*B21/SUM($B$21:$B$25)</f>
        <v>21.128972884250143</v>
      </c>
      <c r="G21" s="102" t="s">
        <v>223</v>
      </c>
      <c r="H21" s="372">
        <v>0.10132949999999999</v>
      </c>
      <c r="I21" s="163">
        <v>27396.425799999997</v>
      </c>
      <c r="J21" s="364">
        <v>3.6986394042685671</v>
      </c>
      <c r="K21" s="124">
        <v>22.000684797219474</v>
      </c>
    </row>
    <row r="22" spans="1:13">
      <c r="A22" s="102" t="s">
        <v>224</v>
      </c>
      <c r="B22" s="372">
        <v>0.17735930000000003</v>
      </c>
      <c r="C22" s="163">
        <v>37685.892399999997</v>
      </c>
      <c r="D22" s="364">
        <f t="shared" ref="D22:D25" si="2">1000000*B22/C22</f>
        <v>4.7062518280713457</v>
      </c>
      <c r="E22" s="124">
        <f>100*B22/SUM($B$21:$B$25)</f>
        <v>46.726981908192286</v>
      </c>
      <c r="G22" s="102" t="s">
        <v>224</v>
      </c>
      <c r="H22" s="372">
        <v>0.19571450000000001</v>
      </c>
      <c r="I22" s="163">
        <v>37142.490400000002</v>
      </c>
      <c r="J22" s="364">
        <v>5.2692885666061846</v>
      </c>
      <c r="K22" s="124">
        <v>42.493578126265412</v>
      </c>
    </row>
    <row r="23" spans="1:13">
      <c r="A23" s="102" t="s">
        <v>225</v>
      </c>
      <c r="B23" s="372">
        <v>3.8447700000000001E-2</v>
      </c>
      <c r="C23" s="163">
        <v>9430.6676000000007</v>
      </c>
      <c r="D23" s="364">
        <f t="shared" si="2"/>
        <v>4.0768799867360404</v>
      </c>
      <c r="E23" s="124">
        <f>100*B23/SUM($B$21:$B$25)</f>
        <v>10.12940952243048</v>
      </c>
      <c r="G23" s="102" t="s">
        <v>225</v>
      </c>
      <c r="H23" s="372">
        <v>5.6832199999999999E-2</v>
      </c>
      <c r="I23" s="163">
        <v>8450.1980999999996</v>
      </c>
      <c r="J23" s="364">
        <v>6.7255464697330583</v>
      </c>
      <c r="K23" s="124">
        <v>12.33942058859993</v>
      </c>
    </row>
    <row r="24" spans="1:13">
      <c r="A24" s="102" t="s">
        <v>226</v>
      </c>
      <c r="B24" s="372">
        <v>3.36493E-2</v>
      </c>
      <c r="C24" s="163">
        <v>7278.335</v>
      </c>
      <c r="D24" s="364">
        <f t="shared" si="2"/>
        <v>4.6232139630835904</v>
      </c>
      <c r="E24" s="124">
        <f>100*B24/SUM($B$21:$B$25)</f>
        <v>8.8652257441438618</v>
      </c>
      <c r="G24" s="102" t="s">
        <v>226</v>
      </c>
      <c r="H24" s="372">
        <v>3.7921000000000003E-2</v>
      </c>
      <c r="I24" s="163">
        <v>6850.7155000000002</v>
      </c>
      <c r="J24" s="364">
        <v>5.5353342289575442</v>
      </c>
      <c r="K24" s="124">
        <v>8.2334164107723797</v>
      </c>
      <c r="L24" s="204"/>
    </row>
    <row r="25" spans="1:13" ht="13.5" thickBot="1">
      <c r="A25" s="373" t="s">
        <v>217</v>
      </c>
      <c r="B25" s="374">
        <v>4.9910566599999998E-2</v>
      </c>
      <c r="C25" s="375">
        <v>17285.9316</v>
      </c>
      <c r="D25" s="367">
        <f t="shared" si="2"/>
        <v>2.8873518509121023</v>
      </c>
      <c r="E25" s="130">
        <f>100*B25/SUM($B$21:$B$25)</f>
        <v>13.149409940983222</v>
      </c>
      <c r="G25" s="373" t="s">
        <v>217</v>
      </c>
      <c r="H25" s="374">
        <v>6.8777099999999994E-2</v>
      </c>
      <c r="I25" s="375">
        <v>16612.829399999999</v>
      </c>
      <c r="J25" s="367">
        <v>4.1399991743730302</v>
      </c>
      <c r="K25" s="130">
        <v>14.93290007714282</v>
      </c>
      <c r="L25" s="204"/>
    </row>
    <row r="26" spans="1:13">
      <c r="C26" s="203"/>
      <c r="D26" s="167"/>
      <c r="L26" s="204"/>
    </row>
    <row r="27" spans="1:13">
      <c r="A27" s="97" t="s">
        <v>137</v>
      </c>
      <c r="C27" s="203"/>
      <c r="D27" s="167"/>
      <c r="L27" s="204"/>
    </row>
    <row r="28" spans="1:13">
      <c r="A28" s="359" t="s">
        <v>413</v>
      </c>
      <c r="C28" s="203"/>
      <c r="D28" s="167"/>
      <c r="L28" s="204"/>
    </row>
    <row r="29" spans="1:13">
      <c r="C29" s="204"/>
      <c r="D29" s="168"/>
      <c r="L29" s="204"/>
    </row>
    <row r="30" spans="1:13">
      <c r="A30" s="203"/>
      <c r="B30" s="167"/>
      <c r="D30" s="168"/>
      <c r="L30" s="204"/>
    </row>
    <row r="31" spans="1:13">
      <c r="A31" s="204"/>
      <c r="B31" s="168"/>
      <c r="D31" s="168"/>
      <c r="L31" s="204"/>
    </row>
    <row r="32" spans="1:13">
      <c r="A32" s="204"/>
      <c r="B32" s="168"/>
      <c r="D32" s="168"/>
      <c r="L32" s="204"/>
    </row>
    <row r="33" spans="1:12">
      <c r="A33" s="204"/>
      <c r="B33" s="168"/>
      <c r="D33" s="168"/>
      <c r="L33" s="204"/>
    </row>
    <row r="34" spans="1:12">
      <c r="A34" s="204"/>
      <c r="B34" s="168"/>
      <c r="D34" s="168"/>
      <c r="L34" s="204"/>
    </row>
    <row r="35" spans="1:12">
      <c r="A35" s="204"/>
      <c r="B35" s="168"/>
      <c r="D35" s="168"/>
      <c r="L35" s="204"/>
    </row>
    <row r="36" spans="1:12">
      <c r="D36" s="168"/>
      <c r="L36" s="204"/>
    </row>
    <row r="37" spans="1:12">
      <c r="D37" s="168"/>
      <c r="L37" s="204"/>
    </row>
    <row r="38" spans="1:12">
      <c r="A38" s="167"/>
      <c r="D38" s="168"/>
      <c r="L38" s="204"/>
    </row>
    <row r="39" spans="1:12">
      <c r="A39" s="203"/>
      <c r="B39" s="167"/>
      <c r="D39" s="168"/>
      <c r="L39" s="204"/>
    </row>
    <row r="40" spans="1:12">
      <c r="A40" s="204"/>
      <c r="B40" s="168"/>
      <c r="D40" s="168"/>
      <c r="L40" s="204"/>
    </row>
    <row r="41" spans="1:12">
      <c r="A41" s="204"/>
      <c r="B41" s="168"/>
      <c r="D41" s="168"/>
      <c r="L41" s="204"/>
    </row>
    <row r="42" spans="1:12">
      <c r="A42" s="204"/>
      <c r="B42" s="168"/>
      <c r="D42" s="168"/>
      <c r="L42" s="204"/>
    </row>
    <row r="43" spans="1:12">
      <c r="A43" s="204"/>
      <c r="B43" s="168"/>
      <c r="D43" s="168"/>
      <c r="L43" s="204"/>
    </row>
    <row r="44" spans="1:12">
      <c r="D44" s="168"/>
      <c r="L44" s="204"/>
    </row>
    <row r="45" spans="1:12">
      <c r="A45" s="203"/>
      <c r="B45" s="167"/>
      <c r="D45" s="168"/>
      <c r="L45" s="204"/>
    </row>
    <row r="46" spans="1:12">
      <c r="A46" s="204"/>
      <c r="B46" s="168"/>
      <c r="C46" s="204"/>
      <c r="D46" s="168"/>
      <c r="L46" s="204"/>
    </row>
    <row r="47" spans="1:12">
      <c r="A47" s="204"/>
      <c r="B47" s="168"/>
      <c r="D47" s="168"/>
      <c r="L47" s="204"/>
    </row>
    <row r="48" spans="1:12">
      <c r="A48" s="204"/>
      <c r="B48" s="168"/>
      <c r="D48" s="168"/>
      <c r="L48" s="204"/>
    </row>
    <row r="49" spans="1:12">
      <c r="A49" s="204"/>
      <c r="B49" s="168"/>
      <c r="D49" s="168"/>
      <c r="L49" s="204"/>
    </row>
    <row r="50" spans="1:12">
      <c r="A50" s="204"/>
      <c r="B50" s="168"/>
      <c r="D50" s="168"/>
    </row>
    <row r="51" spans="1:12">
      <c r="A51" s="204"/>
      <c r="B51" s="168"/>
      <c r="D51" s="168"/>
    </row>
    <row r="52" spans="1:12">
      <c r="A52" s="204"/>
      <c r="B52" s="168"/>
      <c r="D52" s="168"/>
    </row>
    <row r="53" spans="1:12">
      <c r="A53" s="204"/>
      <c r="B53" s="168"/>
      <c r="D53" s="168"/>
    </row>
    <row r="54" spans="1:12">
      <c r="A54" s="204"/>
      <c r="B54" s="168"/>
      <c r="D54" s="168"/>
    </row>
    <row r="55" spans="1:12">
      <c r="A55" s="204"/>
      <c r="B55" s="168"/>
      <c r="D55" s="168"/>
    </row>
    <row r="56" spans="1:12">
      <c r="A56" s="204"/>
      <c r="B56" s="168"/>
      <c r="D56" s="168"/>
    </row>
    <row r="57" spans="1:12">
      <c r="A57" s="204"/>
      <c r="B57" s="168"/>
    </row>
    <row r="58" spans="1:12">
      <c r="A58" s="204"/>
      <c r="B58" s="168"/>
    </row>
    <row r="59" spans="1:12">
      <c r="A59" s="204"/>
      <c r="B59" s="168"/>
    </row>
    <row r="60" spans="1:12">
      <c r="A60" s="204"/>
      <c r="B60" s="168"/>
    </row>
    <row r="61" spans="1:12">
      <c r="A61" s="204"/>
      <c r="B61" s="168"/>
    </row>
    <row r="62" spans="1:12">
      <c r="A62" s="204"/>
      <c r="B62" s="168"/>
    </row>
    <row r="63" spans="1:12">
      <c r="A63" s="204"/>
      <c r="B63" s="168"/>
    </row>
    <row r="64" spans="1:12">
      <c r="A64" s="204"/>
      <c r="B64" s="168"/>
    </row>
    <row r="65" spans="1:2">
      <c r="A65" s="204"/>
      <c r="B65" s="168"/>
    </row>
    <row r="66" spans="1:2">
      <c r="A66" s="204"/>
      <c r="B66" s="168"/>
    </row>
    <row r="67" spans="1:2">
      <c r="A67" s="204"/>
      <c r="B67" s="168"/>
    </row>
    <row r="68" spans="1:2">
      <c r="A68" s="204"/>
      <c r="B68" s="168"/>
    </row>
    <row r="69" spans="1:2">
      <c r="A69" s="204"/>
      <c r="B69" s="168"/>
    </row>
    <row r="70" spans="1:2">
      <c r="A70" s="204"/>
      <c r="B70" s="168"/>
    </row>
    <row r="71" spans="1:2">
      <c r="A71" s="204"/>
      <c r="B71" s="168"/>
    </row>
    <row r="72" spans="1:2">
      <c r="A72" s="204"/>
      <c r="B72" s="168"/>
    </row>
    <row r="73" spans="1:2">
      <c r="B73" s="170"/>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election activeCell="M8" sqref="M8"/>
    </sheetView>
  </sheetViews>
  <sheetFormatPr baseColWidth="10" defaultRowHeight="12.75"/>
  <cols>
    <col min="1" max="1" width="30.7109375" style="97" customWidth="1"/>
    <col min="2" max="2" width="10.7109375" style="97" customWidth="1"/>
    <col min="3" max="4" width="11.42578125" style="97"/>
    <col min="5" max="5" width="15.7109375" style="97" customWidth="1"/>
    <col min="6" max="6" width="11.42578125" style="97"/>
    <col min="7" max="7" width="30.7109375" style="97" customWidth="1"/>
    <col min="8" max="16384" width="11.42578125" style="97"/>
  </cols>
  <sheetData>
    <row r="1" spans="1:11">
      <c r="A1" s="96" t="s">
        <v>385</v>
      </c>
      <c r="G1" s="96" t="s">
        <v>386</v>
      </c>
    </row>
    <row r="2" spans="1:11" ht="13.5" thickBot="1"/>
    <row r="3" spans="1:11" ht="51">
      <c r="A3" s="370" t="s">
        <v>216</v>
      </c>
      <c r="B3" s="172" t="s">
        <v>139</v>
      </c>
      <c r="C3" s="172" t="s">
        <v>138</v>
      </c>
      <c r="D3" s="172" t="s">
        <v>141</v>
      </c>
      <c r="E3" s="173" t="s">
        <v>142</v>
      </c>
      <c r="F3" s="185"/>
      <c r="G3" s="370" t="s">
        <v>216</v>
      </c>
      <c r="H3" s="172" t="s">
        <v>139</v>
      </c>
      <c r="I3" s="172" t="s">
        <v>138</v>
      </c>
      <c r="J3" s="172" t="s">
        <v>141</v>
      </c>
      <c r="K3" s="173" t="s">
        <v>142</v>
      </c>
    </row>
    <row r="4" spans="1:11">
      <c r="A4" s="371"/>
      <c r="B4" s="174" t="s">
        <v>144</v>
      </c>
      <c r="C4" s="174"/>
      <c r="D4" s="174" t="s">
        <v>145</v>
      </c>
      <c r="E4" s="175" t="s">
        <v>146</v>
      </c>
      <c r="F4" s="186"/>
      <c r="G4" s="371"/>
      <c r="H4" s="174" t="s">
        <v>144</v>
      </c>
      <c r="I4" s="174"/>
      <c r="J4" s="174" t="s">
        <v>145</v>
      </c>
      <c r="K4" s="175" t="s">
        <v>146</v>
      </c>
    </row>
    <row r="5" spans="1:11">
      <c r="A5" s="302" t="s">
        <v>115</v>
      </c>
      <c r="B5" s="372">
        <v>0.58599500000000004</v>
      </c>
      <c r="C5" s="163">
        <v>154182.55499999999</v>
      </c>
      <c r="D5" s="364">
        <v>3.800656954997276</v>
      </c>
      <c r="E5" s="124">
        <v>74.627892094279019</v>
      </c>
      <c r="G5" s="302" t="s">
        <v>115</v>
      </c>
      <c r="H5" s="372">
        <v>0.6738672</v>
      </c>
      <c r="I5" s="163">
        <v>138270.484</v>
      </c>
      <c r="J5" s="364">
        <v>4.8735433659145935</v>
      </c>
      <c r="K5" s="124">
        <v>73.288631508815456</v>
      </c>
    </row>
    <row r="6" spans="1:11">
      <c r="A6" s="302" t="s">
        <v>113</v>
      </c>
      <c r="B6" s="372">
        <v>4.0391799999999999E-2</v>
      </c>
      <c r="C6" s="163">
        <v>11066.742</v>
      </c>
      <c r="D6" s="364">
        <v>3.6498366005098877</v>
      </c>
      <c r="E6" s="124">
        <v>5.1439942181993006</v>
      </c>
      <c r="G6" s="302" t="s">
        <v>113</v>
      </c>
      <c r="H6" s="372">
        <v>4.5689E-2</v>
      </c>
      <c r="I6" s="163">
        <v>11001.058000000001</v>
      </c>
      <c r="J6" s="364">
        <v>4.1531459974122482</v>
      </c>
      <c r="K6" s="124">
        <v>4.9690566405461931</v>
      </c>
    </row>
    <row r="7" spans="1:11">
      <c r="A7" s="302" t="s">
        <v>114</v>
      </c>
      <c r="B7" s="372">
        <v>0.1165525</v>
      </c>
      <c r="C7" s="163">
        <v>39507.968999999997</v>
      </c>
      <c r="D7" s="364">
        <v>2.9501010289848106</v>
      </c>
      <c r="E7" s="124">
        <v>14.843245067480876</v>
      </c>
      <c r="G7" s="302" t="s">
        <v>114</v>
      </c>
      <c r="H7" s="372">
        <v>0.14080000000000001</v>
      </c>
      <c r="I7" s="163">
        <v>38464.527000000002</v>
      </c>
      <c r="J7" s="364">
        <v>3.6605155706191317</v>
      </c>
      <c r="K7" s="124">
        <v>15.313164547022346</v>
      </c>
    </row>
    <row r="8" spans="1:11">
      <c r="A8" s="302" t="s">
        <v>112</v>
      </c>
      <c r="B8" s="372">
        <v>1.6166099999999999E-2</v>
      </c>
      <c r="C8" s="163">
        <v>7368.4129999999996</v>
      </c>
      <c r="D8" s="364">
        <v>2.1939731119849011</v>
      </c>
      <c r="E8" s="124">
        <v>2.0587922531511769</v>
      </c>
      <c r="G8" s="302" t="s">
        <v>112</v>
      </c>
      <c r="H8" s="372">
        <v>2.45019E-2</v>
      </c>
      <c r="I8" s="163">
        <v>6715.9359999999997</v>
      </c>
      <c r="J8" s="364">
        <v>3.6483224378552745</v>
      </c>
      <c r="K8" s="124">
        <v>2.6647842785134008</v>
      </c>
    </row>
    <row r="9" spans="1:11" ht="13.5" thickBot="1">
      <c r="A9" s="373" t="s">
        <v>217</v>
      </c>
      <c r="B9" s="374">
        <v>2.6117100000000001E-2</v>
      </c>
      <c r="C9" s="375">
        <v>10389.847</v>
      </c>
      <c r="D9" s="367">
        <v>2.5137136283142576</v>
      </c>
      <c r="E9" s="130">
        <v>3.3260763668896396</v>
      </c>
      <c r="G9" s="373" t="s">
        <v>217</v>
      </c>
      <c r="H9" s="374">
        <v>3.4612200000000003E-2</v>
      </c>
      <c r="I9" s="375">
        <v>9788.36</v>
      </c>
      <c r="J9" s="367">
        <v>3.5360571127339004</v>
      </c>
      <c r="K9" s="130">
        <v>3.7643630251026057</v>
      </c>
    </row>
    <row r="10" spans="1:11">
      <c r="D10" s="191"/>
      <c r="J10" s="191"/>
    </row>
    <row r="11" spans="1:11" ht="13.5" thickBot="1">
      <c r="D11" s="191"/>
      <c r="J11" s="191"/>
    </row>
    <row r="12" spans="1:11" ht="51">
      <c r="A12" s="370" t="s">
        <v>218</v>
      </c>
      <c r="B12" s="172" t="s">
        <v>139</v>
      </c>
      <c r="C12" s="172" t="s">
        <v>138</v>
      </c>
      <c r="D12" s="172" t="s">
        <v>141</v>
      </c>
      <c r="E12" s="173" t="s">
        <v>142</v>
      </c>
      <c r="F12" s="186"/>
      <c r="G12" s="370" t="s">
        <v>218</v>
      </c>
      <c r="H12" s="172" t="s">
        <v>139</v>
      </c>
      <c r="I12" s="172" t="s">
        <v>138</v>
      </c>
      <c r="J12" s="172" t="s">
        <v>141</v>
      </c>
      <c r="K12" s="173" t="s">
        <v>142</v>
      </c>
    </row>
    <row r="13" spans="1:11">
      <c r="A13" s="371"/>
      <c r="B13" s="174" t="s">
        <v>144</v>
      </c>
      <c r="C13" s="174"/>
      <c r="D13" s="174" t="s">
        <v>145</v>
      </c>
      <c r="E13" s="175" t="s">
        <v>146</v>
      </c>
      <c r="F13" s="186"/>
      <c r="G13" s="371"/>
      <c r="H13" s="174" t="s">
        <v>144</v>
      </c>
      <c r="I13" s="174"/>
      <c r="J13" s="174" t="s">
        <v>145</v>
      </c>
      <c r="K13" s="175" t="s">
        <v>146</v>
      </c>
    </row>
    <row r="14" spans="1:11">
      <c r="A14" s="302" t="s">
        <v>219</v>
      </c>
      <c r="B14" s="372">
        <v>7.6097399999999996E-2</v>
      </c>
      <c r="C14" s="163">
        <v>62325.648000000001</v>
      </c>
      <c r="D14" s="364">
        <v>1.2209644414768057</v>
      </c>
      <c r="E14" s="124">
        <v>9.6911882057393655</v>
      </c>
      <c r="G14" s="302" t="s">
        <v>219</v>
      </c>
      <c r="H14" s="372">
        <v>9.5660599999999998E-2</v>
      </c>
      <c r="I14" s="163">
        <v>59150.3</v>
      </c>
      <c r="J14" s="364">
        <v>1.6172462354375208</v>
      </c>
      <c r="K14" s="124">
        <v>10.403880320671552</v>
      </c>
    </row>
    <row r="15" spans="1:11">
      <c r="A15" s="302" t="s">
        <v>220</v>
      </c>
      <c r="B15" s="372">
        <v>0.1233959</v>
      </c>
      <c r="C15" s="163">
        <v>48571.055</v>
      </c>
      <c r="D15" s="364">
        <v>2.5405233631429254</v>
      </c>
      <c r="E15" s="124">
        <v>15.714766742577202</v>
      </c>
      <c r="G15" s="302" t="s">
        <v>220</v>
      </c>
      <c r="H15" s="372">
        <v>0.1540445</v>
      </c>
      <c r="I15" s="163">
        <v>45233.84</v>
      </c>
      <c r="J15" s="364">
        <v>3.4055145439785792</v>
      </c>
      <c r="K15" s="124">
        <v>16.753611644268265</v>
      </c>
    </row>
    <row r="16" spans="1:11">
      <c r="A16" s="302" t="s">
        <v>221</v>
      </c>
      <c r="B16" s="372">
        <v>0.56096029999999997</v>
      </c>
      <c r="C16" s="163">
        <v>103989.62300000001</v>
      </c>
      <c r="D16" s="364">
        <v>5.3943872842004623</v>
      </c>
      <c r="E16" s="124">
        <v>71.439652908614704</v>
      </c>
      <c r="G16" s="302" t="s">
        <v>221</v>
      </c>
      <c r="H16" s="372">
        <v>0.63252269999999999</v>
      </c>
      <c r="I16" s="163">
        <v>92192.13</v>
      </c>
      <c r="J16" s="364">
        <v>6.8609186055252209</v>
      </c>
      <c r="K16" s="124">
        <v>68.792067694620727</v>
      </c>
    </row>
    <row r="17" spans="1:13" ht="13.5" thickBot="1">
      <c r="A17" s="373" t="s">
        <v>217</v>
      </c>
      <c r="B17" s="374">
        <v>2.4768999999999999E-2</v>
      </c>
      <c r="C17" s="375">
        <v>7629.2020000000002</v>
      </c>
      <c r="D17" s="367">
        <v>3.2466042975398999</v>
      </c>
      <c r="E17" s="130">
        <v>3.1543921430687298</v>
      </c>
      <c r="G17" s="149" t="s">
        <v>217</v>
      </c>
      <c r="H17" s="374">
        <v>3.7242600000000001E-2</v>
      </c>
      <c r="I17" s="375">
        <v>7664.09</v>
      </c>
      <c r="J17" s="367">
        <v>4.8593636035067433</v>
      </c>
      <c r="K17" s="130">
        <v>4.0504403404394527</v>
      </c>
    </row>
    <row r="18" spans="1:13" ht="13.5" thickBot="1"/>
    <row r="19" spans="1:13" ht="51">
      <c r="A19" s="370" t="s">
        <v>222</v>
      </c>
      <c r="B19" s="172" t="s">
        <v>139</v>
      </c>
      <c r="C19" s="172" t="s">
        <v>138</v>
      </c>
      <c r="D19" s="172" t="s">
        <v>141</v>
      </c>
      <c r="E19" s="173" t="s">
        <v>142</v>
      </c>
      <c r="F19" s="186"/>
      <c r="G19" s="370" t="s">
        <v>222</v>
      </c>
      <c r="H19" s="172" t="s">
        <v>139</v>
      </c>
      <c r="I19" s="172" t="s">
        <v>138</v>
      </c>
      <c r="J19" s="172" t="s">
        <v>141</v>
      </c>
      <c r="K19" s="173" t="s">
        <v>142</v>
      </c>
      <c r="L19" s="203"/>
      <c r="M19" s="167"/>
    </row>
    <row r="20" spans="1:13">
      <c r="A20" s="371"/>
      <c r="B20" s="174" t="s">
        <v>144</v>
      </c>
      <c r="C20" s="174"/>
      <c r="D20" s="174" t="s">
        <v>145</v>
      </c>
      <c r="E20" s="175" t="s">
        <v>146</v>
      </c>
      <c r="F20" s="186"/>
      <c r="G20" s="371"/>
      <c r="H20" s="174" t="s">
        <v>144</v>
      </c>
      <c r="I20" s="174"/>
      <c r="J20" s="174" t="s">
        <v>145</v>
      </c>
      <c r="K20" s="175" t="s">
        <v>146</v>
      </c>
      <c r="L20" s="168"/>
      <c r="M20" s="168"/>
    </row>
    <row r="21" spans="1:13">
      <c r="A21" s="102" t="s">
        <v>223</v>
      </c>
      <c r="B21" s="372">
        <v>0.11831810000000001</v>
      </c>
      <c r="C21" s="163">
        <v>51566.013899999998</v>
      </c>
      <c r="D21" s="364">
        <v>2.2944976943428239</v>
      </c>
      <c r="E21" s="124">
        <v>15.066454896992768</v>
      </c>
      <c r="G21" s="102" t="s">
        <v>223</v>
      </c>
      <c r="H21" s="372">
        <v>0.14484530000000001</v>
      </c>
      <c r="I21" s="163">
        <v>49062.745800000004</v>
      </c>
      <c r="J21" s="364">
        <v>2.9522461011548198</v>
      </c>
      <c r="K21" s="124">
        <v>15.753126093700482</v>
      </c>
    </row>
    <row r="22" spans="1:13">
      <c r="A22" s="102" t="s">
        <v>224</v>
      </c>
      <c r="B22" s="372">
        <v>0.43334110000000003</v>
      </c>
      <c r="C22" s="163">
        <v>110544.57950000001</v>
      </c>
      <c r="D22" s="364">
        <v>3.9200574280532678</v>
      </c>
      <c r="E22" s="124">
        <v>55.181025879922288</v>
      </c>
      <c r="G22" s="102" t="s">
        <v>224</v>
      </c>
      <c r="H22" s="372">
        <v>0.49802390000000007</v>
      </c>
      <c r="I22" s="163">
        <v>100518.93339999999</v>
      </c>
      <c r="J22" s="364">
        <v>4.9545282978500058</v>
      </c>
      <c r="K22" s="124">
        <v>54.164224136899719</v>
      </c>
    </row>
    <row r="23" spans="1:13">
      <c r="A23" s="102" t="s">
        <v>225</v>
      </c>
      <c r="B23" s="372">
        <v>9.08693E-2</v>
      </c>
      <c r="C23" s="163">
        <v>22340.968800000002</v>
      </c>
      <c r="D23" s="364">
        <v>4.0673840428979062</v>
      </c>
      <c r="E23" s="124">
        <v>11.571164597566264</v>
      </c>
      <c r="G23" s="102" t="s">
        <v>225</v>
      </c>
      <c r="H23" s="372">
        <v>0.10327100000000002</v>
      </c>
      <c r="I23" s="163">
        <v>19057.592399999998</v>
      </c>
      <c r="J23" s="364">
        <v>5.4188901636914029</v>
      </c>
      <c r="K23" s="124">
        <v>11.231576618796348</v>
      </c>
    </row>
    <row r="24" spans="1:13">
      <c r="A24" s="102" t="s">
        <v>226</v>
      </c>
      <c r="B24" s="372">
        <v>7.01436E-2</v>
      </c>
      <c r="C24" s="163">
        <v>13671.3547</v>
      </c>
      <c r="D24" s="364">
        <v>5.1306985693231999</v>
      </c>
      <c r="E24" s="124">
        <v>8.93198408115666</v>
      </c>
      <c r="G24" s="102" t="s">
        <v>226</v>
      </c>
      <c r="H24" s="372">
        <v>8.1173099999999998E-2</v>
      </c>
      <c r="I24" s="163">
        <v>12722.1875</v>
      </c>
      <c r="J24" s="364">
        <v>6.3804357544643944</v>
      </c>
      <c r="K24" s="124">
        <v>8.8282469622180244</v>
      </c>
      <c r="L24" s="204"/>
    </row>
    <row r="25" spans="1:13" ht="13.5" thickBot="1">
      <c r="A25" s="373" t="s">
        <v>217</v>
      </c>
      <c r="B25" s="374">
        <v>7.2636061799999999E-2</v>
      </c>
      <c r="C25" s="375">
        <v>22878.9067</v>
      </c>
      <c r="D25" s="367">
        <v>3.1748047558583732</v>
      </c>
      <c r="E25" s="130">
        <v>9.2493705443620158</v>
      </c>
      <c r="G25" s="373" t="s">
        <v>217</v>
      </c>
      <c r="H25" s="374">
        <v>9.21569E-2</v>
      </c>
      <c r="I25" s="375">
        <v>22878.9067</v>
      </c>
      <c r="J25" s="367">
        <v>4.0280290141661359</v>
      </c>
      <c r="K25" s="130">
        <v>10.022826188385443</v>
      </c>
      <c r="L25" s="204"/>
    </row>
    <row r="26" spans="1:13">
      <c r="C26" s="203"/>
      <c r="D26" s="167"/>
      <c r="L26" s="204"/>
    </row>
    <row r="27" spans="1:13">
      <c r="A27" s="97" t="s">
        <v>137</v>
      </c>
      <c r="C27" s="203"/>
      <c r="D27" s="167"/>
      <c r="L27" s="204"/>
    </row>
    <row r="28" spans="1:13">
      <c r="A28" s="359" t="s">
        <v>413</v>
      </c>
      <c r="C28" s="203"/>
      <c r="D28" s="167"/>
      <c r="L28" s="204"/>
    </row>
    <row r="29" spans="1:13">
      <c r="C29" s="204"/>
      <c r="D29" s="168"/>
      <c r="L29" s="204"/>
    </row>
    <row r="30" spans="1:13">
      <c r="A30" s="203"/>
      <c r="B30" s="167"/>
      <c r="D30" s="168"/>
      <c r="L30" s="204"/>
    </row>
    <row r="31" spans="1:13">
      <c r="A31" s="204"/>
      <c r="B31" s="168"/>
      <c r="D31" s="168"/>
      <c r="L31" s="204"/>
    </row>
    <row r="32" spans="1:13">
      <c r="A32" s="204"/>
      <c r="B32" s="168"/>
      <c r="D32" s="168"/>
      <c r="L32" s="204"/>
    </row>
    <row r="33" spans="1:12">
      <c r="A33" s="204"/>
      <c r="B33" s="168"/>
      <c r="D33" s="168"/>
      <c r="L33" s="204"/>
    </row>
    <row r="34" spans="1:12">
      <c r="A34" s="204"/>
      <c r="B34" s="168"/>
      <c r="D34" s="168"/>
      <c r="L34" s="204"/>
    </row>
    <row r="35" spans="1:12">
      <c r="A35" s="204"/>
      <c r="B35" s="168"/>
      <c r="D35" s="168"/>
      <c r="L35" s="204"/>
    </row>
    <row r="36" spans="1:12">
      <c r="D36" s="168"/>
      <c r="L36" s="204"/>
    </row>
    <row r="37" spans="1:12">
      <c r="D37" s="168"/>
      <c r="L37" s="204"/>
    </row>
    <row r="38" spans="1:12">
      <c r="A38" s="167"/>
      <c r="D38" s="168"/>
      <c r="L38" s="204"/>
    </row>
    <row r="39" spans="1:12">
      <c r="A39" s="203"/>
      <c r="B39" s="167"/>
      <c r="D39" s="168"/>
      <c r="L39" s="204"/>
    </row>
    <row r="40" spans="1:12">
      <c r="A40" s="204"/>
      <c r="B40" s="168"/>
      <c r="D40" s="168"/>
      <c r="L40" s="204"/>
    </row>
    <row r="41" spans="1:12">
      <c r="A41" s="204"/>
      <c r="B41" s="168"/>
      <c r="D41" s="168"/>
      <c r="L41" s="204"/>
    </row>
    <row r="42" spans="1:12">
      <c r="A42" s="204"/>
      <c r="B42" s="168"/>
      <c r="D42" s="168"/>
      <c r="L42" s="204"/>
    </row>
    <row r="43" spans="1:12">
      <c r="A43" s="204"/>
      <c r="B43" s="168"/>
      <c r="D43" s="168"/>
      <c r="L43" s="204"/>
    </row>
    <row r="44" spans="1:12">
      <c r="D44" s="168"/>
      <c r="L44" s="204"/>
    </row>
    <row r="45" spans="1:12">
      <c r="A45" s="203"/>
      <c r="B45" s="167"/>
      <c r="D45" s="168"/>
      <c r="L45" s="204"/>
    </row>
    <row r="46" spans="1:12">
      <c r="A46" s="204"/>
      <c r="B46" s="168"/>
      <c r="C46" s="204"/>
      <c r="D46" s="168"/>
      <c r="L46" s="204"/>
    </row>
    <row r="47" spans="1:12">
      <c r="A47" s="204"/>
      <c r="B47" s="168"/>
      <c r="D47" s="168"/>
      <c r="L47" s="204"/>
    </row>
    <row r="48" spans="1:12">
      <c r="A48" s="204"/>
      <c r="B48" s="168"/>
      <c r="D48" s="168"/>
      <c r="L48" s="204"/>
    </row>
    <row r="49" spans="1:12">
      <c r="A49" s="204"/>
      <c r="B49" s="168"/>
      <c r="D49" s="168"/>
      <c r="L49" s="204"/>
    </row>
    <row r="50" spans="1:12">
      <c r="A50" s="204"/>
      <c r="B50" s="168"/>
      <c r="D50" s="168"/>
    </row>
    <row r="51" spans="1:12">
      <c r="A51" s="204"/>
      <c r="B51" s="168"/>
      <c r="D51" s="168"/>
    </row>
    <row r="52" spans="1:12">
      <c r="A52" s="204"/>
      <c r="B52" s="168"/>
      <c r="D52" s="168"/>
    </row>
    <row r="53" spans="1:12">
      <c r="A53" s="204"/>
      <c r="B53" s="168"/>
      <c r="D53" s="168"/>
    </row>
    <row r="54" spans="1:12">
      <c r="A54" s="204"/>
      <c r="B54" s="168"/>
      <c r="D54" s="168"/>
    </row>
    <row r="55" spans="1:12">
      <c r="A55" s="204"/>
      <c r="B55" s="168"/>
      <c r="D55" s="168"/>
    </row>
    <row r="56" spans="1:12">
      <c r="A56" s="204"/>
      <c r="B56" s="168"/>
      <c r="D56" s="168"/>
    </row>
    <row r="57" spans="1:12">
      <c r="A57" s="204"/>
      <c r="B57" s="168"/>
    </row>
    <row r="58" spans="1:12">
      <c r="A58" s="204"/>
      <c r="B58" s="168"/>
    </row>
    <row r="59" spans="1:12">
      <c r="A59" s="204"/>
      <c r="B59" s="168"/>
    </row>
    <row r="60" spans="1:12">
      <c r="A60" s="204"/>
      <c r="B60" s="168"/>
    </row>
    <row r="61" spans="1:12">
      <c r="A61" s="204"/>
      <c r="B61" s="168"/>
    </row>
    <row r="62" spans="1:12">
      <c r="A62" s="204"/>
      <c r="B62" s="168"/>
    </row>
    <row r="63" spans="1:12">
      <c r="A63" s="204"/>
      <c r="B63" s="168"/>
    </row>
    <row r="64" spans="1:12">
      <c r="A64" s="204"/>
      <c r="B64" s="168"/>
    </row>
    <row r="65" spans="1:2">
      <c r="A65" s="204"/>
      <c r="B65" s="168"/>
    </row>
    <row r="66" spans="1:2">
      <c r="A66" s="204"/>
      <c r="B66" s="168"/>
    </row>
    <row r="67" spans="1:2">
      <c r="A67" s="204"/>
      <c r="B67" s="168"/>
    </row>
    <row r="68" spans="1:2">
      <c r="A68" s="204"/>
      <c r="B68" s="168"/>
    </row>
    <row r="69" spans="1:2">
      <c r="A69" s="204"/>
      <c r="B69" s="168"/>
    </row>
    <row r="70" spans="1:2">
      <c r="A70" s="204"/>
      <c r="B70" s="168"/>
    </row>
    <row r="71" spans="1:2">
      <c r="A71" s="204"/>
      <c r="B71" s="168"/>
    </row>
    <row r="72" spans="1:2">
      <c r="A72" s="204"/>
      <c r="B72" s="168"/>
    </row>
    <row r="73" spans="1:2">
      <c r="B73" s="170"/>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election activeCell="L9" sqref="L9"/>
    </sheetView>
  </sheetViews>
  <sheetFormatPr baseColWidth="10" defaultRowHeight="12.75"/>
  <cols>
    <col min="1" max="1" width="30.7109375" style="97" customWidth="1"/>
    <col min="2" max="2" width="10.7109375" style="97" customWidth="1"/>
    <col min="3" max="4" width="11.42578125" style="97"/>
    <col min="5" max="5" width="15.7109375" style="97" customWidth="1"/>
    <col min="6" max="6" width="11.42578125" style="97"/>
    <col min="7" max="7" width="30.7109375" style="97" customWidth="1"/>
    <col min="8" max="16384" width="11.42578125" style="97"/>
  </cols>
  <sheetData>
    <row r="1" spans="1:11">
      <c r="A1" s="96" t="s">
        <v>387</v>
      </c>
      <c r="G1" s="96" t="s">
        <v>388</v>
      </c>
    </row>
    <row r="2" spans="1:11" ht="13.5" thickBot="1"/>
    <row r="3" spans="1:11" ht="51">
      <c r="A3" s="370" t="s">
        <v>216</v>
      </c>
      <c r="B3" s="172" t="s">
        <v>139</v>
      </c>
      <c r="C3" s="172" t="s">
        <v>138</v>
      </c>
      <c r="D3" s="172" t="s">
        <v>141</v>
      </c>
      <c r="E3" s="173" t="s">
        <v>142</v>
      </c>
      <c r="F3" s="185"/>
      <c r="G3" s="370" t="s">
        <v>216</v>
      </c>
      <c r="H3" s="172" t="s">
        <v>139</v>
      </c>
      <c r="I3" s="172" t="s">
        <v>138</v>
      </c>
      <c r="J3" s="172" t="s">
        <v>141</v>
      </c>
      <c r="K3" s="173" t="s">
        <v>142</v>
      </c>
    </row>
    <row r="4" spans="1:11">
      <c r="A4" s="371"/>
      <c r="B4" s="174" t="s">
        <v>144</v>
      </c>
      <c r="C4" s="174"/>
      <c r="D4" s="174" t="s">
        <v>145</v>
      </c>
      <c r="E4" s="175" t="s">
        <v>146</v>
      </c>
      <c r="F4" s="186"/>
      <c r="G4" s="371"/>
      <c r="H4" s="174" t="s">
        <v>144</v>
      </c>
      <c r="I4" s="174"/>
      <c r="J4" s="174" t="s">
        <v>145</v>
      </c>
      <c r="K4" s="175" t="s">
        <v>146</v>
      </c>
    </row>
    <row r="5" spans="1:11">
      <c r="A5" s="302" t="s">
        <v>115</v>
      </c>
      <c r="B5" s="372">
        <v>0.22322120000000001</v>
      </c>
      <c r="C5" s="163">
        <v>108432.611</v>
      </c>
      <c r="D5" s="364">
        <v>2.058616849132223</v>
      </c>
      <c r="E5" s="124">
        <v>61.846188287134112</v>
      </c>
      <c r="G5" s="302" t="s">
        <v>115</v>
      </c>
      <c r="H5" s="372">
        <v>0.26819949999999998</v>
      </c>
      <c r="I5" s="163">
        <v>100905.499</v>
      </c>
      <c r="J5" s="364">
        <v>2.6579274931289918</v>
      </c>
      <c r="K5" s="124">
        <v>62.702887587914546</v>
      </c>
    </row>
    <row r="6" spans="1:11">
      <c r="A6" s="302" t="s">
        <v>113</v>
      </c>
      <c r="B6" s="372">
        <v>3.9180300000000001E-2</v>
      </c>
      <c r="C6" s="163">
        <v>15406.675999999999</v>
      </c>
      <c r="D6" s="364">
        <v>2.543072886065755</v>
      </c>
      <c r="E6" s="124">
        <v>10.855385648614023</v>
      </c>
      <c r="G6" s="302" t="s">
        <v>113</v>
      </c>
      <c r="H6" s="372">
        <v>4.42303E-2</v>
      </c>
      <c r="I6" s="163">
        <v>14091.49</v>
      </c>
      <c r="J6" s="364">
        <v>3.1387951167690575</v>
      </c>
      <c r="K6" s="124">
        <v>10.340688662282133</v>
      </c>
    </row>
    <row r="7" spans="1:11">
      <c r="A7" s="302" t="s">
        <v>114</v>
      </c>
      <c r="B7" s="372">
        <v>4.3590299999999998E-2</v>
      </c>
      <c r="C7" s="163">
        <v>25550.429</v>
      </c>
      <c r="D7" s="364">
        <v>1.7060496322781897</v>
      </c>
      <c r="E7" s="124">
        <v>12.07723057349688</v>
      </c>
      <c r="G7" s="302" t="s">
        <v>114</v>
      </c>
      <c r="H7" s="372">
        <v>4.97043E-2</v>
      </c>
      <c r="I7" s="163">
        <v>24801.038</v>
      </c>
      <c r="J7" s="364">
        <v>2.0041217629681469</v>
      </c>
      <c r="K7" s="124">
        <v>11.620465867893047</v>
      </c>
    </row>
    <row r="8" spans="1:11">
      <c r="A8" s="302" t="s">
        <v>112</v>
      </c>
      <c r="B8" s="372">
        <v>4.6580999999999997E-2</v>
      </c>
      <c r="C8" s="163">
        <v>26142.976999999999</v>
      </c>
      <c r="D8" s="364">
        <v>1.7817787163259946</v>
      </c>
      <c r="E8" s="124">
        <v>12.905840917453155</v>
      </c>
      <c r="G8" s="302" t="s">
        <v>112</v>
      </c>
      <c r="H8" s="372">
        <v>5.42184E-2</v>
      </c>
      <c r="I8" s="163">
        <v>25419.580999999998</v>
      </c>
      <c r="J8" s="364">
        <v>2.1329383832093853</v>
      </c>
      <c r="K8" s="124">
        <v>12.675826168194147</v>
      </c>
    </row>
    <row r="9" spans="1:11" ht="13.5" thickBot="1">
      <c r="A9" s="373" t="s">
        <v>217</v>
      </c>
      <c r="B9" s="374">
        <v>8.3567999999999993E-3</v>
      </c>
      <c r="C9" s="375">
        <v>8603.2469999999994</v>
      </c>
      <c r="D9" s="367">
        <v>0.97135418755267633</v>
      </c>
      <c r="E9" s="130">
        <v>2.3153545733018293</v>
      </c>
      <c r="G9" s="373" t="s">
        <v>217</v>
      </c>
      <c r="H9" s="374">
        <v>1.13782E-2</v>
      </c>
      <c r="I9" s="375">
        <v>8673.268</v>
      </c>
      <c r="J9" s="367">
        <v>1.311869989489544</v>
      </c>
      <c r="K9" s="130">
        <v>2.6601317137161304</v>
      </c>
    </row>
    <row r="10" spans="1:11">
      <c r="D10" s="191"/>
      <c r="J10" s="191"/>
    </row>
    <row r="11" spans="1:11" ht="13.5" thickBot="1">
      <c r="D11" s="191"/>
      <c r="J11" s="191"/>
    </row>
    <row r="12" spans="1:11" ht="51">
      <c r="A12" s="370" t="s">
        <v>218</v>
      </c>
      <c r="B12" s="172" t="s">
        <v>139</v>
      </c>
      <c r="C12" s="172" t="s">
        <v>138</v>
      </c>
      <c r="D12" s="172" t="s">
        <v>141</v>
      </c>
      <c r="E12" s="173" t="s">
        <v>142</v>
      </c>
      <c r="F12" s="186"/>
      <c r="G12" s="370" t="s">
        <v>218</v>
      </c>
      <c r="H12" s="172" t="s">
        <v>139</v>
      </c>
      <c r="I12" s="172" t="s">
        <v>138</v>
      </c>
      <c r="J12" s="172" t="s">
        <v>141</v>
      </c>
      <c r="K12" s="173" t="s">
        <v>142</v>
      </c>
    </row>
    <row r="13" spans="1:11">
      <c r="A13" s="371"/>
      <c r="B13" s="174" t="s">
        <v>144</v>
      </c>
      <c r="C13" s="174"/>
      <c r="D13" s="174" t="s">
        <v>145</v>
      </c>
      <c r="E13" s="175" t="s">
        <v>146</v>
      </c>
      <c r="F13" s="186"/>
      <c r="G13" s="371"/>
      <c r="H13" s="174" t="s">
        <v>144</v>
      </c>
      <c r="I13" s="174"/>
      <c r="J13" s="174" t="s">
        <v>145</v>
      </c>
      <c r="K13" s="175" t="s">
        <v>146</v>
      </c>
    </row>
    <row r="14" spans="1:11">
      <c r="A14" s="302" t="s">
        <v>219</v>
      </c>
      <c r="B14" s="372">
        <v>1.8820699999999999E-2</v>
      </c>
      <c r="C14" s="163">
        <v>26900.381000000001</v>
      </c>
      <c r="D14" s="364">
        <v>0.6996443656318474</v>
      </c>
      <c r="E14" s="124">
        <v>5.2145057610941965</v>
      </c>
      <c r="G14" s="302" t="s">
        <v>219</v>
      </c>
      <c r="H14" s="372">
        <v>2.5755500000000001E-2</v>
      </c>
      <c r="I14" s="163">
        <v>26311.774000000001</v>
      </c>
      <c r="J14" s="364">
        <v>0.97885836203974685</v>
      </c>
      <c r="K14" s="124">
        <v>6.0214289037471467</v>
      </c>
    </row>
    <row r="15" spans="1:11">
      <c r="A15" s="302" t="s">
        <v>220</v>
      </c>
      <c r="B15" s="372">
        <v>2.9347499999999999E-2</v>
      </c>
      <c r="C15" s="163">
        <v>25221.965</v>
      </c>
      <c r="D15" s="364">
        <v>1.1635691350773028</v>
      </c>
      <c r="E15" s="124">
        <v>8.1310848068197217</v>
      </c>
      <c r="G15" s="302" t="s">
        <v>220</v>
      </c>
      <c r="H15" s="372">
        <v>3.9974999999999997E-2</v>
      </c>
      <c r="I15" s="163">
        <v>24744.848999999998</v>
      </c>
      <c r="J15" s="364">
        <v>1.6154877324165526</v>
      </c>
      <c r="K15" s="124">
        <v>9.3458337220124701</v>
      </c>
    </row>
    <row r="16" spans="1:11">
      <c r="A16" s="302" t="s">
        <v>221</v>
      </c>
      <c r="B16" s="372">
        <v>0.30823919999999999</v>
      </c>
      <c r="C16" s="163">
        <v>128937.474</v>
      </c>
      <c r="D16" s="364">
        <v>2.390609885842808</v>
      </c>
      <c r="E16" s="124">
        <v>85.401450753429273</v>
      </c>
      <c r="G16" s="302" t="s">
        <v>221</v>
      </c>
      <c r="H16" s="372">
        <v>0.35563080000000002</v>
      </c>
      <c r="I16" s="163">
        <v>119704.36500000001</v>
      </c>
      <c r="J16" s="364">
        <v>2.9709092061931077</v>
      </c>
      <c r="K16" s="124">
        <v>83.143622844934896</v>
      </c>
    </row>
    <row r="17" spans="1:13" ht="13.5" thickBot="1">
      <c r="A17" s="373" t="s">
        <v>217</v>
      </c>
      <c r="B17" s="374">
        <v>4.5222999999999999E-3</v>
      </c>
      <c r="C17" s="375">
        <v>3076.1210000000001</v>
      </c>
      <c r="D17" s="367">
        <v>1.4701307263270853</v>
      </c>
      <c r="E17" s="130">
        <v>1.2529586786568134</v>
      </c>
      <c r="G17" s="149" t="s">
        <v>217</v>
      </c>
      <c r="H17" s="374">
        <v>6.3693999999999999E-3</v>
      </c>
      <c r="I17" s="375">
        <v>3129.8879999999999</v>
      </c>
      <c r="J17" s="367">
        <v>2.035024895459518</v>
      </c>
      <c r="K17" s="130">
        <v>1.4891145293054715</v>
      </c>
    </row>
    <row r="18" spans="1:13" ht="13.5" thickBot="1"/>
    <row r="19" spans="1:13" ht="51">
      <c r="A19" s="370" t="s">
        <v>222</v>
      </c>
      <c r="B19" s="172" t="s">
        <v>139</v>
      </c>
      <c r="C19" s="172" t="s">
        <v>138</v>
      </c>
      <c r="D19" s="172" t="s">
        <v>141</v>
      </c>
      <c r="E19" s="173" t="s">
        <v>142</v>
      </c>
      <c r="F19" s="186"/>
      <c r="G19" s="370" t="s">
        <v>222</v>
      </c>
      <c r="H19" s="172" t="s">
        <v>139</v>
      </c>
      <c r="I19" s="172" t="s">
        <v>138</v>
      </c>
      <c r="J19" s="172" t="s">
        <v>141</v>
      </c>
      <c r="K19" s="173" t="s">
        <v>142</v>
      </c>
      <c r="L19" s="203"/>
      <c r="M19" s="167"/>
    </row>
    <row r="20" spans="1:13">
      <c r="A20" s="371"/>
      <c r="B20" s="174" t="s">
        <v>144</v>
      </c>
      <c r="C20" s="174"/>
      <c r="D20" s="174" t="s">
        <v>145</v>
      </c>
      <c r="E20" s="175" t="s">
        <v>146</v>
      </c>
      <c r="F20" s="186"/>
      <c r="G20" s="371"/>
      <c r="H20" s="174" t="s">
        <v>144</v>
      </c>
      <c r="I20" s="174"/>
      <c r="J20" s="174" t="s">
        <v>145</v>
      </c>
      <c r="K20" s="175" t="s">
        <v>146</v>
      </c>
      <c r="L20" s="168"/>
      <c r="M20" s="168"/>
    </row>
    <row r="21" spans="1:13">
      <c r="A21" s="102" t="s">
        <v>223</v>
      </c>
      <c r="B21" s="372">
        <v>3.6451000000000004E-2</v>
      </c>
      <c r="C21" s="163">
        <v>29393.630400000002</v>
      </c>
      <c r="D21" s="364">
        <v>1.2400986031313779</v>
      </c>
      <c r="E21" s="124">
        <v>10.117435340516735</v>
      </c>
      <c r="G21" s="102" t="s">
        <v>223</v>
      </c>
      <c r="H21" s="372">
        <v>4.4522100000000002E-2</v>
      </c>
      <c r="I21" s="163">
        <v>29393.630400000002</v>
      </c>
      <c r="J21" s="364">
        <v>1.5146853040650601</v>
      </c>
      <c r="K21" s="124">
        <v>10.40890915709347</v>
      </c>
    </row>
    <row r="22" spans="1:13">
      <c r="A22" s="102" t="s">
        <v>224</v>
      </c>
      <c r="B22" s="372">
        <v>7.1616799999999994E-2</v>
      </c>
      <c r="C22" s="163">
        <v>34730.148099999999</v>
      </c>
      <c r="D22" s="364">
        <v>2.0620931357329857</v>
      </c>
      <c r="E22" s="124">
        <v>19.878147191976044</v>
      </c>
      <c r="G22" s="102" t="s">
        <v>224</v>
      </c>
      <c r="H22" s="372">
        <v>8.4570300000000001E-2</v>
      </c>
      <c r="I22" s="163">
        <v>33465.495699999999</v>
      </c>
      <c r="J22" s="364">
        <v>2.5270894164582778</v>
      </c>
      <c r="K22" s="124">
        <v>19.771856450799532</v>
      </c>
    </row>
    <row r="23" spans="1:13">
      <c r="A23" s="102" t="s">
        <v>225</v>
      </c>
      <c r="B23" s="372">
        <v>9.6616400000000019E-2</v>
      </c>
      <c r="C23" s="163">
        <v>40730.242300000013</v>
      </c>
      <c r="D23" s="364">
        <v>2.3721047198386049</v>
      </c>
      <c r="E23" s="124">
        <v>26.817101858206939</v>
      </c>
      <c r="G23" s="102" t="s">
        <v>225</v>
      </c>
      <c r="H23" s="372">
        <v>0.11354759999999998</v>
      </c>
      <c r="I23" s="163">
        <v>36816.342700000008</v>
      </c>
      <c r="J23" s="364">
        <v>3.0841629470164609</v>
      </c>
      <c r="K23" s="124">
        <v>26.546516301027722</v>
      </c>
    </row>
    <row r="24" spans="1:13">
      <c r="A24" s="102" t="s">
        <v>226</v>
      </c>
      <c r="B24" s="372">
        <v>9.9217199999999992E-2</v>
      </c>
      <c r="C24" s="163">
        <v>43650.666399999995</v>
      </c>
      <c r="D24" s="364">
        <v>2.2729824807439827</v>
      </c>
      <c r="E24" s="124">
        <v>27.538986740202375</v>
      </c>
      <c r="G24" s="102" t="s">
        <v>226</v>
      </c>
      <c r="H24" s="372">
        <v>0.12025179999999999</v>
      </c>
      <c r="I24" s="163">
        <v>41169.6518</v>
      </c>
      <c r="J24" s="364">
        <v>2.9208845531212386</v>
      </c>
      <c r="K24" s="124">
        <v>28.1139043795547</v>
      </c>
      <c r="L24" s="204"/>
    </row>
    <row r="25" spans="1:13" ht="13.5" thickBot="1">
      <c r="A25" s="373" t="s">
        <v>217</v>
      </c>
      <c r="B25" s="374">
        <v>5.6377650699999997E-2</v>
      </c>
      <c r="C25" s="375">
        <v>33357.674899999998</v>
      </c>
      <c r="D25" s="367">
        <v>1.6900953339526672</v>
      </c>
      <c r="E25" s="130">
        <v>15.648328869097909</v>
      </c>
      <c r="G25" s="373" t="s">
        <v>217</v>
      </c>
      <c r="H25" s="374">
        <v>6.4838900000000005E-2</v>
      </c>
      <c r="I25" s="375">
        <v>33045.7549</v>
      </c>
      <c r="J25" s="367">
        <v>1.9620946834535773</v>
      </c>
      <c r="K25" s="130">
        <v>15.158813711524566</v>
      </c>
      <c r="L25" s="204"/>
    </row>
    <row r="26" spans="1:13">
      <c r="C26" s="203"/>
      <c r="D26" s="167"/>
      <c r="L26" s="204"/>
    </row>
    <row r="27" spans="1:13">
      <c r="A27" s="97" t="s">
        <v>137</v>
      </c>
      <c r="C27" s="203"/>
      <c r="D27" s="167"/>
      <c r="L27" s="204"/>
    </row>
    <row r="28" spans="1:13">
      <c r="A28" s="359" t="s">
        <v>413</v>
      </c>
      <c r="C28" s="203"/>
      <c r="D28" s="167"/>
      <c r="L28" s="204"/>
    </row>
    <row r="29" spans="1:13">
      <c r="C29" s="204"/>
      <c r="D29" s="168"/>
      <c r="L29" s="204"/>
    </row>
    <row r="30" spans="1:13">
      <c r="A30" s="203"/>
      <c r="B30" s="167"/>
      <c r="D30" s="168"/>
      <c r="L30" s="204"/>
    </row>
    <row r="31" spans="1:13">
      <c r="A31" s="204"/>
      <c r="B31" s="168"/>
      <c r="D31" s="168"/>
      <c r="L31" s="204"/>
    </row>
    <row r="32" spans="1:13">
      <c r="A32" s="204"/>
      <c r="B32" s="168"/>
      <c r="D32" s="168"/>
      <c r="L32" s="204"/>
    </row>
    <row r="33" spans="1:12">
      <c r="A33" s="204"/>
      <c r="B33" s="168"/>
      <c r="D33" s="168"/>
      <c r="L33" s="204"/>
    </row>
    <row r="34" spans="1:12">
      <c r="A34" s="204"/>
      <c r="B34" s="168"/>
      <c r="D34" s="168"/>
      <c r="L34" s="204"/>
    </row>
    <row r="35" spans="1:12">
      <c r="A35" s="204"/>
      <c r="B35" s="168"/>
      <c r="D35" s="168"/>
      <c r="L35" s="204"/>
    </row>
    <row r="36" spans="1:12">
      <c r="D36" s="168"/>
      <c r="L36" s="204"/>
    </row>
    <row r="37" spans="1:12">
      <c r="D37" s="168"/>
      <c r="L37" s="204"/>
    </row>
    <row r="38" spans="1:12">
      <c r="A38" s="167"/>
      <c r="D38" s="168"/>
      <c r="L38" s="204"/>
    </row>
    <row r="39" spans="1:12">
      <c r="A39" s="203"/>
      <c r="B39" s="167"/>
      <c r="D39" s="168"/>
      <c r="L39" s="204"/>
    </row>
    <row r="40" spans="1:12">
      <c r="A40" s="204"/>
      <c r="B40" s="168"/>
      <c r="D40" s="168"/>
      <c r="L40" s="204"/>
    </row>
    <row r="41" spans="1:12">
      <c r="A41" s="204"/>
      <c r="B41" s="168"/>
      <c r="D41" s="168"/>
      <c r="L41" s="204"/>
    </row>
    <row r="42" spans="1:12">
      <c r="A42" s="204"/>
      <c r="B42" s="168"/>
      <c r="D42" s="168"/>
      <c r="L42" s="204"/>
    </row>
    <row r="43" spans="1:12">
      <c r="A43" s="204"/>
      <c r="B43" s="168"/>
      <c r="D43" s="168"/>
      <c r="L43" s="204"/>
    </row>
    <row r="44" spans="1:12">
      <c r="D44" s="168"/>
      <c r="L44" s="204"/>
    </row>
    <row r="45" spans="1:12">
      <c r="A45" s="203"/>
      <c r="B45" s="167"/>
      <c r="D45" s="168"/>
      <c r="L45" s="204"/>
    </row>
    <row r="46" spans="1:12">
      <c r="A46" s="204"/>
      <c r="B46" s="168"/>
      <c r="C46" s="204"/>
      <c r="D46" s="168"/>
      <c r="L46" s="204"/>
    </row>
    <row r="47" spans="1:12">
      <c r="A47" s="204"/>
      <c r="B47" s="168"/>
      <c r="D47" s="168"/>
      <c r="L47" s="204"/>
    </row>
    <row r="48" spans="1:12">
      <c r="A48" s="204"/>
      <c r="B48" s="168"/>
      <c r="D48" s="168"/>
      <c r="L48" s="204"/>
    </row>
    <row r="49" spans="1:12">
      <c r="A49" s="204"/>
      <c r="B49" s="168"/>
      <c r="D49" s="168"/>
      <c r="L49" s="204"/>
    </row>
    <row r="50" spans="1:12">
      <c r="A50" s="204"/>
      <c r="B50" s="168"/>
      <c r="D50" s="168"/>
    </row>
    <row r="51" spans="1:12">
      <c r="A51" s="204"/>
      <c r="B51" s="168"/>
      <c r="D51" s="168"/>
    </row>
    <row r="52" spans="1:12">
      <c r="A52" s="204"/>
      <c r="B52" s="168"/>
      <c r="D52" s="168"/>
    </row>
    <row r="53" spans="1:12">
      <c r="A53" s="204"/>
      <c r="B53" s="168"/>
      <c r="D53" s="168"/>
    </row>
    <row r="54" spans="1:12">
      <c r="A54" s="204"/>
      <c r="B54" s="168"/>
      <c r="D54" s="168"/>
    </row>
    <row r="55" spans="1:12">
      <c r="A55" s="204"/>
      <c r="B55" s="168"/>
      <c r="D55" s="168"/>
    </row>
    <row r="56" spans="1:12">
      <c r="A56" s="204"/>
      <c r="B56" s="168"/>
      <c r="D56" s="168"/>
    </row>
    <row r="57" spans="1:12">
      <c r="A57" s="204"/>
      <c r="B57" s="168"/>
    </row>
    <row r="58" spans="1:12">
      <c r="A58" s="204"/>
      <c r="B58" s="168"/>
    </row>
    <row r="59" spans="1:12">
      <c r="A59" s="204"/>
      <c r="B59" s="168"/>
    </row>
    <row r="60" spans="1:12">
      <c r="A60" s="204"/>
      <c r="B60" s="168"/>
    </row>
    <row r="61" spans="1:12">
      <c r="A61" s="204"/>
      <c r="B61" s="168"/>
    </row>
    <row r="62" spans="1:12">
      <c r="A62" s="204"/>
      <c r="B62" s="168"/>
    </row>
    <row r="63" spans="1:12">
      <c r="A63" s="204"/>
      <c r="B63" s="168"/>
    </row>
    <row r="64" spans="1:12">
      <c r="A64" s="204"/>
      <c r="B64" s="168"/>
    </row>
    <row r="65" spans="1:2">
      <c r="A65" s="204"/>
      <c r="B65" s="168"/>
    </row>
    <row r="66" spans="1:2">
      <c r="A66" s="204"/>
      <c r="B66" s="168"/>
    </row>
    <row r="67" spans="1:2">
      <c r="A67" s="204"/>
      <c r="B67" s="168"/>
    </row>
    <row r="68" spans="1:2">
      <c r="A68" s="204"/>
      <c r="B68" s="168"/>
    </row>
    <row r="69" spans="1:2">
      <c r="A69" s="204"/>
      <c r="B69" s="168"/>
    </row>
    <row r="70" spans="1:2">
      <c r="A70" s="204"/>
      <c r="B70" s="168"/>
    </row>
    <row r="71" spans="1:2">
      <c r="A71" s="204"/>
      <c r="B71" s="168"/>
    </row>
    <row r="72" spans="1:2">
      <c r="A72" s="204"/>
      <c r="B72" s="168"/>
    </row>
    <row r="73" spans="1:2">
      <c r="B73" s="170"/>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election activeCell="M7" sqref="M7"/>
    </sheetView>
  </sheetViews>
  <sheetFormatPr baseColWidth="10" defaultRowHeight="12.75"/>
  <cols>
    <col min="1" max="1" width="30.7109375" style="97" customWidth="1"/>
    <col min="2" max="2" width="10.7109375" style="97" customWidth="1"/>
    <col min="3" max="4" width="11.42578125" style="97"/>
    <col min="5" max="5" width="15.7109375" style="97" customWidth="1"/>
    <col min="6" max="6" width="11.42578125" style="97"/>
    <col min="7" max="7" width="30.7109375" style="97" customWidth="1"/>
    <col min="8" max="16384" width="11.42578125" style="97"/>
  </cols>
  <sheetData>
    <row r="1" spans="1:11">
      <c r="A1" s="96" t="s">
        <v>389</v>
      </c>
      <c r="G1" s="96" t="s">
        <v>390</v>
      </c>
    </row>
    <row r="2" spans="1:11" ht="13.5" thickBot="1"/>
    <row r="3" spans="1:11" ht="51">
      <c r="A3" s="370" t="s">
        <v>216</v>
      </c>
      <c r="B3" s="172" t="s">
        <v>139</v>
      </c>
      <c r="C3" s="172" t="s">
        <v>138</v>
      </c>
      <c r="D3" s="172" t="s">
        <v>141</v>
      </c>
      <c r="E3" s="173" t="s">
        <v>142</v>
      </c>
      <c r="F3" s="185"/>
      <c r="G3" s="370" t="s">
        <v>216</v>
      </c>
      <c r="H3" s="172" t="s">
        <v>139</v>
      </c>
      <c r="I3" s="172" t="s">
        <v>138</v>
      </c>
      <c r="J3" s="172" t="s">
        <v>141</v>
      </c>
      <c r="K3" s="173" t="s">
        <v>142</v>
      </c>
    </row>
    <row r="4" spans="1:11">
      <c r="A4" s="371"/>
      <c r="B4" s="174" t="s">
        <v>144</v>
      </c>
      <c r="C4" s="174"/>
      <c r="D4" s="174" t="s">
        <v>145</v>
      </c>
      <c r="E4" s="175" t="s">
        <v>146</v>
      </c>
      <c r="F4" s="186"/>
      <c r="G4" s="371"/>
      <c r="H4" s="174" t="s">
        <v>144</v>
      </c>
      <c r="I4" s="174"/>
      <c r="J4" s="174" t="s">
        <v>145</v>
      </c>
      <c r="K4" s="175" t="s">
        <v>146</v>
      </c>
    </row>
    <row r="5" spans="1:11">
      <c r="A5" s="302" t="s">
        <v>115</v>
      </c>
      <c r="B5" s="372">
        <v>5.4269299999999999E-2</v>
      </c>
      <c r="C5" s="163">
        <v>29789.887999999999</v>
      </c>
      <c r="D5" s="364">
        <v>1.8217356171329011</v>
      </c>
      <c r="E5" s="124">
        <v>18.777355884443207</v>
      </c>
      <c r="G5" s="302" t="s">
        <v>115</v>
      </c>
      <c r="H5" s="372">
        <v>6.3334199999999993E-2</v>
      </c>
      <c r="I5" s="163">
        <v>28373.823</v>
      </c>
      <c r="J5" s="364">
        <v>2.2321348800970524</v>
      </c>
      <c r="K5" s="124">
        <v>17.310607913809658</v>
      </c>
    </row>
    <row r="6" spans="1:11">
      <c r="A6" s="302" t="s">
        <v>113</v>
      </c>
      <c r="B6" s="372">
        <v>8.8552000000000006E-3</v>
      </c>
      <c r="C6" s="163">
        <v>6122.4369999999999</v>
      </c>
      <c r="D6" s="364">
        <v>1.4463521633623997</v>
      </c>
      <c r="E6" s="124">
        <v>3.063928258295602</v>
      </c>
      <c r="G6" s="302" t="s">
        <v>113</v>
      </c>
      <c r="H6" s="372">
        <v>9.1471E-3</v>
      </c>
      <c r="I6" s="163">
        <v>5934.9650000000001</v>
      </c>
      <c r="J6" s="364">
        <v>1.5412222313021222</v>
      </c>
      <c r="K6" s="124">
        <v>2.5001004457056117</v>
      </c>
    </row>
    <row r="7" spans="1:11">
      <c r="A7" s="302" t="s">
        <v>114</v>
      </c>
      <c r="B7" s="372">
        <v>0.19246050000000001</v>
      </c>
      <c r="C7" s="163">
        <v>99034.106</v>
      </c>
      <c r="D7" s="364">
        <v>1.9433759517150586</v>
      </c>
      <c r="E7" s="124">
        <v>66.591964558191862</v>
      </c>
      <c r="G7" s="302" t="s">
        <v>114</v>
      </c>
      <c r="H7" s="372">
        <v>0.24965490000000001</v>
      </c>
      <c r="I7" s="163">
        <v>91309.967999999993</v>
      </c>
      <c r="J7" s="364">
        <v>2.734147272946148</v>
      </c>
      <c r="K7" s="124">
        <v>68.236088679755326</v>
      </c>
    </row>
    <row r="8" spans="1:11">
      <c r="A8" s="302" t="s">
        <v>112</v>
      </c>
      <c r="B8" s="372">
        <v>2.3183200000000001E-2</v>
      </c>
      <c r="C8" s="163">
        <v>19997.717000000001</v>
      </c>
      <c r="D8" s="364">
        <v>1.159292333219837</v>
      </c>
      <c r="E8" s="124">
        <v>8.0214632755577053</v>
      </c>
      <c r="G8" s="302" t="s">
        <v>112</v>
      </c>
      <c r="H8" s="372">
        <v>2.8884300000000002E-2</v>
      </c>
      <c r="I8" s="163">
        <v>18163.89</v>
      </c>
      <c r="J8" s="364">
        <v>1.590204521168098</v>
      </c>
      <c r="K8" s="124">
        <v>7.8947044750680107</v>
      </c>
    </row>
    <row r="9" spans="1:11" ht="13.5" thickBot="1">
      <c r="A9" s="373" t="s">
        <v>217</v>
      </c>
      <c r="B9" s="374">
        <v>1.0246399999999999E-2</v>
      </c>
      <c r="C9" s="375">
        <v>6370.9830000000002</v>
      </c>
      <c r="D9" s="367">
        <v>1.6082918444453547</v>
      </c>
      <c r="E9" s="130">
        <v>3.5452880235116147</v>
      </c>
      <c r="G9" s="373" t="s">
        <v>217</v>
      </c>
      <c r="H9" s="374">
        <v>1.4848800000000001E-2</v>
      </c>
      <c r="I9" s="375">
        <v>5792.6130000000003</v>
      </c>
      <c r="J9" s="367">
        <v>2.563402733792159</v>
      </c>
      <c r="K9" s="130">
        <v>4.0584984856614099</v>
      </c>
    </row>
    <row r="10" spans="1:11">
      <c r="D10" s="191"/>
      <c r="J10" s="191"/>
    </row>
    <row r="11" spans="1:11" ht="13.5" thickBot="1">
      <c r="D11" s="191"/>
      <c r="J11" s="191"/>
    </row>
    <row r="12" spans="1:11" ht="51">
      <c r="A12" s="370" t="s">
        <v>218</v>
      </c>
      <c r="B12" s="172" t="s">
        <v>139</v>
      </c>
      <c r="C12" s="172" t="s">
        <v>138</v>
      </c>
      <c r="D12" s="172" t="s">
        <v>141</v>
      </c>
      <c r="E12" s="173" t="s">
        <v>142</v>
      </c>
      <c r="F12" s="186"/>
      <c r="G12" s="370" t="s">
        <v>218</v>
      </c>
      <c r="H12" s="172" t="s">
        <v>139</v>
      </c>
      <c r="I12" s="172" t="s">
        <v>138</v>
      </c>
      <c r="J12" s="172" t="s">
        <v>141</v>
      </c>
      <c r="K12" s="173" t="s">
        <v>142</v>
      </c>
    </row>
    <row r="13" spans="1:11">
      <c r="A13" s="371"/>
      <c r="B13" s="174" t="s">
        <v>144</v>
      </c>
      <c r="C13" s="174"/>
      <c r="D13" s="174" t="s">
        <v>145</v>
      </c>
      <c r="E13" s="175" t="s">
        <v>146</v>
      </c>
      <c r="F13" s="186"/>
      <c r="G13" s="371"/>
      <c r="H13" s="174" t="s">
        <v>144</v>
      </c>
      <c r="I13" s="174"/>
      <c r="J13" s="174" t="s">
        <v>145</v>
      </c>
      <c r="K13" s="175" t="s">
        <v>146</v>
      </c>
    </row>
    <row r="14" spans="1:11">
      <c r="A14" s="302" t="s">
        <v>219</v>
      </c>
      <c r="B14" s="376">
        <v>1.02454E-2</v>
      </c>
      <c r="C14" s="163">
        <v>19921.633999999998</v>
      </c>
      <c r="D14" s="364">
        <v>0.51428512339901433</v>
      </c>
      <c r="E14" s="124">
        <v>3.5449420202301205</v>
      </c>
      <c r="G14" s="302" t="s">
        <v>219</v>
      </c>
      <c r="H14" s="372">
        <v>2.5839299999999999E-2</v>
      </c>
      <c r="I14" s="163">
        <v>17915.521000000001</v>
      </c>
      <c r="J14" s="364">
        <v>1.4422857141581313</v>
      </c>
      <c r="K14" s="124">
        <v>7.0624400571460892</v>
      </c>
    </row>
    <row r="15" spans="1:11">
      <c r="A15" s="302" t="s">
        <v>220</v>
      </c>
      <c r="B15" s="376">
        <v>2.40831E-2</v>
      </c>
      <c r="C15" s="163">
        <v>27107.9</v>
      </c>
      <c r="D15" s="364">
        <v>0.88841629192965876</v>
      </c>
      <c r="E15" s="124">
        <v>8.3328316285751676</v>
      </c>
      <c r="G15" s="302" t="s">
        <v>220</v>
      </c>
      <c r="H15" s="372">
        <v>3.7065000000000001E-2</v>
      </c>
      <c r="I15" s="163">
        <v>26122.136999999999</v>
      </c>
      <c r="J15" s="364">
        <v>1.4189114772654321</v>
      </c>
      <c r="K15" s="124">
        <v>10.13066688022198</v>
      </c>
    </row>
    <row r="16" spans="1:11">
      <c r="A16" s="302" t="s">
        <v>221</v>
      </c>
      <c r="B16" s="376">
        <v>0.24998219999999999</v>
      </c>
      <c r="C16" s="163">
        <v>111748.045</v>
      </c>
      <c r="D16" s="364">
        <v>2.2370163164823151</v>
      </c>
      <c r="E16" s="124">
        <v>86.494661515369827</v>
      </c>
      <c r="G16" s="302" t="s">
        <v>221</v>
      </c>
      <c r="H16" s="372">
        <v>0.29607240000000001</v>
      </c>
      <c r="I16" s="163">
        <v>103557.674</v>
      </c>
      <c r="J16" s="364">
        <v>2.8590097533476855</v>
      </c>
      <c r="K16" s="124">
        <v>80.922996272166031</v>
      </c>
    </row>
    <row r="17" spans="1:13" ht="13.5" thickBot="1">
      <c r="A17" s="373" t="s">
        <v>217</v>
      </c>
      <c r="B17" s="377">
        <v>4.7038999999999996E-3</v>
      </c>
      <c r="C17" s="375">
        <v>2537.5509999999999</v>
      </c>
      <c r="D17" s="367">
        <v>1.853716437620367</v>
      </c>
      <c r="E17" s="130">
        <v>1.6275648358249031</v>
      </c>
      <c r="G17" s="149" t="s">
        <v>217</v>
      </c>
      <c r="H17" s="374">
        <v>6.8925999999999996E-3</v>
      </c>
      <c r="I17" s="375">
        <v>1979.9269999999999</v>
      </c>
      <c r="J17" s="367">
        <v>3.4812394598386707</v>
      </c>
      <c r="K17" s="130">
        <v>1.8838967904658845</v>
      </c>
    </row>
    <row r="18" spans="1:13" ht="13.5" thickBot="1"/>
    <row r="19" spans="1:13" ht="51">
      <c r="A19" s="370" t="s">
        <v>222</v>
      </c>
      <c r="B19" s="172" t="s">
        <v>139</v>
      </c>
      <c r="C19" s="172" t="s">
        <v>138</v>
      </c>
      <c r="D19" s="172" t="s">
        <v>141</v>
      </c>
      <c r="E19" s="173" t="s">
        <v>142</v>
      </c>
      <c r="F19" s="186"/>
      <c r="G19" s="370" t="s">
        <v>222</v>
      </c>
      <c r="H19" s="172" t="s">
        <v>139</v>
      </c>
      <c r="I19" s="172" t="s">
        <v>138</v>
      </c>
      <c r="J19" s="172" t="s">
        <v>141</v>
      </c>
      <c r="K19" s="173" t="s">
        <v>142</v>
      </c>
      <c r="L19" s="203"/>
      <c r="M19" s="167"/>
    </row>
    <row r="20" spans="1:13">
      <c r="A20" s="371"/>
      <c r="B20" s="174" t="s">
        <v>144</v>
      </c>
      <c r="C20" s="174"/>
      <c r="D20" s="174" t="s">
        <v>145</v>
      </c>
      <c r="E20" s="175" t="s">
        <v>146</v>
      </c>
      <c r="F20" s="186"/>
      <c r="G20" s="371"/>
      <c r="H20" s="174" t="s">
        <v>144</v>
      </c>
      <c r="I20" s="174"/>
      <c r="J20" s="174" t="s">
        <v>145</v>
      </c>
      <c r="K20" s="175" t="s">
        <v>146</v>
      </c>
      <c r="L20" s="168"/>
      <c r="M20" s="168"/>
    </row>
    <row r="21" spans="1:13">
      <c r="A21" s="102" t="s">
        <v>223</v>
      </c>
      <c r="B21" s="372">
        <v>6.8987699999999999E-2</v>
      </c>
      <c r="C21" s="163">
        <v>49823.967900000003</v>
      </c>
      <c r="D21" s="364">
        <v>1.384628782245181</v>
      </c>
      <c r="E21" s="124">
        <v>23.86425522551578</v>
      </c>
      <c r="G21" s="102" t="s">
        <v>223</v>
      </c>
      <c r="H21" s="372">
        <v>9.2707500000000012E-2</v>
      </c>
      <c r="I21" s="163">
        <v>46606.871000000006</v>
      </c>
      <c r="J21" s="364">
        <v>1.9891380393247167</v>
      </c>
      <c r="K21" s="124">
        <v>25.33896667471144</v>
      </c>
    </row>
    <row r="22" spans="1:13">
      <c r="A22" s="102" t="s">
        <v>224</v>
      </c>
      <c r="B22" s="372">
        <v>0.17075799999999999</v>
      </c>
      <c r="C22" s="163">
        <v>82811.607300000003</v>
      </c>
      <c r="D22" s="364">
        <v>2.0620056241801743</v>
      </c>
      <c r="E22" s="124">
        <v>59.068681718605262</v>
      </c>
      <c r="G22" s="102" t="s">
        <v>224</v>
      </c>
      <c r="H22" s="372">
        <v>0.21271879999999999</v>
      </c>
      <c r="I22" s="163">
        <v>77581.373999999996</v>
      </c>
      <c r="J22" s="364">
        <v>2.7418797712966518</v>
      </c>
      <c r="K22" s="124">
        <v>58.140652959950458</v>
      </c>
    </row>
    <row r="23" spans="1:13">
      <c r="A23" s="102" t="s">
        <v>225</v>
      </c>
      <c r="B23" s="372">
        <v>1.6782399999999999E-2</v>
      </c>
      <c r="C23" s="163">
        <v>8289.4818999999989</v>
      </c>
      <c r="D23" s="364">
        <v>2.0245414855179309</v>
      </c>
      <c r="E23" s="124">
        <v>5.8053751160960001</v>
      </c>
      <c r="G23" s="102" t="s">
        <v>225</v>
      </c>
      <c r="H23" s="372">
        <v>1.5012299999999999E-2</v>
      </c>
      <c r="I23" s="163">
        <v>7272.7302999999993</v>
      </c>
      <c r="J23" s="364">
        <v>2.06419039078075</v>
      </c>
      <c r="K23" s="124">
        <v>4.1031865750966263</v>
      </c>
    </row>
    <row r="24" spans="1:13">
      <c r="A24" s="102" t="s">
        <v>226</v>
      </c>
      <c r="B24" s="372">
        <v>1.3144199999999998E-2</v>
      </c>
      <c r="C24" s="163">
        <v>6981.7202000000007</v>
      </c>
      <c r="D24" s="364">
        <v>1.8826592334651275</v>
      </c>
      <c r="E24" s="124">
        <v>4.5468473877984703</v>
      </c>
      <c r="G24" s="102" t="s">
        <v>226</v>
      </c>
      <c r="H24" s="372">
        <v>1.9419699999999998E-2</v>
      </c>
      <c r="I24" s="163">
        <v>6554.1008000000002</v>
      </c>
      <c r="J24" s="364">
        <v>2.9629846400897581</v>
      </c>
      <c r="K24" s="124">
        <v>5.3078244061472226</v>
      </c>
      <c r="L24" s="204"/>
    </row>
    <row r="25" spans="1:13" ht="13.5" thickBot="1">
      <c r="A25" s="373" t="s">
        <v>217</v>
      </c>
      <c r="B25" s="374">
        <v>1.9411517400000002E-2</v>
      </c>
      <c r="C25" s="375">
        <v>12391.631799999999</v>
      </c>
      <c r="D25" s="367">
        <v>1.5665021131438075</v>
      </c>
      <c r="E25" s="130">
        <v>6.7148405519844925</v>
      </c>
      <c r="G25" s="373" t="s">
        <v>217</v>
      </c>
      <c r="H25" s="374">
        <v>2.6010999999999999E-2</v>
      </c>
      <c r="I25" s="375">
        <v>11560.1831</v>
      </c>
      <c r="J25" s="367">
        <v>2.2500508664088548</v>
      </c>
      <c r="K25" s="130">
        <v>7.1093693840942658</v>
      </c>
      <c r="L25" s="204"/>
    </row>
    <row r="26" spans="1:13">
      <c r="C26" s="203"/>
      <c r="D26" s="167"/>
      <c r="L26" s="204"/>
    </row>
    <row r="27" spans="1:13">
      <c r="A27" s="97" t="s">
        <v>137</v>
      </c>
      <c r="C27" s="203"/>
      <c r="D27" s="167"/>
      <c r="L27" s="204"/>
    </row>
    <row r="28" spans="1:13">
      <c r="A28" s="359" t="s">
        <v>413</v>
      </c>
      <c r="C28" s="203"/>
      <c r="D28" s="167"/>
      <c r="L28" s="204"/>
    </row>
    <row r="29" spans="1:13">
      <c r="C29" s="204"/>
      <c r="D29" s="168"/>
      <c r="L29" s="204"/>
    </row>
    <row r="30" spans="1:13">
      <c r="A30" s="203"/>
      <c r="B30" s="167"/>
      <c r="D30" s="168"/>
      <c r="L30" s="204"/>
    </row>
    <row r="31" spans="1:13">
      <c r="A31" s="204"/>
      <c r="B31" s="168"/>
      <c r="D31" s="168"/>
      <c r="L31" s="204"/>
    </row>
    <row r="32" spans="1:13">
      <c r="A32" s="204"/>
      <c r="B32" s="168"/>
      <c r="D32" s="168"/>
      <c r="L32" s="204"/>
    </row>
    <row r="33" spans="1:12">
      <c r="A33" s="204"/>
      <c r="B33" s="168"/>
      <c r="D33" s="168"/>
      <c r="L33" s="204"/>
    </row>
    <row r="34" spans="1:12">
      <c r="A34" s="204"/>
      <c r="B34" s="168"/>
      <c r="D34" s="168"/>
      <c r="L34" s="204"/>
    </row>
    <row r="35" spans="1:12">
      <c r="A35" s="204"/>
      <c r="B35" s="168"/>
      <c r="D35" s="168"/>
      <c r="L35" s="204"/>
    </row>
    <row r="36" spans="1:12">
      <c r="D36" s="168"/>
      <c r="L36" s="204"/>
    </row>
    <row r="37" spans="1:12">
      <c r="D37" s="168"/>
      <c r="L37" s="204"/>
    </row>
    <row r="38" spans="1:12">
      <c r="A38" s="167"/>
      <c r="D38" s="168"/>
      <c r="L38" s="204"/>
    </row>
    <row r="39" spans="1:12">
      <c r="A39" s="203"/>
      <c r="B39" s="167"/>
      <c r="D39" s="168"/>
      <c r="L39" s="204"/>
    </row>
    <row r="40" spans="1:12">
      <c r="A40" s="204"/>
      <c r="B40" s="168"/>
      <c r="D40" s="168"/>
      <c r="L40" s="204"/>
    </row>
    <row r="41" spans="1:12">
      <c r="A41" s="204"/>
      <c r="B41" s="168"/>
      <c r="D41" s="168"/>
      <c r="L41" s="204"/>
    </row>
    <row r="42" spans="1:12">
      <c r="A42" s="204"/>
      <c r="B42" s="168"/>
      <c r="D42" s="168"/>
      <c r="L42" s="204"/>
    </row>
    <row r="43" spans="1:12">
      <c r="A43" s="204"/>
      <c r="B43" s="168"/>
      <c r="D43" s="168"/>
      <c r="L43" s="204"/>
    </row>
    <row r="44" spans="1:12">
      <c r="D44" s="168"/>
      <c r="L44" s="204"/>
    </row>
    <row r="45" spans="1:12">
      <c r="A45" s="203"/>
      <c r="B45" s="167"/>
      <c r="D45" s="168"/>
      <c r="L45" s="204"/>
    </row>
    <row r="46" spans="1:12">
      <c r="A46" s="204"/>
      <c r="B46" s="168"/>
      <c r="C46" s="204"/>
      <c r="D46" s="168"/>
      <c r="L46" s="204"/>
    </row>
    <row r="47" spans="1:12">
      <c r="A47" s="204"/>
      <c r="B47" s="168"/>
      <c r="D47" s="168"/>
      <c r="L47" s="204"/>
    </row>
    <row r="48" spans="1:12">
      <c r="A48" s="204"/>
      <c r="B48" s="168"/>
      <c r="D48" s="168"/>
      <c r="L48" s="204"/>
    </row>
    <row r="49" spans="1:12">
      <c r="A49" s="204"/>
      <c r="B49" s="168"/>
      <c r="D49" s="168"/>
      <c r="L49" s="204"/>
    </row>
    <row r="50" spans="1:12">
      <c r="A50" s="204"/>
      <c r="B50" s="168"/>
      <c r="D50" s="168"/>
    </row>
    <row r="51" spans="1:12">
      <c r="A51" s="204"/>
      <c r="B51" s="168"/>
      <c r="D51" s="168"/>
    </row>
    <row r="52" spans="1:12">
      <c r="A52" s="204"/>
      <c r="B52" s="168"/>
      <c r="D52" s="168"/>
    </row>
    <row r="53" spans="1:12">
      <c r="A53" s="204"/>
      <c r="B53" s="168"/>
      <c r="D53" s="168"/>
    </row>
    <row r="54" spans="1:12">
      <c r="A54" s="204"/>
      <c r="B54" s="168"/>
      <c r="D54" s="168"/>
    </row>
    <row r="55" spans="1:12">
      <c r="A55" s="204"/>
      <c r="B55" s="168"/>
      <c r="D55" s="168"/>
    </row>
    <row r="56" spans="1:12">
      <c r="A56" s="204"/>
      <c r="B56" s="168"/>
      <c r="D56" s="168"/>
    </row>
    <row r="57" spans="1:12">
      <c r="A57" s="204"/>
      <c r="B57" s="168"/>
    </row>
    <row r="58" spans="1:12">
      <c r="A58" s="204"/>
      <c r="B58" s="168"/>
    </row>
    <row r="59" spans="1:12">
      <c r="A59" s="204"/>
      <c r="B59" s="168"/>
    </row>
    <row r="60" spans="1:12">
      <c r="A60" s="204"/>
      <c r="B60" s="168"/>
    </row>
    <row r="61" spans="1:12">
      <c r="A61" s="204"/>
      <c r="B61" s="168"/>
    </row>
    <row r="62" spans="1:12">
      <c r="A62" s="204"/>
      <c r="B62" s="168"/>
    </row>
    <row r="63" spans="1:12">
      <c r="A63" s="204"/>
      <c r="B63" s="168"/>
    </row>
    <row r="64" spans="1:12">
      <c r="A64" s="204"/>
      <c r="B64" s="168"/>
    </row>
    <row r="65" spans="1:2">
      <c r="A65" s="204"/>
      <c r="B65" s="168"/>
    </row>
    <row r="66" spans="1:2">
      <c r="A66" s="204"/>
      <c r="B66" s="168"/>
    </row>
    <row r="67" spans="1:2">
      <c r="A67" s="204"/>
      <c r="B67" s="168"/>
    </row>
    <row r="68" spans="1:2">
      <c r="A68" s="204"/>
      <c r="B68" s="168"/>
    </row>
    <row r="69" spans="1:2">
      <c r="A69" s="204"/>
      <c r="B69" s="168"/>
    </row>
    <row r="70" spans="1:2">
      <c r="A70" s="204"/>
      <c r="B70" s="168"/>
    </row>
    <row r="71" spans="1:2">
      <c r="A71" s="204"/>
      <c r="B71" s="168"/>
    </row>
    <row r="72" spans="1:2">
      <c r="A72" s="204"/>
      <c r="B72" s="168"/>
    </row>
    <row r="73" spans="1:2">
      <c r="B73" s="170"/>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election activeCell="L10" sqref="L10"/>
    </sheetView>
  </sheetViews>
  <sheetFormatPr baseColWidth="10" defaultRowHeight="12.75"/>
  <cols>
    <col min="1" max="1" width="30.7109375" style="97" customWidth="1"/>
    <col min="2" max="2" width="10.7109375" style="97" customWidth="1"/>
    <col min="3" max="4" width="11.42578125" style="97"/>
    <col min="5" max="5" width="15.7109375" style="97" customWidth="1"/>
    <col min="6" max="6" width="11.42578125" style="97"/>
    <col min="7" max="7" width="30.7109375" style="97" customWidth="1"/>
    <col min="8" max="16384" width="11.42578125" style="97"/>
  </cols>
  <sheetData>
    <row r="1" spans="1:11">
      <c r="A1" s="96" t="s">
        <v>391</v>
      </c>
      <c r="G1" s="96" t="s">
        <v>392</v>
      </c>
    </row>
    <row r="2" spans="1:11" ht="13.5" thickBot="1"/>
    <row r="3" spans="1:11" ht="51">
      <c r="A3" s="370" t="s">
        <v>216</v>
      </c>
      <c r="B3" s="172" t="s">
        <v>139</v>
      </c>
      <c r="C3" s="172" t="s">
        <v>138</v>
      </c>
      <c r="D3" s="172" t="s">
        <v>141</v>
      </c>
      <c r="E3" s="173" t="s">
        <v>142</v>
      </c>
      <c r="F3" s="185"/>
      <c r="G3" s="370" t="s">
        <v>216</v>
      </c>
      <c r="H3" s="172" t="s">
        <v>139</v>
      </c>
      <c r="I3" s="172" t="s">
        <v>138</v>
      </c>
      <c r="J3" s="172" t="s">
        <v>141</v>
      </c>
      <c r="K3" s="173" t="s">
        <v>142</v>
      </c>
    </row>
    <row r="4" spans="1:11">
      <c r="A4" s="371"/>
      <c r="B4" s="174" t="s">
        <v>144</v>
      </c>
      <c r="C4" s="174"/>
      <c r="D4" s="174" t="s">
        <v>145</v>
      </c>
      <c r="E4" s="175" t="s">
        <v>146</v>
      </c>
      <c r="F4" s="186"/>
      <c r="G4" s="371"/>
      <c r="H4" s="174" t="s">
        <v>144</v>
      </c>
      <c r="I4" s="174"/>
      <c r="J4" s="174" t="s">
        <v>145</v>
      </c>
      <c r="K4" s="175" t="s">
        <v>146</v>
      </c>
    </row>
    <row r="5" spans="1:11">
      <c r="A5" s="302" t="s">
        <v>115</v>
      </c>
      <c r="B5" s="372">
        <v>0.71113289999999996</v>
      </c>
      <c r="C5" s="163">
        <v>420937.57299999997</v>
      </c>
      <c r="D5" s="364">
        <v>1.6894022905386969</v>
      </c>
      <c r="E5" s="124">
        <v>72.824147701962204</v>
      </c>
      <c r="G5" s="302" t="s">
        <v>115</v>
      </c>
      <c r="H5" s="372">
        <v>0.93923520000000005</v>
      </c>
      <c r="I5" s="163">
        <v>405615.56900000002</v>
      </c>
      <c r="J5" s="364">
        <v>2.3155797552731512</v>
      </c>
      <c r="K5" s="124">
        <v>71.991166389479389</v>
      </c>
    </row>
    <row r="6" spans="1:11">
      <c r="A6" s="302" t="s">
        <v>113</v>
      </c>
      <c r="B6" s="372">
        <v>0.1145531</v>
      </c>
      <c r="C6" s="163">
        <v>72354.495999999999</v>
      </c>
      <c r="D6" s="364">
        <v>1.5832202051410877</v>
      </c>
      <c r="E6" s="124">
        <v>11.730904130743561</v>
      </c>
      <c r="G6" s="302" t="s">
        <v>113</v>
      </c>
      <c r="H6" s="372">
        <v>0.15696940000000001</v>
      </c>
      <c r="I6" s="163">
        <v>70498.391000000003</v>
      </c>
      <c r="J6" s="364">
        <v>2.2265671283192834</v>
      </c>
      <c r="K6" s="124">
        <v>12.031502006586578</v>
      </c>
    </row>
    <row r="7" spans="1:11">
      <c r="A7" s="302" t="s">
        <v>114</v>
      </c>
      <c r="B7" s="372">
        <v>0.1244451</v>
      </c>
      <c r="C7" s="163">
        <v>81814.642000000007</v>
      </c>
      <c r="D7" s="364">
        <v>1.5210614745463287</v>
      </c>
      <c r="E7" s="124">
        <v>12.743902501466966</v>
      </c>
      <c r="G7" s="302" t="s">
        <v>114</v>
      </c>
      <c r="H7" s="372">
        <v>0.16339989999999999</v>
      </c>
      <c r="I7" s="163">
        <v>78895.649000000005</v>
      </c>
      <c r="J7" s="364">
        <v>2.0710888632147508</v>
      </c>
      <c r="K7" s="124">
        <v>12.524391535713622</v>
      </c>
    </row>
    <row r="8" spans="1:11">
      <c r="A8" s="302" t="s">
        <v>112</v>
      </c>
      <c r="B8" s="372">
        <v>8.9288000000000006E-3</v>
      </c>
      <c r="C8" s="163">
        <v>7475.3909999999996</v>
      </c>
      <c r="D8" s="364">
        <v>1.1944258166562796</v>
      </c>
      <c r="E8" s="124">
        <v>0.91436108496918123</v>
      </c>
      <c r="G8" s="302" t="s">
        <v>112</v>
      </c>
      <c r="H8" s="372">
        <v>1.9349600000000002E-2</v>
      </c>
      <c r="I8" s="163">
        <v>6797.9350000000004</v>
      </c>
      <c r="J8" s="364">
        <v>2.8463937945861502</v>
      </c>
      <c r="K8" s="124">
        <v>1.4831218774273689</v>
      </c>
    </row>
    <row r="9" spans="1:11" ht="13.5" thickBot="1">
      <c r="A9" s="373" t="s">
        <v>217</v>
      </c>
      <c r="B9" s="374">
        <v>1.74471E-2</v>
      </c>
      <c r="C9" s="375">
        <v>11616.164000000001</v>
      </c>
      <c r="D9" s="367">
        <v>1.5019674309005966</v>
      </c>
      <c r="E9" s="130">
        <v>1.7866845808580996</v>
      </c>
      <c r="G9" s="373" t="s">
        <v>217</v>
      </c>
      <c r="H9" s="374">
        <v>2.5699300000000001E-2</v>
      </c>
      <c r="I9" s="375">
        <v>10866.282999999999</v>
      </c>
      <c r="J9" s="367">
        <v>2.3650497598856943</v>
      </c>
      <c r="K9" s="130">
        <v>1.969818190793049</v>
      </c>
    </row>
    <row r="10" spans="1:11">
      <c r="D10" s="191"/>
      <c r="J10" s="191"/>
    </row>
    <row r="11" spans="1:11" ht="13.5" thickBot="1">
      <c r="D11" s="191"/>
      <c r="J11" s="191"/>
    </row>
    <row r="12" spans="1:11" ht="51">
      <c r="A12" s="370" t="s">
        <v>218</v>
      </c>
      <c r="B12" s="172" t="s">
        <v>139</v>
      </c>
      <c r="C12" s="172" t="s">
        <v>138</v>
      </c>
      <c r="D12" s="172" t="s">
        <v>141</v>
      </c>
      <c r="E12" s="173" t="s">
        <v>142</v>
      </c>
      <c r="F12" s="186"/>
      <c r="G12" s="370" t="s">
        <v>218</v>
      </c>
      <c r="H12" s="172" t="s">
        <v>139</v>
      </c>
      <c r="I12" s="172" t="s">
        <v>138</v>
      </c>
      <c r="J12" s="172" t="s">
        <v>141</v>
      </c>
      <c r="K12" s="173" t="s">
        <v>142</v>
      </c>
    </row>
    <row r="13" spans="1:11">
      <c r="A13" s="371"/>
      <c r="B13" s="174" t="s">
        <v>144</v>
      </c>
      <c r="C13" s="174"/>
      <c r="D13" s="174" t="s">
        <v>145</v>
      </c>
      <c r="E13" s="175" t="s">
        <v>146</v>
      </c>
      <c r="F13" s="186"/>
      <c r="G13" s="371"/>
      <c r="H13" s="174" t="s">
        <v>144</v>
      </c>
      <c r="I13" s="174"/>
      <c r="J13" s="174" t="s">
        <v>145</v>
      </c>
      <c r="K13" s="175" t="s">
        <v>146</v>
      </c>
    </row>
    <row r="14" spans="1:11">
      <c r="A14" s="302" t="s">
        <v>219</v>
      </c>
      <c r="B14" s="372">
        <v>1.6707900000000001E-2</v>
      </c>
      <c r="C14" s="163">
        <v>27276.28</v>
      </c>
      <c r="D14" s="364">
        <v>0.6125432060383601</v>
      </c>
      <c r="E14" s="124">
        <v>1.7109861987676485</v>
      </c>
      <c r="G14" s="302" t="s">
        <v>219</v>
      </c>
      <c r="H14" s="372">
        <v>3.2882300000000003E-2</v>
      </c>
      <c r="I14" s="163">
        <v>27029.924999999999</v>
      </c>
      <c r="J14" s="364">
        <v>1.2165146592156657</v>
      </c>
      <c r="K14" s="124">
        <v>2.5203860673176548</v>
      </c>
    </row>
    <row r="15" spans="1:11">
      <c r="A15" s="302" t="s">
        <v>220</v>
      </c>
      <c r="B15" s="372">
        <v>6.0093899999999999E-2</v>
      </c>
      <c r="C15" s="163">
        <v>58483.839999999997</v>
      </c>
      <c r="D15" s="364">
        <v>1.0275299980302253</v>
      </c>
      <c r="E15" s="124">
        <v>6.1539651021446851</v>
      </c>
      <c r="G15" s="302" t="s">
        <v>220</v>
      </c>
      <c r="H15" s="372">
        <v>8.4782399999999994E-2</v>
      </c>
      <c r="I15" s="163">
        <v>55346.050999999999</v>
      </c>
      <c r="J15" s="364">
        <v>1.5318599695577195</v>
      </c>
      <c r="K15" s="124">
        <v>6.4984620818419723</v>
      </c>
    </row>
    <row r="16" spans="1:11">
      <c r="A16" s="302" t="s">
        <v>221</v>
      </c>
      <c r="B16" s="372">
        <v>0.88272640000000002</v>
      </c>
      <c r="C16" s="163">
        <v>498193.5</v>
      </c>
      <c r="D16" s="364">
        <v>1.7718545103458798</v>
      </c>
      <c r="E16" s="124">
        <v>90.396320763701638</v>
      </c>
      <c r="G16" s="302" t="s">
        <v>221</v>
      </c>
      <c r="H16" s="372">
        <v>1.1650811000000001</v>
      </c>
      <c r="I16" s="163">
        <v>480677.37199999997</v>
      </c>
      <c r="J16" s="364">
        <v>2.4238318004285007</v>
      </c>
      <c r="K16" s="124">
        <v>89.301970109606913</v>
      </c>
    </row>
    <row r="17" spans="1:13" ht="13.5" thickBot="1">
      <c r="A17" s="373" t="s">
        <v>217</v>
      </c>
      <c r="B17" s="374">
        <v>1.6978799999999999E-2</v>
      </c>
      <c r="C17" s="375">
        <v>10244.65</v>
      </c>
      <c r="D17" s="367">
        <v>1.657333339840795</v>
      </c>
      <c r="E17" s="130">
        <v>1.7387279353860237</v>
      </c>
      <c r="G17" s="149" t="s">
        <v>217</v>
      </c>
      <c r="H17" s="374">
        <v>2.19075E-2</v>
      </c>
      <c r="I17" s="375">
        <v>9620.4789999999994</v>
      </c>
      <c r="J17" s="367">
        <v>2.2771735170358984</v>
      </c>
      <c r="K17" s="130">
        <v>1.6791817412334755</v>
      </c>
    </row>
    <row r="18" spans="1:13" ht="13.5" thickBot="1"/>
    <row r="19" spans="1:13" ht="51">
      <c r="A19" s="370" t="s">
        <v>222</v>
      </c>
      <c r="B19" s="172" t="s">
        <v>139</v>
      </c>
      <c r="C19" s="172" t="s">
        <v>138</v>
      </c>
      <c r="D19" s="172" t="s">
        <v>141</v>
      </c>
      <c r="E19" s="173" t="s">
        <v>142</v>
      </c>
      <c r="F19" s="186"/>
      <c r="G19" s="370" t="s">
        <v>222</v>
      </c>
      <c r="H19" s="172" t="s">
        <v>139</v>
      </c>
      <c r="I19" s="172" t="s">
        <v>138</v>
      </c>
      <c r="J19" s="172" t="s">
        <v>141</v>
      </c>
      <c r="K19" s="173" t="s">
        <v>142</v>
      </c>
      <c r="L19" s="203"/>
      <c r="M19" s="167"/>
    </row>
    <row r="20" spans="1:13">
      <c r="A20" s="371"/>
      <c r="B20" s="174" t="s">
        <v>144</v>
      </c>
      <c r="C20" s="174"/>
      <c r="D20" s="174" t="s">
        <v>145</v>
      </c>
      <c r="E20" s="175" t="s">
        <v>146</v>
      </c>
      <c r="F20" s="186"/>
      <c r="G20" s="371"/>
      <c r="H20" s="174" t="s">
        <v>144</v>
      </c>
      <c r="I20" s="174"/>
      <c r="J20" s="174" t="s">
        <v>145</v>
      </c>
      <c r="K20" s="175" t="s">
        <v>146</v>
      </c>
      <c r="L20" s="168"/>
      <c r="M20" s="168"/>
    </row>
    <row r="21" spans="1:13">
      <c r="A21" s="102" t="s">
        <v>223</v>
      </c>
      <c r="B21" s="372">
        <v>3.5581500000000002E-2</v>
      </c>
      <c r="C21" s="163">
        <v>29381.116999999995</v>
      </c>
      <c r="D21" s="364">
        <v>1.2110329229484369</v>
      </c>
      <c r="E21" s="124">
        <v>3.6437530548939283</v>
      </c>
      <c r="G21" s="102" t="s">
        <v>223</v>
      </c>
      <c r="H21" s="372">
        <v>5.1927299999999996E-2</v>
      </c>
      <c r="I21" s="163">
        <v>28800.927699999997</v>
      </c>
      <c r="J21" s="364">
        <v>1.8029731729787302</v>
      </c>
      <c r="K21" s="124">
        <v>3.9801608595938847</v>
      </c>
    </row>
    <row r="22" spans="1:13">
      <c r="A22" s="102" t="s">
        <v>224</v>
      </c>
      <c r="B22" s="372">
        <v>8.8639200000000001E-2</v>
      </c>
      <c r="C22" s="163">
        <v>60705.152399999999</v>
      </c>
      <c r="D22" s="364">
        <v>1.4601594180331883</v>
      </c>
      <c r="E22" s="124">
        <v>9.077170883277935</v>
      </c>
      <c r="G22" s="102" t="s">
        <v>224</v>
      </c>
      <c r="H22" s="372">
        <v>0.11458079999999998</v>
      </c>
      <c r="I22" s="163">
        <v>58286.397500000006</v>
      </c>
      <c r="J22" s="364">
        <v>1.9658240158005986</v>
      </c>
      <c r="K22" s="124">
        <v>8.7824711745258277</v>
      </c>
    </row>
    <row r="23" spans="1:13">
      <c r="A23" s="102" t="s">
        <v>225</v>
      </c>
      <c r="B23" s="372">
        <v>0.1698933</v>
      </c>
      <c r="C23" s="163">
        <v>101749.0414</v>
      </c>
      <c r="D23" s="364">
        <v>1.6697287528450364</v>
      </c>
      <c r="E23" s="124">
        <v>17.398064468361664</v>
      </c>
      <c r="G23" s="102" t="s">
        <v>225</v>
      </c>
      <c r="H23" s="372">
        <v>0.2341702</v>
      </c>
      <c r="I23" s="163">
        <v>97587.28300000001</v>
      </c>
      <c r="J23" s="364">
        <v>2.3995974967353066</v>
      </c>
      <c r="K23" s="124">
        <v>17.948845106972094</v>
      </c>
    </row>
    <row r="24" spans="1:13">
      <c r="A24" s="102" t="s">
        <v>226</v>
      </c>
      <c r="B24" s="372">
        <v>0.60234050000000017</v>
      </c>
      <c r="C24" s="163">
        <v>346964.43679999997</v>
      </c>
      <c r="D24" s="364">
        <v>1.7360295065260711</v>
      </c>
      <c r="E24" s="124">
        <v>61.683179094791861</v>
      </c>
      <c r="G24" s="102" t="s">
        <v>226</v>
      </c>
      <c r="H24" s="372">
        <v>0.78912930000000014</v>
      </c>
      <c r="I24" s="163">
        <v>334012.76899999997</v>
      </c>
      <c r="J24" s="364">
        <v>2.3625722524398469</v>
      </c>
      <c r="K24" s="124">
        <v>60.485747439568812</v>
      </c>
      <c r="L24" s="204"/>
    </row>
    <row r="25" spans="1:13" ht="13.5" thickBot="1">
      <c r="A25" s="373" t="s">
        <v>217</v>
      </c>
      <c r="B25" s="374">
        <v>8.0052399999999996E-2</v>
      </c>
      <c r="C25" s="375">
        <v>55398.517500000002</v>
      </c>
      <c r="D25" s="367">
        <v>1.4450278385157147</v>
      </c>
      <c r="E25" s="130">
        <v>8.1978324986746092</v>
      </c>
      <c r="G25" s="373" t="s">
        <v>217</v>
      </c>
      <c r="H25" s="374">
        <v>0.1148457</v>
      </c>
      <c r="I25" s="375">
        <v>53986.449800000002</v>
      </c>
      <c r="J25" s="367">
        <v>2.1273060263355195</v>
      </c>
      <c r="K25" s="130">
        <v>8.8027754193393744</v>
      </c>
      <c r="L25" s="204"/>
    </row>
    <row r="26" spans="1:13">
      <c r="C26" s="203"/>
      <c r="D26" s="167"/>
      <c r="L26" s="204"/>
    </row>
    <row r="27" spans="1:13">
      <c r="A27" s="97" t="s">
        <v>137</v>
      </c>
      <c r="C27" s="203"/>
      <c r="D27" s="167"/>
      <c r="L27" s="204"/>
    </row>
    <row r="28" spans="1:13">
      <c r="A28" s="359" t="s">
        <v>413</v>
      </c>
      <c r="C28" s="203"/>
      <c r="D28" s="167"/>
      <c r="L28" s="204"/>
    </row>
    <row r="29" spans="1:13">
      <c r="C29" s="204"/>
      <c r="D29" s="168"/>
      <c r="L29" s="204"/>
    </row>
    <row r="30" spans="1:13">
      <c r="A30" s="203"/>
      <c r="B30" s="167"/>
      <c r="D30" s="168"/>
      <c r="L30" s="204"/>
    </row>
    <row r="31" spans="1:13">
      <c r="A31" s="204"/>
      <c r="B31" s="168"/>
      <c r="D31" s="168"/>
      <c r="L31" s="204"/>
    </row>
    <row r="32" spans="1:13">
      <c r="A32" s="204"/>
      <c r="B32" s="168"/>
      <c r="D32" s="168"/>
      <c r="L32" s="204"/>
    </row>
    <row r="33" spans="1:12">
      <c r="A33" s="204"/>
      <c r="B33" s="168"/>
      <c r="D33" s="168"/>
      <c r="L33" s="204"/>
    </row>
    <row r="34" spans="1:12">
      <c r="A34" s="204"/>
      <c r="B34" s="168"/>
      <c r="D34" s="168"/>
      <c r="L34" s="204"/>
    </row>
    <row r="35" spans="1:12">
      <c r="A35" s="204"/>
      <c r="B35" s="168"/>
      <c r="D35" s="168"/>
      <c r="L35" s="204"/>
    </row>
    <row r="36" spans="1:12">
      <c r="D36" s="168"/>
      <c r="L36" s="204"/>
    </row>
    <row r="37" spans="1:12">
      <c r="D37" s="168"/>
      <c r="L37" s="204"/>
    </row>
    <row r="38" spans="1:12">
      <c r="A38" s="167"/>
      <c r="D38" s="168"/>
      <c r="L38" s="204"/>
    </row>
    <row r="39" spans="1:12">
      <c r="A39" s="203"/>
      <c r="B39" s="167"/>
      <c r="D39" s="168"/>
      <c r="L39" s="204"/>
    </row>
    <row r="40" spans="1:12">
      <c r="A40" s="204"/>
      <c r="B40" s="168"/>
      <c r="D40" s="168"/>
      <c r="L40" s="204"/>
    </row>
    <row r="41" spans="1:12">
      <c r="A41" s="204"/>
      <c r="B41" s="168"/>
      <c r="D41" s="168"/>
      <c r="L41" s="204"/>
    </row>
    <row r="42" spans="1:12">
      <c r="A42" s="204"/>
      <c r="B42" s="168"/>
      <c r="D42" s="168"/>
      <c r="L42" s="204"/>
    </row>
    <row r="43" spans="1:12">
      <c r="A43" s="204"/>
      <c r="B43" s="168"/>
      <c r="D43" s="168"/>
      <c r="L43" s="204"/>
    </row>
    <row r="44" spans="1:12">
      <c r="D44" s="168"/>
      <c r="L44" s="204"/>
    </row>
    <row r="45" spans="1:12">
      <c r="A45" s="203"/>
      <c r="B45" s="167"/>
      <c r="D45" s="168"/>
      <c r="L45" s="204"/>
    </row>
    <row r="46" spans="1:12">
      <c r="A46" s="204"/>
      <c r="B46" s="168"/>
      <c r="C46" s="204"/>
      <c r="D46" s="168"/>
      <c r="L46" s="204"/>
    </row>
    <row r="47" spans="1:12">
      <c r="A47" s="204"/>
      <c r="B47" s="168"/>
      <c r="D47" s="168"/>
      <c r="L47" s="204"/>
    </row>
    <row r="48" spans="1:12">
      <c r="A48" s="204"/>
      <c r="B48" s="168"/>
      <c r="D48" s="168"/>
      <c r="L48" s="204"/>
    </row>
    <row r="49" spans="1:12">
      <c r="A49" s="204"/>
      <c r="B49" s="168"/>
      <c r="D49" s="168"/>
      <c r="L49" s="204"/>
    </row>
    <row r="50" spans="1:12">
      <c r="A50" s="204"/>
      <c r="B50" s="168"/>
      <c r="D50" s="168"/>
    </row>
    <row r="51" spans="1:12">
      <c r="A51" s="204"/>
      <c r="B51" s="168"/>
      <c r="D51" s="168"/>
    </row>
    <row r="52" spans="1:12">
      <c r="A52" s="204"/>
      <c r="B52" s="168"/>
      <c r="D52" s="168"/>
    </row>
    <row r="53" spans="1:12">
      <c r="A53" s="204"/>
      <c r="B53" s="168"/>
      <c r="D53" s="168"/>
    </row>
    <row r="54" spans="1:12">
      <c r="A54" s="204"/>
      <c r="B54" s="168"/>
      <c r="D54" s="168"/>
    </row>
    <row r="55" spans="1:12">
      <c r="A55" s="204"/>
      <c r="B55" s="168"/>
      <c r="D55" s="168"/>
    </row>
    <row r="56" spans="1:12">
      <c r="A56" s="204"/>
      <c r="B56" s="168"/>
      <c r="D56" s="168"/>
    </row>
    <row r="57" spans="1:12">
      <c r="A57" s="204"/>
      <c r="B57" s="168"/>
    </row>
    <row r="58" spans="1:12">
      <c r="A58" s="204"/>
      <c r="B58" s="168"/>
    </row>
    <row r="59" spans="1:12">
      <c r="A59" s="204"/>
      <c r="B59" s="168"/>
    </row>
    <row r="60" spans="1:12">
      <c r="A60" s="204"/>
      <c r="B60" s="168"/>
    </row>
    <row r="61" spans="1:12">
      <c r="A61" s="204"/>
      <c r="B61" s="168"/>
    </row>
    <row r="62" spans="1:12">
      <c r="A62" s="204"/>
      <c r="B62" s="168"/>
    </row>
    <row r="63" spans="1:12">
      <c r="A63" s="204"/>
      <c r="B63" s="168"/>
    </row>
    <row r="64" spans="1:12">
      <c r="A64" s="204"/>
      <c r="B64" s="168"/>
    </row>
    <row r="65" spans="1:2">
      <c r="A65" s="204"/>
      <c r="B65" s="168"/>
    </row>
    <row r="66" spans="1:2">
      <c r="A66" s="204"/>
      <c r="B66" s="168"/>
    </row>
    <row r="67" spans="1:2">
      <c r="A67" s="204"/>
      <c r="B67" s="168"/>
    </row>
    <row r="68" spans="1:2">
      <c r="A68" s="204"/>
      <c r="B68" s="168"/>
    </row>
    <row r="69" spans="1:2">
      <c r="A69" s="204"/>
      <c r="B69" s="168"/>
    </row>
    <row r="70" spans="1:2">
      <c r="A70" s="204"/>
      <c r="B70" s="168"/>
    </row>
    <row r="71" spans="1:2">
      <c r="A71" s="204"/>
      <c r="B71" s="168"/>
    </row>
    <row r="72" spans="1:2">
      <c r="A72" s="204"/>
      <c r="B72" s="168"/>
    </row>
    <row r="73" spans="1:2">
      <c r="B73" s="170"/>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election activeCell="E22" sqref="E22"/>
    </sheetView>
  </sheetViews>
  <sheetFormatPr baseColWidth="10" defaultRowHeight="12.75"/>
  <cols>
    <col min="1" max="1" width="37" style="8" bestFit="1" customWidth="1"/>
    <col min="2" max="16384" width="11.42578125" style="8"/>
  </cols>
  <sheetData>
    <row r="1" spans="1:9">
      <c r="A1" s="96" t="s">
        <v>430</v>
      </c>
    </row>
    <row r="3" spans="1:9" ht="13.5" thickBot="1"/>
    <row r="4" spans="1:9" ht="13.5" thickBot="1">
      <c r="A4" s="493" t="s">
        <v>393</v>
      </c>
      <c r="B4" s="496" t="s">
        <v>394</v>
      </c>
      <c r="C4" s="497"/>
      <c r="D4" s="497"/>
      <c r="E4" s="498"/>
      <c r="F4" s="499" t="s">
        <v>395</v>
      </c>
      <c r="G4" s="500"/>
      <c r="H4" s="500"/>
      <c r="I4" s="501"/>
    </row>
    <row r="5" spans="1:9" ht="51">
      <c r="A5" s="494"/>
      <c r="B5" s="71" t="s">
        <v>139</v>
      </c>
      <c r="C5" s="72" t="s">
        <v>140</v>
      </c>
      <c r="D5" s="72" t="s">
        <v>141</v>
      </c>
      <c r="E5" s="73" t="s">
        <v>396</v>
      </c>
      <c r="F5" s="74" t="s">
        <v>139</v>
      </c>
      <c r="G5" s="75" t="s">
        <v>140</v>
      </c>
      <c r="H5" s="75" t="s">
        <v>141</v>
      </c>
      <c r="I5" s="76" t="s">
        <v>396</v>
      </c>
    </row>
    <row r="6" spans="1:9" ht="13.5" thickBot="1">
      <c r="A6" s="495"/>
      <c r="B6" s="77" t="s">
        <v>144</v>
      </c>
      <c r="C6" s="78"/>
      <c r="D6" s="77" t="s">
        <v>145</v>
      </c>
      <c r="E6" s="79" t="s">
        <v>146</v>
      </c>
      <c r="F6" s="80" t="s">
        <v>144</v>
      </c>
      <c r="G6" s="80"/>
      <c r="H6" s="80" t="s">
        <v>145</v>
      </c>
      <c r="I6" s="81" t="s">
        <v>146</v>
      </c>
    </row>
    <row r="7" spans="1:9">
      <c r="A7" s="82" t="s">
        <v>227</v>
      </c>
      <c r="B7" s="83">
        <v>1.792</v>
      </c>
      <c r="C7" s="84">
        <v>132786</v>
      </c>
      <c r="D7" s="83">
        <v>13.5</v>
      </c>
      <c r="E7" s="85">
        <v>50.08</v>
      </c>
      <c r="F7" s="86">
        <v>1.276</v>
      </c>
      <c r="G7" s="87">
        <v>131750</v>
      </c>
      <c r="H7" s="86">
        <v>9.68</v>
      </c>
      <c r="I7" s="88">
        <v>35.31</v>
      </c>
    </row>
    <row r="8" spans="1:9">
      <c r="A8" s="82" t="s">
        <v>397</v>
      </c>
      <c r="B8" s="83">
        <v>1.4790000000000001</v>
      </c>
      <c r="C8" s="84">
        <v>291227</v>
      </c>
      <c r="D8" s="83">
        <v>5.08</v>
      </c>
      <c r="E8" s="85">
        <v>41.32</v>
      </c>
      <c r="F8" s="86">
        <v>1.534</v>
      </c>
      <c r="G8" s="87">
        <v>291557</v>
      </c>
      <c r="H8" s="86">
        <v>5.26</v>
      </c>
      <c r="I8" s="88">
        <v>42.47</v>
      </c>
    </row>
    <row r="9" spans="1:9">
      <c r="A9" s="82" t="s">
        <v>398</v>
      </c>
      <c r="B9" s="83">
        <v>0.115</v>
      </c>
      <c r="C9" s="84">
        <v>5833</v>
      </c>
      <c r="D9" s="83">
        <v>19.79</v>
      </c>
      <c r="E9" s="85">
        <v>3.23</v>
      </c>
      <c r="F9" s="86">
        <v>0.12</v>
      </c>
      <c r="G9" s="87">
        <v>5833</v>
      </c>
      <c r="H9" s="86">
        <v>20.64</v>
      </c>
      <c r="I9" s="88">
        <v>3.33</v>
      </c>
    </row>
    <row r="10" spans="1:9">
      <c r="A10" s="82" t="s">
        <v>399</v>
      </c>
      <c r="B10" s="83">
        <v>0.11</v>
      </c>
      <c r="C10" s="84">
        <v>53669</v>
      </c>
      <c r="D10" s="83">
        <v>2.0499999999999998</v>
      </c>
      <c r="E10" s="85">
        <v>3.07</v>
      </c>
      <c r="F10" s="86">
        <v>2.8000000000000001E-2</v>
      </c>
      <c r="G10" s="87">
        <v>36522</v>
      </c>
      <c r="H10" s="86">
        <v>0.76</v>
      </c>
      <c r="I10" s="88">
        <v>0.77</v>
      </c>
    </row>
    <row r="11" spans="1:9">
      <c r="A11" s="82" t="s">
        <v>400</v>
      </c>
      <c r="B11" s="83">
        <v>4.4999999999999998E-2</v>
      </c>
      <c r="C11" s="84">
        <v>16382</v>
      </c>
      <c r="D11" s="83">
        <v>2.76</v>
      </c>
      <c r="E11" s="85">
        <v>1.26</v>
      </c>
      <c r="F11" s="86">
        <v>0.52</v>
      </c>
      <c r="G11" s="87">
        <v>53451</v>
      </c>
      <c r="H11" s="86">
        <v>9.74</v>
      </c>
      <c r="I11" s="88">
        <v>14.4</v>
      </c>
    </row>
    <row r="12" spans="1:9">
      <c r="A12" s="82" t="s">
        <v>401</v>
      </c>
      <c r="B12" s="83">
        <v>1E-3</v>
      </c>
      <c r="C12" s="83">
        <v>479</v>
      </c>
      <c r="D12" s="83">
        <v>2.95</v>
      </c>
      <c r="E12" s="85">
        <v>0.04</v>
      </c>
      <c r="F12" s="86">
        <v>2E-3</v>
      </c>
      <c r="G12" s="86">
        <v>685</v>
      </c>
      <c r="H12" s="86">
        <v>2.96</v>
      </c>
      <c r="I12" s="88">
        <v>0.06</v>
      </c>
    </row>
    <row r="13" spans="1:9">
      <c r="A13" s="82" t="s">
        <v>402</v>
      </c>
      <c r="B13" s="83">
        <v>1E-3</v>
      </c>
      <c r="C13" s="83">
        <v>780</v>
      </c>
      <c r="D13" s="83">
        <v>1.68</v>
      </c>
      <c r="E13" s="85">
        <v>0.04</v>
      </c>
      <c r="F13" s="86">
        <v>1E-3</v>
      </c>
      <c r="G13" s="86">
        <v>780</v>
      </c>
      <c r="H13" s="86">
        <v>1.68</v>
      </c>
      <c r="I13" s="88">
        <v>0.04</v>
      </c>
    </row>
    <row r="14" spans="1:9" ht="13.5" thickBot="1">
      <c r="A14" s="89" t="s">
        <v>228</v>
      </c>
      <c r="B14" s="90">
        <v>3.5000000000000003E-2</v>
      </c>
      <c r="C14" s="91">
        <v>14310</v>
      </c>
      <c r="D14" s="90">
        <v>2.42</v>
      </c>
      <c r="E14" s="92">
        <v>0.97</v>
      </c>
      <c r="F14" s="93">
        <v>0.13100000000000001</v>
      </c>
      <c r="G14" s="94">
        <v>17776</v>
      </c>
      <c r="H14" s="93">
        <v>7.37</v>
      </c>
      <c r="I14" s="95">
        <v>3.63</v>
      </c>
    </row>
    <row r="16" spans="1:9">
      <c r="A16" s="97" t="s">
        <v>137</v>
      </c>
    </row>
    <row r="17" spans="1:1">
      <c r="A17" s="359" t="s">
        <v>413</v>
      </c>
    </row>
  </sheetData>
  <mergeCells count="3">
    <mergeCell ref="A4:A6"/>
    <mergeCell ref="B4:E4"/>
    <mergeCell ref="F4:I4"/>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election activeCell="F19" sqref="F19"/>
    </sheetView>
  </sheetViews>
  <sheetFormatPr baseColWidth="10" defaultRowHeight="12.75"/>
  <cols>
    <col min="1" max="1" width="30.7109375" style="8" customWidth="1"/>
    <col min="2" max="4" width="11.42578125" style="8"/>
    <col min="5" max="5" width="20.7109375" style="8" customWidth="1"/>
    <col min="6" max="8" width="11.42578125" style="8"/>
    <col min="9" max="9" width="20.7109375" style="8" customWidth="1"/>
    <col min="10" max="16384" width="11.42578125" style="8"/>
  </cols>
  <sheetData>
    <row r="1" spans="1:9">
      <c r="A1" s="96" t="s">
        <v>403</v>
      </c>
    </row>
    <row r="2" spans="1:9" ht="13.5" thickBot="1"/>
    <row r="3" spans="1:9" ht="13.5" thickBot="1">
      <c r="A3" s="378" t="s">
        <v>404</v>
      </c>
      <c r="B3" s="496" t="s">
        <v>394</v>
      </c>
      <c r="C3" s="497"/>
      <c r="D3" s="497"/>
      <c r="E3" s="498"/>
      <c r="F3" s="499" t="s">
        <v>395</v>
      </c>
      <c r="G3" s="500"/>
      <c r="H3" s="500"/>
      <c r="I3" s="501"/>
    </row>
    <row r="4" spans="1:9" ht="25.5">
      <c r="A4" s="379" t="s">
        <v>405</v>
      </c>
      <c r="B4" s="75" t="s">
        <v>139</v>
      </c>
      <c r="C4" s="74" t="s">
        <v>140</v>
      </c>
      <c r="D4" s="74" t="s">
        <v>141</v>
      </c>
      <c r="E4" s="380" t="s">
        <v>396</v>
      </c>
      <c r="F4" s="74" t="s">
        <v>139</v>
      </c>
      <c r="G4" s="75" t="s">
        <v>140</v>
      </c>
      <c r="H4" s="75" t="s">
        <v>141</v>
      </c>
      <c r="I4" s="76" t="s">
        <v>396</v>
      </c>
    </row>
    <row r="5" spans="1:9" ht="13.5" thickBot="1">
      <c r="A5" s="381"/>
      <c r="B5" s="77" t="s">
        <v>144</v>
      </c>
      <c r="C5" s="78"/>
      <c r="D5" s="77" t="s">
        <v>145</v>
      </c>
      <c r="E5" s="79" t="s">
        <v>146</v>
      </c>
      <c r="F5" s="80" t="s">
        <v>144</v>
      </c>
      <c r="G5" s="80"/>
      <c r="H5" s="80" t="s">
        <v>145</v>
      </c>
      <c r="I5" s="81" t="s">
        <v>146</v>
      </c>
    </row>
    <row r="6" spans="1:9">
      <c r="A6" s="382" t="s">
        <v>406</v>
      </c>
      <c r="B6" s="383"/>
      <c r="C6" s="383"/>
      <c r="D6" s="383"/>
      <c r="E6" s="384"/>
      <c r="F6" s="385"/>
      <c r="G6" s="385"/>
      <c r="H6" s="385"/>
      <c r="I6" s="386"/>
    </row>
    <row r="7" spans="1:9">
      <c r="A7" s="82" t="s">
        <v>407</v>
      </c>
      <c r="B7" s="387">
        <v>0.1</v>
      </c>
      <c r="C7" s="388">
        <v>251158</v>
      </c>
      <c r="D7" s="387">
        <v>0.4</v>
      </c>
      <c r="E7" s="389">
        <v>33</v>
      </c>
      <c r="F7" s="390">
        <v>0.25</v>
      </c>
      <c r="G7" s="391">
        <v>246017</v>
      </c>
      <c r="H7" s="390">
        <v>1</v>
      </c>
      <c r="I7" s="392">
        <v>43</v>
      </c>
    </row>
    <row r="8" spans="1:9">
      <c r="A8" s="82" t="s">
        <v>408</v>
      </c>
      <c r="B8" s="387">
        <v>0.15</v>
      </c>
      <c r="C8" s="388">
        <v>174315</v>
      </c>
      <c r="D8" s="387">
        <v>0.8</v>
      </c>
      <c r="E8" s="389">
        <v>47</v>
      </c>
      <c r="F8" s="390">
        <v>0.23</v>
      </c>
      <c r="G8" s="391">
        <v>165704</v>
      </c>
      <c r="H8" s="390">
        <v>1.4</v>
      </c>
      <c r="I8" s="392">
        <v>39</v>
      </c>
    </row>
    <row r="9" spans="1:9">
      <c r="A9" s="82" t="s">
        <v>409</v>
      </c>
      <c r="B9" s="387">
        <v>0.06</v>
      </c>
      <c r="C9" s="388">
        <v>44954</v>
      </c>
      <c r="D9" s="387">
        <v>1.4</v>
      </c>
      <c r="E9" s="389">
        <v>20</v>
      </c>
      <c r="F9" s="390">
        <v>0.1</v>
      </c>
      <c r="G9" s="391">
        <v>41466</v>
      </c>
      <c r="H9" s="390">
        <v>2.5</v>
      </c>
      <c r="I9" s="392">
        <v>18</v>
      </c>
    </row>
    <row r="10" spans="1:9">
      <c r="A10" s="382" t="s">
        <v>410</v>
      </c>
      <c r="B10" s="393"/>
      <c r="C10" s="393"/>
      <c r="D10" s="393"/>
      <c r="E10" s="394"/>
      <c r="F10" s="395"/>
      <c r="G10" s="395"/>
      <c r="H10" s="395"/>
      <c r="I10" s="396"/>
    </row>
    <row r="11" spans="1:9">
      <c r="A11" s="82" t="s">
        <v>407</v>
      </c>
      <c r="B11" s="387">
        <v>0.23</v>
      </c>
      <c r="C11" s="388">
        <v>349064</v>
      </c>
      <c r="D11" s="387">
        <v>0.7</v>
      </c>
      <c r="E11" s="389">
        <v>87</v>
      </c>
      <c r="F11" s="390">
        <v>0.43</v>
      </c>
      <c r="G11" s="391">
        <v>337700</v>
      </c>
      <c r="H11" s="390">
        <v>1.3</v>
      </c>
      <c r="I11" s="392">
        <v>86</v>
      </c>
    </row>
    <row r="12" spans="1:9">
      <c r="A12" s="82" t="s">
        <v>408</v>
      </c>
      <c r="B12" s="387">
        <v>0.03</v>
      </c>
      <c r="C12" s="388">
        <v>23374</v>
      </c>
      <c r="D12" s="387">
        <v>1.1000000000000001</v>
      </c>
      <c r="E12" s="389">
        <v>10</v>
      </c>
      <c r="F12" s="390">
        <v>0.06</v>
      </c>
      <c r="G12" s="391">
        <v>22207</v>
      </c>
      <c r="H12" s="390">
        <v>2.7</v>
      </c>
      <c r="I12" s="392">
        <v>12</v>
      </c>
    </row>
    <row r="13" spans="1:9" ht="13.5" thickBot="1">
      <c r="A13" s="397" t="s">
        <v>409</v>
      </c>
      <c r="B13" s="398">
        <v>0.01</v>
      </c>
      <c r="C13" s="399">
        <v>3591</v>
      </c>
      <c r="D13" s="398">
        <v>2.4</v>
      </c>
      <c r="E13" s="400">
        <v>3</v>
      </c>
      <c r="F13" s="401">
        <v>0.01</v>
      </c>
      <c r="G13" s="402">
        <v>3346</v>
      </c>
      <c r="H13" s="401">
        <v>2.9</v>
      </c>
      <c r="I13" s="403">
        <v>2</v>
      </c>
    </row>
    <row r="15" spans="1:9">
      <c r="A15" s="97" t="s">
        <v>137</v>
      </c>
    </row>
    <row r="16" spans="1:9">
      <c r="A16" s="359" t="s">
        <v>413</v>
      </c>
    </row>
  </sheetData>
  <mergeCells count="2">
    <mergeCell ref="B3:E3"/>
    <mergeCell ref="F3:I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4"/>
  <sheetViews>
    <sheetView showGridLines="0" zoomScale="90" zoomScaleNormal="90" workbookViewId="0">
      <selection activeCell="H5" sqref="H5"/>
    </sheetView>
  </sheetViews>
  <sheetFormatPr baseColWidth="10" defaultRowHeight="15"/>
  <cols>
    <col min="1" max="1" width="73.5703125" style="36" bestFit="1" customWidth="1"/>
    <col min="2" max="3" width="16.7109375" style="36" customWidth="1"/>
    <col min="4" max="4" width="13.85546875" style="36" bestFit="1" customWidth="1"/>
    <col min="5" max="5" width="23.140625" style="36" customWidth="1"/>
    <col min="6" max="6" width="19.5703125" style="36" customWidth="1"/>
    <col min="7" max="16384" width="11.42578125" style="36"/>
  </cols>
  <sheetData>
    <row r="1" spans="1:8">
      <c r="A1" s="35" t="s">
        <v>80</v>
      </c>
      <c r="B1" s="37"/>
    </row>
    <row r="2" spans="1:8" ht="15.75" thickBot="1"/>
    <row r="3" spans="1:8" ht="25.5">
      <c r="A3" s="256"/>
      <c r="B3" s="270" t="s">
        <v>38</v>
      </c>
      <c r="C3" s="270" t="s">
        <v>39</v>
      </c>
      <c r="D3" s="417" t="s">
        <v>6</v>
      </c>
      <c r="E3" s="271" t="s">
        <v>40</v>
      </c>
      <c r="G3" s="38"/>
      <c r="H3" s="39"/>
    </row>
    <row r="4" spans="1:8">
      <c r="A4" s="257" t="s">
        <v>41</v>
      </c>
      <c r="B4" s="258"/>
      <c r="C4" s="258"/>
      <c r="D4" s="418"/>
      <c r="E4" s="259"/>
      <c r="G4" s="40"/>
      <c r="H4" s="41"/>
    </row>
    <row r="5" spans="1:8">
      <c r="A5" s="260" t="s">
        <v>42</v>
      </c>
      <c r="B5" s="234">
        <v>466110.35</v>
      </c>
      <c r="C5" s="234">
        <v>617208.64</v>
      </c>
      <c r="D5" s="419">
        <f>SUM(B5:C5)</f>
        <v>1083318.99</v>
      </c>
      <c r="E5" s="261">
        <f>B5*100/$D$5</f>
        <v>43.026140435330134</v>
      </c>
      <c r="F5" s="43"/>
      <c r="G5" s="40"/>
      <c r="H5" s="41"/>
    </row>
    <row r="6" spans="1:8">
      <c r="A6" s="260" t="s">
        <v>43</v>
      </c>
      <c r="B6" s="234">
        <v>1668843.36</v>
      </c>
      <c r="C6" s="234">
        <v>2602097.77</v>
      </c>
      <c r="D6" s="419">
        <f t="shared" ref="D6:D17" si="0">SUM(B6:C6)</f>
        <v>4270941.13</v>
      </c>
      <c r="E6" s="261">
        <f>B6*100/D6</f>
        <v>39.074370477216107</v>
      </c>
      <c r="F6" s="43"/>
      <c r="G6" s="40"/>
      <c r="H6" s="41"/>
    </row>
    <row r="7" spans="1:8">
      <c r="A7" s="260" t="s">
        <v>44</v>
      </c>
      <c r="B7" s="234">
        <v>4284447.17</v>
      </c>
      <c r="C7" s="234">
        <v>6493087.9800000004</v>
      </c>
      <c r="D7" s="419">
        <f t="shared" si="0"/>
        <v>10777535.15</v>
      </c>
      <c r="E7" s="261">
        <f>B7*100/D7</f>
        <v>39.753497533246275</v>
      </c>
      <c r="F7" s="43"/>
      <c r="G7" s="40"/>
      <c r="H7" s="41"/>
    </row>
    <row r="8" spans="1:8">
      <c r="A8" s="260" t="s">
        <v>45</v>
      </c>
      <c r="B8" s="234">
        <v>11127.04</v>
      </c>
      <c r="C8" s="234">
        <v>26475.19</v>
      </c>
      <c r="D8" s="419">
        <f t="shared" si="0"/>
        <v>37602.229999999996</v>
      </c>
      <c r="E8" s="261">
        <f>B8*100/D8</f>
        <v>29.591436465337299</v>
      </c>
      <c r="F8" s="43"/>
      <c r="G8" s="40"/>
      <c r="H8" s="41"/>
    </row>
    <row r="9" spans="1:8">
      <c r="A9" s="257" t="s">
        <v>46</v>
      </c>
      <c r="B9" s="247"/>
      <c r="C9" s="247"/>
      <c r="D9" s="419"/>
      <c r="E9" s="261"/>
      <c r="F9" s="44"/>
      <c r="G9" s="40"/>
      <c r="H9" s="41"/>
    </row>
    <row r="10" spans="1:8">
      <c r="A10" s="260" t="s">
        <v>47</v>
      </c>
      <c r="B10" s="234">
        <v>5694213</v>
      </c>
      <c r="C10" s="234">
        <v>7985514.4000000004</v>
      </c>
      <c r="D10" s="419">
        <f t="shared" si="0"/>
        <v>13679727.4</v>
      </c>
      <c r="E10" s="261">
        <f>B10*100/D10</f>
        <v>41.625193496180337</v>
      </c>
      <c r="F10" s="44"/>
      <c r="G10" s="40"/>
      <c r="H10" s="41"/>
    </row>
    <row r="11" spans="1:8" s="45" customFormat="1">
      <c r="A11" s="262" t="s">
        <v>48</v>
      </c>
      <c r="B11" s="263">
        <v>2200816.1</v>
      </c>
      <c r="C11" s="263">
        <v>2945584.2</v>
      </c>
      <c r="D11" s="420">
        <f t="shared" si="0"/>
        <v>5146400.3000000007</v>
      </c>
      <c r="E11" s="264">
        <f>B11*100/D11</f>
        <v>42.764184123026723</v>
      </c>
      <c r="G11" s="40"/>
      <c r="H11" s="41"/>
    </row>
    <row r="12" spans="1:8">
      <c r="A12" s="260" t="s">
        <v>49</v>
      </c>
      <c r="B12" s="234">
        <v>498536.5</v>
      </c>
      <c r="C12" s="234">
        <v>1291800.7</v>
      </c>
      <c r="D12" s="419">
        <f t="shared" si="0"/>
        <v>1790337.2</v>
      </c>
      <c r="E12" s="261">
        <f>B12*100/D12</f>
        <v>27.845955499332753</v>
      </c>
      <c r="G12" s="40"/>
      <c r="H12" s="41"/>
    </row>
    <row r="13" spans="1:8">
      <c r="A13" s="260" t="s">
        <v>50</v>
      </c>
      <c r="B13" s="234">
        <v>237778.4</v>
      </c>
      <c r="C13" s="234">
        <v>461554.6</v>
      </c>
      <c r="D13" s="419">
        <f t="shared" si="0"/>
        <v>699333</v>
      </c>
      <c r="E13" s="261">
        <f>B13*100/D13</f>
        <v>34.000740705786797</v>
      </c>
      <c r="G13" s="40"/>
      <c r="H13" s="41"/>
    </row>
    <row r="14" spans="1:8">
      <c r="A14" s="257" t="s">
        <v>51</v>
      </c>
      <c r="B14" s="247"/>
      <c r="C14" s="247"/>
      <c r="D14" s="421"/>
      <c r="E14" s="265"/>
      <c r="F14" s="43"/>
      <c r="G14" s="40"/>
      <c r="H14" s="41"/>
    </row>
    <row r="15" spans="1:8">
      <c r="A15" s="266" t="s">
        <v>52</v>
      </c>
      <c r="B15" s="234">
        <v>2240313.34</v>
      </c>
      <c r="C15" s="234">
        <v>3592054.59</v>
      </c>
      <c r="D15" s="419">
        <f t="shared" si="0"/>
        <v>5832367.9299999997</v>
      </c>
      <c r="E15" s="261">
        <f>B15*100/D15</f>
        <v>38.411728596141572</v>
      </c>
      <c r="F15" s="43"/>
      <c r="G15" s="40"/>
      <c r="H15" s="41"/>
    </row>
    <row r="16" spans="1:8">
      <c r="A16" s="260" t="s">
        <v>53</v>
      </c>
      <c r="B16" s="234">
        <v>3386413.74</v>
      </c>
      <c r="C16" s="234">
        <v>5054855.74</v>
      </c>
      <c r="D16" s="419">
        <f t="shared" si="0"/>
        <v>8441269.4800000004</v>
      </c>
      <c r="E16" s="261">
        <f t="shared" ref="E16:E38" si="1">B16*100/D16</f>
        <v>40.117351401035947</v>
      </c>
      <c r="F16" s="43"/>
      <c r="G16" s="40"/>
      <c r="H16" s="41"/>
    </row>
    <row r="17" spans="1:9">
      <c r="A17" s="260" t="s">
        <v>54</v>
      </c>
      <c r="B17" s="234">
        <v>518862.14</v>
      </c>
      <c r="C17" s="234">
        <v>742799.95</v>
      </c>
      <c r="D17" s="419">
        <f t="shared" si="0"/>
        <v>1261662.0899999999</v>
      </c>
      <c r="E17" s="261">
        <f t="shared" si="1"/>
        <v>41.125285772833202</v>
      </c>
      <c r="F17" s="43"/>
      <c r="G17" s="158"/>
      <c r="H17" s="41"/>
    </row>
    <row r="18" spans="1:9">
      <c r="A18" s="260" t="s">
        <v>241</v>
      </c>
      <c r="B18" s="234">
        <v>284938.71999999997</v>
      </c>
      <c r="C18" s="234">
        <v>349159.29</v>
      </c>
      <c r="D18" s="419">
        <v>634098.01</v>
      </c>
      <c r="E18" s="261">
        <f t="shared" si="1"/>
        <v>44.936069110199533</v>
      </c>
      <c r="F18" s="43"/>
      <c r="G18" s="46"/>
      <c r="H18" s="46"/>
      <c r="I18" s="46"/>
    </row>
    <row r="19" spans="1:9">
      <c r="A19" s="267" t="s">
        <v>55</v>
      </c>
      <c r="B19" s="247"/>
      <c r="C19" s="247"/>
      <c r="D19" s="421"/>
      <c r="E19" s="265"/>
      <c r="G19" s="40"/>
      <c r="H19" s="41"/>
    </row>
    <row r="20" spans="1:9">
      <c r="A20" s="260" t="s">
        <v>56</v>
      </c>
      <c r="B20" s="234">
        <v>2101648.4</v>
      </c>
      <c r="C20" s="234">
        <v>3121269.4</v>
      </c>
      <c r="D20" s="419">
        <f>SUM(B20:C20)</f>
        <v>5222917.8</v>
      </c>
      <c r="E20" s="261">
        <f t="shared" si="1"/>
        <v>40.23897140406843</v>
      </c>
      <c r="G20" s="40"/>
      <c r="H20" s="41"/>
    </row>
    <row r="21" spans="1:9">
      <c r="A21" s="260" t="s">
        <v>57</v>
      </c>
      <c r="B21" s="234">
        <v>1293344.7</v>
      </c>
      <c r="C21" s="234">
        <v>1650334.4</v>
      </c>
      <c r="D21" s="419">
        <f t="shared" ref="D21:D26" si="2">SUM(B21:C21)</f>
        <v>2943679.0999999996</v>
      </c>
      <c r="E21" s="261">
        <f t="shared" si="1"/>
        <v>43.936334636475834</v>
      </c>
      <c r="G21" s="40"/>
      <c r="H21" s="41"/>
    </row>
    <row r="22" spans="1:9">
      <c r="A22" s="260" t="s">
        <v>58</v>
      </c>
      <c r="B22" s="234">
        <v>876087.5</v>
      </c>
      <c r="C22" s="234">
        <v>968686.2</v>
      </c>
      <c r="D22" s="419">
        <f t="shared" si="2"/>
        <v>1844773.7</v>
      </c>
      <c r="E22" s="261">
        <f t="shared" si="1"/>
        <v>47.490242299096089</v>
      </c>
      <c r="G22" s="40"/>
      <c r="H22" s="41"/>
    </row>
    <row r="23" spans="1:9">
      <c r="A23" s="260" t="s">
        <v>59</v>
      </c>
      <c r="B23" s="234">
        <v>756804.5</v>
      </c>
      <c r="C23" s="234">
        <v>808023.5</v>
      </c>
      <c r="D23" s="419">
        <f t="shared" si="2"/>
        <v>1564828</v>
      </c>
      <c r="E23" s="261">
        <f t="shared" si="1"/>
        <v>48.363430357841246</v>
      </c>
      <c r="F23" s="44"/>
      <c r="G23" s="40"/>
      <c r="H23" s="41"/>
    </row>
    <row r="24" spans="1:9">
      <c r="A24" s="260" t="s">
        <v>60</v>
      </c>
      <c r="B24" s="234">
        <v>687247.4</v>
      </c>
      <c r="C24" s="234">
        <v>933549.9</v>
      </c>
      <c r="D24" s="419">
        <f t="shared" si="2"/>
        <v>1620797.3</v>
      </c>
      <c r="E24" s="261">
        <f t="shared" si="1"/>
        <v>42.401810516342792</v>
      </c>
      <c r="G24" s="40"/>
      <c r="H24" s="41"/>
    </row>
    <row r="25" spans="1:9">
      <c r="A25" s="260" t="s">
        <v>61</v>
      </c>
      <c r="B25" s="234">
        <v>576916.5</v>
      </c>
      <c r="C25" s="234">
        <v>1499467.6</v>
      </c>
      <c r="D25" s="419">
        <f t="shared" si="2"/>
        <v>2076384.1</v>
      </c>
      <c r="E25" s="261">
        <f t="shared" si="1"/>
        <v>27.784671439161954</v>
      </c>
      <c r="F25" s="44"/>
      <c r="G25" s="40"/>
      <c r="H25" s="41"/>
    </row>
    <row r="26" spans="1:9">
      <c r="A26" s="260" t="s">
        <v>62</v>
      </c>
      <c r="B26" s="234">
        <v>138478.9</v>
      </c>
      <c r="C26" s="234">
        <v>757538.6</v>
      </c>
      <c r="D26" s="419">
        <f t="shared" si="2"/>
        <v>896017.5</v>
      </c>
      <c r="E26" s="261">
        <f t="shared" si="1"/>
        <v>15.454932520849201</v>
      </c>
      <c r="G26" s="40"/>
      <c r="H26" s="41"/>
    </row>
    <row r="27" spans="1:9">
      <c r="A27" s="267" t="s">
        <v>63</v>
      </c>
      <c r="B27" s="247"/>
      <c r="C27" s="247"/>
      <c r="D27" s="421"/>
      <c r="E27" s="265"/>
      <c r="G27" s="40"/>
      <c r="H27" s="41"/>
    </row>
    <row r="28" spans="1:9">
      <c r="A28" s="260" t="s">
        <v>165</v>
      </c>
      <c r="B28" s="234">
        <v>447930.55199999997</v>
      </c>
      <c r="C28" s="234">
        <v>888686.8899999999</v>
      </c>
      <c r="D28" s="419">
        <v>1336617.4419999998</v>
      </c>
      <c r="E28" s="261">
        <f t="shared" si="1"/>
        <v>33.512248001923055</v>
      </c>
      <c r="G28" s="46"/>
      <c r="H28" s="46"/>
      <c r="I28" s="46"/>
    </row>
    <row r="29" spans="1:9">
      <c r="A29" s="260" t="s">
        <v>64</v>
      </c>
      <c r="B29" s="234">
        <v>2056477.9720000001</v>
      </c>
      <c r="C29" s="234">
        <v>3240913.05</v>
      </c>
      <c r="D29" s="419">
        <f t="shared" ref="D29:D38" si="3">SUM(B29:C29)</f>
        <v>5297391.0219999999</v>
      </c>
      <c r="E29" s="261">
        <f t="shared" si="1"/>
        <v>38.820580989008974</v>
      </c>
      <c r="G29" s="40"/>
      <c r="H29" s="41"/>
    </row>
    <row r="30" spans="1:9">
      <c r="A30" s="260" t="s">
        <v>65</v>
      </c>
      <c r="B30" s="234">
        <v>2768590.8679999998</v>
      </c>
      <c r="C30" s="234">
        <v>4005086.76</v>
      </c>
      <c r="D30" s="419">
        <f t="shared" si="3"/>
        <v>6773677.6279999996</v>
      </c>
      <c r="E30" s="261">
        <f t="shared" si="1"/>
        <v>40.87278757636205</v>
      </c>
      <c r="G30" s="40"/>
      <c r="H30" s="41"/>
    </row>
    <row r="31" spans="1:9">
      <c r="A31" s="260" t="s">
        <v>66</v>
      </c>
      <c r="B31" s="234">
        <v>1157528.5379999999</v>
      </c>
      <c r="C31" s="234">
        <v>1604182.87</v>
      </c>
      <c r="D31" s="419">
        <f t="shared" si="3"/>
        <v>2761711.4079999998</v>
      </c>
      <c r="E31" s="261">
        <f t="shared" si="1"/>
        <v>41.913450284737358</v>
      </c>
      <c r="F31" s="44"/>
      <c r="G31" s="40"/>
      <c r="H31" s="41"/>
    </row>
    <row r="32" spans="1:9">
      <c r="A32" s="257" t="s">
        <v>67</v>
      </c>
      <c r="B32" s="247"/>
      <c r="C32" s="247"/>
      <c r="D32" s="421"/>
      <c r="E32" s="265"/>
      <c r="F32" s="44"/>
      <c r="G32" s="40"/>
      <c r="H32" s="41"/>
    </row>
    <row r="33" spans="1:9">
      <c r="A33" s="260" t="s">
        <v>68</v>
      </c>
      <c r="B33" s="234">
        <v>828963.38</v>
      </c>
      <c r="C33" s="234">
        <v>1466622.96</v>
      </c>
      <c r="D33" s="419">
        <f t="shared" si="3"/>
        <v>2295586.34</v>
      </c>
      <c r="E33" s="261">
        <f t="shared" si="1"/>
        <v>36.111182818765165</v>
      </c>
      <c r="F33" s="44"/>
      <c r="G33" s="40"/>
      <c r="H33" s="41"/>
    </row>
    <row r="34" spans="1:9">
      <c r="A34" s="260" t="s">
        <v>69</v>
      </c>
      <c r="B34" s="234">
        <v>1148241.05</v>
      </c>
      <c r="C34" s="234">
        <v>1811780.41</v>
      </c>
      <c r="D34" s="419">
        <f t="shared" si="3"/>
        <v>2960021.46</v>
      </c>
      <c r="E34" s="261">
        <f t="shared" si="1"/>
        <v>38.791646125430454</v>
      </c>
      <c r="G34" s="40"/>
      <c r="H34" s="41"/>
    </row>
    <row r="35" spans="1:9">
      <c r="A35" s="260" t="s">
        <v>70</v>
      </c>
      <c r="B35" s="234">
        <v>1440210.06</v>
      </c>
      <c r="C35" s="234">
        <v>2140461.15</v>
      </c>
      <c r="D35" s="419">
        <f t="shared" si="3"/>
        <v>3580671.21</v>
      </c>
      <c r="E35" s="261">
        <f t="shared" si="1"/>
        <v>40.221790148668802</v>
      </c>
      <c r="G35" s="40"/>
      <c r="H35" s="41"/>
    </row>
    <row r="36" spans="1:9">
      <c r="A36" s="260" t="s">
        <v>71</v>
      </c>
      <c r="B36" s="234">
        <v>1477010.58</v>
      </c>
      <c r="C36" s="234">
        <v>2203931.85</v>
      </c>
      <c r="D36" s="419">
        <f t="shared" si="3"/>
        <v>3680942.43</v>
      </c>
      <c r="E36" s="261">
        <f t="shared" si="1"/>
        <v>40.125881023355205</v>
      </c>
      <c r="G36" s="40"/>
      <c r="H36" s="41"/>
    </row>
    <row r="37" spans="1:9">
      <c r="A37" s="260" t="s">
        <v>72</v>
      </c>
      <c r="B37" s="234">
        <v>1524545.67</v>
      </c>
      <c r="C37" s="234">
        <v>2099740.9700000002</v>
      </c>
      <c r="D37" s="419">
        <f t="shared" si="3"/>
        <v>3624286.64</v>
      </c>
      <c r="E37" s="261">
        <f t="shared" si="1"/>
        <v>42.064710146656608</v>
      </c>
      <c r="G37" s="42"/>
      <c r="H37" s="38"/>
      <c r="I37" s="39"/>
    </row>
    <row r="38" spans="1:9">
      <c r="A38" s="260" t="s">
        <v>45</v>
      </c>
      <c r="B38" s="234">
        <v>11557.18</v>
      </c>
      <c r="C38" s="234">
        <v>16332.24</v>
      </c>
      <c r="D38" s="419">
        <f t="shared" si="3"/>
        <v>27889.42</v>
      </c>
      <c r="E38" s="261">
        <f t="shared" si="1"/>
        <v>41.439298486666274</v>
      </c>
      <c r="G38" s="42"/>
      <c r="H38" s="40"/>
      <c r="I38" s="41"/>
    </row>
    <row r="39" spans="1:9">
      <c r="A39" s="257" t="s">
        <v>73</v>
      </c>
      <c r="B39" s="234"/>
      <c r="C39" s="247"/>
      <c r="D39" s="419"/>
      <c r="E39" s="265"/>
      <c r="G39" s="42"/>
      <c r="H39" s="40"/>
      <c r="I39" s="41"/>
    </row>
    <row r="40" spans="1:9">
      <c r="A40" s="260" t="s">
        <v>74</v>
      </c>
      <c r="B40" s="234">
        <v>1739616.9680999999</v>
      </c>
      <c r="C40" s="234">
        <v>2555204.8373999996</v>
      </c>
      <c r="D40" s="419">
        <f>SUM(B40:C40)</f>
        <v>4294821.8054999998</v>
      </c>
      <c r="E40" s="261">
        <f t="shared" ref="E40:E45" si="4">B40*100/D40</f>
        <v>40.504985931482089</v>
      </c>
      <c r="G40" s="42"/>
      <c r="H40" s="40"/>
      <c r="I40" s="41"/>
    </row>
    <row r="41" spans="1:9">
      <c r="A41" s="260" t="s">
        <v>75</v>
      </c>
      <c r="B41" s="234">
        <v>1044410.9376000001</v>
      </c>
      <c r="C41" s="234">
        <v>1482823.4877000002</v>
      </c>
      <c r="D41" s="419">
        <f t="shared" ref="D41:D45" si="5">SUM(B41:C41)</f>
        <v>2527234.4253000002</v>
      </c>
      <c r="E41" s="261">
        <f t="shared" si="4"/>
        <v>41.326238956879564</v>
      </c>
      <c r="G41" s="42"/>
      <c r="H41" s="40"/>
      <c r="I41" s="41"/>
    </row>
    <row r="42" spans="1:9">
      <c r="A42" s="260" t="s">
        <v>76</v>
      </c>
      <c r="B42" s="234">
        <v>1471257.6886999998</v>
      </c>
      <c r="C42" s="234">
        <v>2522690.8421</v>
      </c>
      <c r="D42" s="419">
        <f t="shared" si="5"/>
        <v>3993948.5307999998</v>
      </c>
      <c r="E42" s="261">
        <f t="shared" si="4"/>
        <v>36.837171970398487</v>
      </c>
      <c r="G42" s="42"/>
      <c r="H42" s="40"/>
      <c r="I42" s="41"/>
    </row>
    <row r="43" spans="1:9">
      <c r="A43" s="260" t="s">
        <v>77</v>
      </c>
      <c r="B43" s="234">
        <v>1461691.1477000001</v>
      </c>
      <c r="C43" s="234">
        <v>2341205.7965000002</v>
      </c>
      <c r="D43" s="419">
        <f t="shared" si="5"/>
        <v>3802896.9442000003</v>
      </c>
      <c r="E43" s="261">
        <f t="shared" si="4"/>
        <v>38.436254496175678</v>
      </c>
      <c r="G43" s="46"/>
      <c r="H43" s="40"/>
      <c r="I43" s="41"/>
    </row>
    <row r="44" spans="1:9">
      <c r="A44" s="260" t="s">
        <v>78</v>
      </c>
      <c r="B44" s="234">
        <v>697883.09569999995</v>
      </c>
      <c r="C44" s="234">
        <v>804237.91859999998</v>
      </c>
      <c r="D44" s="419">
        <f t="shared" si="5"/>
        <v>1502121.0142999999</v>
      </c>
      <c r="E44" s="261">
        <f t="shared" si="4"/>
        <v>46.459845049516126</v>
      </c>
      <c r="G44" s="40"/>
      <c r="H44" s="41"/>
    </row>
    <row r="45" spans="1:9" ht="15.75" thickBot="1">
      <c r="A45" s="268" t="s">
        <v>45</v>
      </c>
      <c r="B45" s="255">
        <v>15668.0905</v>
      </c>
      <c r="C45" s="255">
        <v>32706.7006</v>
      </c>
      <c r="D45" s="422">
        <f t="shared" si="5"/>
        <v>48374.791100000002</v>
      </c>
      <c r="E45" s="269">
        <f t="shared" si="4"/>
        <v>32.388957437792428</v>
      </c>
      <c r="G45" s="40"/>
      <c r="H45" s="41"/>
    </row>
    <row r="46" spans="1:9">
      <c r="G46" s="40"/>
      <c r="H46" s="41"/>
    </row>
    <row r="47" spans="1:9">
      <c r="A47" s="48" t="s">
        <v>242</v>
      </c>
      <c r="G47" s="40"/>
      <c r="H47" s="41"/>
    </row>
    <row r="48" spans="1:9">
      <c r="A48" s="36" t="s">
        <v>17</v>
      </c>
      <c r="G48" s="40"/>
      <c r="H48" s="41"/>
    </row>
    <row r="49" spans="1:8">
      <c r="A49" t="s">
        <v>413</v>
      </c>
      <c r="G49" s="40"/>
      <c r="H49" s="41"/>
    </row>
    <row r="50" spans="1:8">
      <c r="G50" s="40"/>
      <c r="H50" s="41"/>
    </row>
    <row r="51" spans="1:8">
      <c r="G51" s="40"/>
      <c r="H51" s="41"/>
    </row>
    <row r="52" spans="1:8">
      <c r="G52" s="40"/>
      <c r="H52" s="41"/>
    </row>
    <row r="53" spans="1:8">
      <c r="G53" s="40"/>
      <c r="H53" s="41"/>
    </row>
    <row r="54" spans="1:8">
      <c r="G54" s="40"/>
      <c r="H54" s="41"/>
    </row>
    <row r="55" spans="1:8">
      <c r="G55" s="40"/>
      <c r="H55" s="41"/>
    </row>
    <row r="56" spans="1:8">
      <c r="G56" s="40"/>
      <c r="H56" s="41"/>
    </row>
    <row r="57" spans="1:8">
      <c r="G57" s="40"/>
      <c r="H57" s="41"/>
    </row>
    <row r="58" spans="1:8">
      <c r="G58" s="40"/>
      <c r="H58" s="41"/>
    </row>
    <row r="59" spans="1:8">
      <c r="G59" s="40"/>
      <c r="H59" s="41"/>
    </row>
    <row r="60" spans="1:8">
      <c r="G60" s="40"/>
      <c r="H60" s="41"/>
    </row>
    <row r="61" spans="1:8">
      <c r="G61" s="40"/>
      <c r="H61" s="41"/>
    </row>
    <row r="62" spans="1:8">
      <c r="G62" s="40"/>
      <c r="H62" s="41"/>
    </row>
    <row r="63" spans="1:8">
      <c r="G63" s="40"/>
      <c r="H63" s="41"/>
    </row>
    <row r="64" spans="1:8">
      <c r="G64" s="40"/>
      <c r="H64" s="41"/>
    </row>
    <row r="65" spans="7:8">
      <c r="G65" s="40"/>
      <c r="H65" s="41"/>
    </row>
    <row r="66" spans="7:8">
      <c r="G66" s="40"/>
      <c r="H66" s="41"/>
    </row>
    <row r="67" spans="7:8">
      <c r="G67" s="40"/>
      <c r="H67" s="41"/>
    </row>
    <row r="68" spans="7:8">
      <c r="G68" s="40"/>
      <c r="H68" s="41"/>
    </row>
    <row r="69" spans="7:8">
      <c r="G69" s="40"/>
      <c r="H69" s="41"/>
    </row>
    <row r="70" spans="7:8">
      <c r="G70" s="40"/>
      <c r="H70" s="41"/>
    </row>
    <row r="71" spans="7:8">
      <c r="G71" s="40"/>
      <c r="H71" s="41"/>
    </row>
    <row r="72" spans="7:8">
      <c r="G72" s="40"/>
      <c r="H72" s="41"/>
    </row>
    <row r="73" spans="7:8">
      <c r="G73" s="40"/>
      <c r="H73" s="41"/>
    </row>
    <row r="74" spans="7:8">
      <c r="G74" s="40"/>
      <c r="H74" s="41"/>
    </row>
    <row r="75" spans="7:8">
      <c r="G75" s="40"/>
      <c r="H75" s="41"/>
    </row>
    <row r="76" spans="7:8">
      <c r="G76" s="40"/>
      <c r="H76" s="41"/>
    </row>
    <row r="77" spans="7:8">
      <c r="G77" s="40"/>
      <c r="H77" s="41"/>
    </row>
    <row r="78" spans="7:8">
      <c r="G78" s="40"/>
      <c r="H78" s="41"/>
    </row>
    <row r="79" spans="7:8">
      <c r="G79" s="40"/>
      <c r="H79" s="41"/>
    </row>
    <row r="80" spans="7:8">
      <c r="G80" s="40"/>
      <c r="H80" s="41"/>
    </row>
    <row r="81" spans="7:8">
      <c r="G81" s="40"/>
      <c r="H81" s="41"/>
    </row>
    <row r="82" spans="7:8">
      <c r="G82" s="40"/>
      <c r="H82" s="41"/>
    </row>
    <row r="83" spans="7:8">
      <c r="G83" s="40"/>
      <c r="H83" s="41"/>
    </row>
    <row r="84" spans="7:8">
      <c r="G84" s="40"/>
      <c r="H84" s="41"/>
    </row>
    <row r="85" spans="7:8">
      <c r="G85" s="40"/>
      <c r="H85" s="41"/>
    </row>
    <row r="86" spans="7:8">
      <c r="G86" s="40"/>
      <c r="H86" s="41"/>
    </row>
    <row r="87" spans="7:8">
      <c r="G87" s="40"/>
      <c r="H87" s="41"/>
    </row>
    <row r="88" spans="7:8">
      <c r="G88" s="40"/>
      <c r="H88" s="41"/>
    </row>
    <row r="89" spans="7:8">
      <c r="G89" s="40"/>
      <c r="H89" s="41"/>
    </row>
    <row r="90" spans="7:8">
      <c r="G90" s="40"/>
      <c r="H90" s="41"/>
    </row>
    <row r="91" spans="7:8">
      <c r="G91" s="40"/>
      <c r="H91" s="41"/>
    </row>
    <row r="92" spans="7:8">
      <c r="G92" s="40"/>
      <c r="H92" s="41"/>
    </row>
    <row r="93" spans="7:8">
      <c r="G93" s="40"/>
      <c r="H93" s="41"/>
    </row>
    <row r="94" spans="7:8">
      <c r="G94" s="40"/>
      <c r="H94" s="41"/>
    </row>
    <row r="95" spans="7:8">
      <c r="G95" s="40"/>
      <c r="H95" s="41"/>
    </row>
    <row r="96" spans="7:8">
      <c r="G96" s="40"/>
      <c r="H96" s="41"/>
    </row>
    <row r="97" spans="7:8">
      <c r="G97" s="40"/>
      <c r="H97" s="41"/>
    </row>
    <row r="98" spans="7:8">
      <c r="G98" s="40"/>
      <c r="H98" s="41"/>
    </row>
    <row r="99" spans="7:8">
      <c r="G99" s="40"/>
      <c r="H99" s="41"/>
    </row>
    <row r="100" spans="7:8">
      <c r="G100" s="40"/>
      <c r="H100" s="41"/>
    </row>
    <row r="101" spans="7:8">
      <c r="G101" s="40"/>
      <c r="H101" s="41"/>
    </row>
    <row r="102" spans="7:8">
      <c r="G102" s="40"/>
      <c r="H102" s="41"/>
    </row>
    <row r="103" spans="7:8">
      <c r="G103" s="40"/>
      <c r="H103" s="41"/>
    </row>
    <row r="104" spans="7:8">
      <c r="G104" s="40"/>
      <c r="H104" s="41"/>
    </row>
    <row r="105" spans="7:8">
      <c r="G105" s="40"/>
      <c r="H105" s="41"/>
    </row>
    <row r="106" spans="7:8">
      <c r="G106" s="40"/>
      <c r="H106" s="41"/>
    </row>
    <row r="107" spans="7:8">
      <c r="G107" s="40"/>
      <c r="H107" s="41"/>
    </row>
    <row r="139" spans="1:1">
      <c r="A139" s="36">
        <v>2015</v>
      </c>
    </row>
    <row r="140" spans="1:1">
      <c r="A140" s="36">
        <v>2016</v>
      </c>
    </row>
    <row r="141" spans="1:1">
      <c r="A141" s="36">
        <v>2017</v>
      </c>
    </row>
    <row r="142" spans="1:1">
      <c r="A142" s="36">
        <v>2018</v>
      </c>
    </row>
    <row r="143" spans="1:1">
      <c r="A143" s="36">
        <v>2019</v>
      </c>
    </row>
    <row r="144" spans="1:1">
      <c r="A144" s="36">
        <v>2020</v>
      </c>
    </row>
  </sheetData>
  <pageMargins left="0.70866141732283472" right="0.70866141732283472" top="0.74803149606299213" bottom="0.74803149606299213" header="0.31496062992125984" footer="0.31496062992125984"/>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activeCell="A14" sqref="A14"/>
    </sheetView>
  </sheetViews>
  <sheetFormatPr baseColWidth="10" defaultRowHeight="12.75"/>
  <cols>
    <col min="1" max="1" width="28.85546875" style="8" customWidth="1"/>
    <col min="2" max="2" width="11.42578125" style="8"/>
    <col min="3" max="3" width="19.28515625" style="8" bestFit="1" customWidth="1"/>
    <col min="4" max="5" width="11.42578125" style="8"/>
    <col min="6" max="6" width="19.28515625" style="8" bestFit="1" customWidth="1"/>
    <col min="7" max="7" width="11.42578125" style="8"/>
    <col min="8" max="8" width="13.85546875" style="8" customWidth="1"/>
    <col min="9" max="9" width="19.28515625" style="8" bestFit="1" customWidth="1"/>
    <col min="10" max="16384" width="11.42578125" style="8"/>
  </cols>
  <sheetData>
    <row r="1" spans="1:10">
      <c r="A1" s="3" t="s">
        <v>244</v>
      </c>
    </row>
    <row r="2" spans="1:10" ht="13.5" thickBot="1"/>
    <row r="3" spans="1:10">
      <c r="A3" s="433"/>
      <c r="B3" s="437" t="s">
        <v>35</v>
      </c>
      <c r="C3" s="435" t="s">
        <v>140</v>
      </c>
      <c r="D3" s="440" t="s">
        <v>436</v>
      </c>
      <c r="E3" s="437" t="s">
        <v>1</v>
      </c>
      <c r="F3" s="435" t="s">
        <v>140</v>
      </c>
      <c r="G3" s="440" t="s">
        <v>436</v>
      </c>
      <c r="H3" s="436" t="s">
        <v>116</v>
      </c>
      <c r="I3" s="435" t="s">
        <v>140</v>
      </c>
      <c r="J3" s="410" t="s">
        <v>436</v>
      </c>
    </row>
    <row r="4" spans="1:10">
      <c r="A4" s="423" t="s">
        <v>112</v>
      </c>
      <c r="B4" s="438"/>
      <c r="C4" s="425">
        <v>45340.36</v>
      </c>
      <c r="D4" s="441">
        <f>C4/SUM($C$4:$C$7)</f>
        <v>4.6697043604187222E-2</v>
      </c>
      <c r="E4" s="438"/>
      <c r="F4" s="425">
        <v>16779.46</v>
      </c>
      <c r="G4" s="441">
        <f>F4/SUM($F$4:$F$7)</f>
        <v>5.2925398902548014E-2</v>
      </c>
      <c r="H4" s="424"/>
      <c r="I4" s="425">
        <v>22315.684000000001</v>
      </c>
      <c r="J4" s="427">
        <f>I4/SUM($I$4:$I$7)</f>
        <v>0.13655778262855645</v>
      </c>
    </row>
    <row r="5" spans="1:10">
      <c r="A5" s="423" t="s">
        <v>113</v>
      </c>
      <c r="B5" s="438"/>
      <c r="C5" s="425">
        <v>110634.65</v>
      </c>
      <c r="D5" s="441">
        <f t="shared" ref="D5:D6" si="0">C5/SUM($C$4:$C$7)</f>
        <v>0.11394508281769247</v>
      </c>
      <c r="E5" s="438"/>
      <c r="F5" s="425">
        <v>22840.18</v>
      </c>
      <c r="G5" s="441">
        <f t="shared" ref="G5:G7" si="1">F5/SUM($F$4:$F$7)</f>
        <v>7.2041986899816751E-2</v>
      </c>
      <c r="H5" s="424"/>
      <c r="I5" s="425">
        <v>7047.42</v>
      </c>
      <c r="J5" s="427">
        <f t="shared" ref="J5:J7" si="2">I5/SUM($I$4:$I$7)</f>
        <v>4.3125724869205947E-2</v>
      </c>
    </row>
    <row r="6" spans="1:10">
      <c r="A6" s="423" t="s">
        <v>114</v>
      </c>
      <c r="B6" s="438"/>
      <c r="C6" s="425">
        <v>139186.60999999999</v>
      </c>
      <c r="D6" s="441">
        <f t="shared" si="0"/>
        <v>0.14335138045416931</v>
      </c>
      <c r="E6" s="438"/>
      <c r="F6" s="425">
        <v>89651.63</v>
      </c>
      <c r="G6" s="441">
        <f t="shared" si="1"/>
        <v>0.28277717399806912</v>
      </c>
      <c r="H6" s="424"/>
      <c r="I6" s="425">
        <v>103251.105</v>
      </c>
      <c r="J6" s="427">
        <f t="shared" si="2"/>
        <v>0.63183104549913227</v>
      </c>
    </row>
    <row r="7" spans="1:10" ht="13.5" thickBot="1">
      <c r="A7" s="428" t="s">
        <v>115</v>
      </c>
      <c r="B7" s="439"/>
      <c r="C7" s="430">
        <v>675785.5</v>
      </c>
      <c r="D7" s="442">
        <f>C7/SUM($C$4:$C$7)</f>
        <v>0.69600649312395102</v>
      </c>
      <c r="E7" s="439"/>
      <c r="F7" s="430">
        <v>187768.57</v>
      </c>
      <c r="G7" s="442">
        <f t="shared" si="1"/>
        <v>0.59225544019956611</v>
      </c>
      <c r="H7" s="429"/>
      <c r="I7" s="430">
        <v>30801.478999999999</v>
      </c>
      <c r="J7" s="432">
        <f t="shared" si="2"/>
        <v>0.18848544700310535</v>
      </c>
    </row>
    <row r="9" spans="1:10">
      <c r="A9" s="274" t="s">
        <v>245</v>
      </c>
      <c r="E9" s="86"/>
      <c r="H9" s="86"/>
      <c r="I9" s="86"/>
    </row>
    <row r="10" spans="1:10">
      <c r="A10" s="8" t="s">
        <v>413</v>
      </c>
      <c r="E10" s="86"/>
      <c r="H10" s="86"/>
      <c r="I10" s="86"/>
    </row>
    <row r="11" spans="1:10">
      <c r="A11" s="274"/>
      <c r="E11" s="86"/>
      <c r="H11" s="86"/>
      <c r="I11" s="8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80" zoomScaleNormal="80" workbookViewId="0">
      <selection activeCell="F2" sqref="F2"/>
    </sheetView>
  </sheetViews>
  <sheetFormatPr baseColWidth="10" defaultRowHeight="12.75"/>
  <cols>
    <col min="1" max="1" width="33.85546875" style="236" customWidth="1"/>
    <col min="2" max="2" width="60.7109375" style="236" customWidth="1"/>
    <col min="3" max="3" width="33.7109375" style="236" bestFit="1" customWidth="1"/>
    <col min="4" max="16384" width="11.42578125" style="236"/>
  </cols>
  <sheetData>
    <row r="1" spans="1:6">
      <c r="A1" s="235" t="s">
        <v>243</v>
      </c>
    </row>
    <row r="2" spans="1:6" ht="13.5" thickBot="1"/>
    <row r="3" spans="1:6" ht="25.5">
      <c r="A3" s="279" t="s">
        <v>81</v>
      </c>
      <c r="B3" s="280" t="s">
        <v>82</v>
      </c>
      <c r="C3" s="281" t="s">
        <v>83</v>
      </c>
      <c r="E3" s="275"/>
      <c r="F3" s="276"/>
    </row>
    <row r="4" spans="1:6" ht="25.5">
      <c r="A4" s="486" t="s">
        <v>84</v>
      </c>
      <c r="B4" s="282" t="s">
        <v>85</v>
      </c>
      <c r="C4" s="283">
        <v>192118.33</v>
      </c>
      <c r="E4" s="277"/>
      <c r="F4" s="278"/>
    </row>
    <row r="5" spans="1:6" ht="25.5">
      <c r="A5" s="484"/>
      <c r="B5" s="284" t="s">
        <v>86</v>
      </c>
      <c r="C5" s="285">
        <v>108142.55</v>
      </c>
      <c r="E5" s="277"/>
      <c r="F5" s="278"/>
    </row>
    <row r="6" spans="1:6" ht="25.5">
      <c r="A6" s="484"/>
      <c r="B6" s="284" t="s">
        <v>87</v>
      </c>
      <c r="C6" s="285">
        <v>164969.96</v>
      </c>
      <c r="E6" s="277"/>
      <c r="F6" s="278"/>
    </row>
    <row r="7" spans="1:6">
      <c r="A7" s="484"/>
      <c r="B7" s="284" t="s">
        <v>88</v>
      </c>
      <c r="C7" s="285">
        <v>618021.72</v>
      </c>
      <c r="E7" s="277"/>
      <c r="F7" s="278"/>
    </row>
    <row r="8" spans="1:6">
      <c r="A8" s="484"/>
      <c r="B8" s="284" t="s">
        <v>89</v>
      </c>
      <c r="C8" s="285">
        <v>22333.46</v>
      </c>
      <c r="E8" s="277"/>
      <c r="F8" s="278"/>
    </row>
    <row r="9" spans="1:6">
      <c r="A9" s="487"/>
      <c r="B9" s="286" t="s">
        <v>90</v>
      </c>
      <c r="C9" s="287">
        <v>19337.310000000001</v>
      </c>
      <c r="E9" s="277"/>
      <c r="F9" s="278"/>
    </row>
    <row r="10" spans="1:6" ht="25.5">
      <c r="A10" s="486" t="s">
        <v>91</v>
      </c>
      <c r="B10" s="282" t="s">
        <v>92</v>
      </c>
      <c r="C10" s="283">
        <v>105636.53</v>
      </c>
      <c r="E10" s="277"/>
      <c r="F10" s="278"/>
    </row>
    <row r="11" spans="1:6" ht="25.5">
      <c r="A11" s="484"/>
      <c r="B11" s="284" t="s">
        <v>93</v>
      </c>
      <c r="C11" s="285">
        <v>180557.77</v>
      </c>
      <c r="E11" s="277"/>
      <c r="F11" s="278"/>
    </row>
    <row r="12" spans="1:6" ht="25.5">
      <c r="A12" s="484"/>
      <c r="B12" s="284" t="s">
        <v>94</v>
      </c>
      <c r="C12" s="285">
        <v>236272.63</v>
      </c>
      <c r="E12" s="277"/>
      <c r="F12" s="278"/>
    </row>
    <row r="13" spans="1:6" ht="25.5">
      <c r="A13" s="487"/>
      <c r="B13" s="286" t="s">
        <v>95</v>
      </c>
      <c r="C13" s="287">
        <v>174492.08</v>
      </c>
      <c r="E13" s="277"/>
      <c r="F13" s="278"/>
    </row>
    <row r="14" spans="1:6">
      <c r="A14" s="486" t="s">
        <v>96</v>
      </c>
      <c r="B14" s="282" t="s">
        <v>97</v>
      </c>
      <c r="C14" s="283">
        <v>170555.03</v>
      </c>
      <c r="E14" s="277"/>
      <c r="F14" s="278"/>
    </row>
    <row r="15" spans="1:6">
      <c r="A15" s="487"/>
      <c r="B15" s="286" t="s">
        <v>98</v>
      </c>
      <c r="C15" s="287">
        <v>72558.16</v>
      </c>
      <c r="E15" s="277"/>
      <c r="F15" s="278"/>
    </row>
    <row r="16" spans="1:6">
      <c r="A16" s="486" t="s">
        <v>99</v>
      </c>
      <c r="B16" s="282" t="s">
        <v>100</v>
      </c>
      <c r="C16" s="283">
        <v>634058.48</v>
      </c>
      <c r="E16" s="277"/>
      <c r="F16" s="278"/>
    </row>
    <row r="17" spans="1:7" ht="25.5">
      <c r="A17" s="484"/>
      <c r="B17" s="284" t="s">
        <v>101</v>
      </c>
      <c r="C17" s="285">
        <v>283897.95</v>
      </c>
      <c r="E17" s="277"/>
      <c r="F17" s="278"/>
      <c r="G17" s="157"/>
    </row>
    <row r="18" spans="1:7">
      <c r="A18" s="487"/>
      <c r="B18" s="286" t="s">
        <v>102</v>
      </c>
      <c r="C18" s="287">
        <v>303706.93</v>
      </c>
      <c r="E18" s="277"/>
      <c r="F18" s="278"/>
    </row>
    <row r="19" spans="1:7" ht="25.5">
      <c r="A19" s="488" t="s">
        <v>103</v>
      </c>
      <c r="B19" s="282" t="s">
        <v>104</v>
      </c>
      <c r="C19" s="283">
        <v>658010.23</v>
      </c>
      <c r="E19" s="277"/>
      <c r="F19" s="278"/>
    </row>
    <row r="20" spans="1:7" ht="38.25">
      <c r="A20" s="489"/>
      <c r="B20" s="284" t="s">
        <v>105</v>
      </c>
      <c r="C20" s="285">
        <v>172318.25</v>
      </c>
      <c r="E20" s="277"/>
      <c r="F20" s="278"/>
    </row>
    <row r="21" spans="1:7" ht="25.5">
      <c r="A21" s="489"/>
      <c r="B21" s="284" t="s">
        <v>106</v>
      </c>
      <c r="C21" s="285">
        <v>425726.23</v>
      </c>
      <c r="E21" s="277"/>
      <c r="F21" s="278"/>
    </row>
    <row r="22" spans="1:7" ht="25.5">
      <c r="A22" s="490"/>
      <c r="B22" s="286" t="s">
        <v>107</v>
      </c>
      <c r="C22" s="287">
        <v>33116.720000000001</v>
      </c>
      <c r="E22" s="277"/>
      <c r="F22" s="278"/>
    </row>
    <row r="23" spans="1:7">
      <c r="A23" s="484" t="s">
        <v>108</v>
      </c>
      <c r="B23" s="284" t="s">
        <v>109</v>
      </c>
      <c r="C23" s="285">
        <v>241783.91</v>
      </c>
      <c r="E23" s="277"/>
      <c r="F23" s="278"/>
    </row>
    <row r="24" spans="1:7">
      <c r="A24" s="484"/>
      <c r="B24" s="284" t="s">
        <v>110</v>
      </c>
      <c r="C24" s="285">
        <v>202643.36</v>
      </c>
      <c r="E24" s="277"/>
      <c r="F24" s="278"/>
    </row>
    <row r="25" spans="1:7" ht="26.25" thickBot="1">
      <c r="A25" s="485"/>
      <c r="B25" s="288" t="s">
        <v>111</v>
      </c>
      <c r="C25" s="289">
        <v>18946.240000000002</v>
      </c>
      <c r="E25" s="277"/>
      <c r="F25" s="278"/>
    </row>
    <row r="26" spans="1:7">
      <c r="E26" s="277"/>
      <c r="F26" s="278"/>
    </row>
    <row r="27" spans="1:7">
      <c r="A27" s="274" t="s">
        <v>30</v>
      </c>
      <c r="C27" s="290"/>
    </row>
    <row r="28" spans="1:7">
      <c r="A28" s="8" t="s">
        <v>413</v>
      </c>
      <c r="C28" s="291"/>
    </row>
  </sheetData>
  <mergeCells count="6">
    <mergeCell ref="A23:A25"/>
    <mergeCell ref="A4:A9"/>
    <mergeCell ref="A10:A13"/>
    <mergeCell ref="A14:A15"/>
    <mergeCell ref="A16:A18"/>
    <mergeCell ref="A19:A22"/>
  </mergeCells>
  <conditionalFormatting sqref="A3:C25">
    <cfRule type="top10" dxfId="1" priority="1" percent="1" bottom="1" rank="10"/>
    <cfRule type="top10" dxfId="0" priority="2" percent="1" rank="10"/>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election activeCell="J6" sqref="J6"/>
    </sheetView>
  </sheetViews>
  <sheetFormatPr baseColWidth="10" defaultRowHeight="12.75"/>
  <cols>
    <col min="1" max="1" width="27.140625" style="8" customWidth="1"/>
    <col min="2" max="2" width="24.7109375" style="8" bestFit="1" customWidth="1"/>
    <col min="3" max="3" width="24.5703125" style="8" bestFit="1" customWidth="1"/>
    <col min="4" max="16384" width="11.42578125" style="8"/>
  </cols>
  <sheetData>
    <row r="1" spans="1:3">
      <c r="A1" s="3" t="s">
        <v>415</v>
      </c>
    </row>
    <row r="2" spans="1:3" ht="13.5" thickBot="1"/>
    <row r="3" spans="1:3">
      <c r="A3" s="451" t="s">
        <v>33</v>
      </c>
      <c r="B3" s="452" t="s">
        <v>232</v>
      </c>
      <c r="C3" s="453" t="s">
        <v>117</v>
      </c>
    </row>
    <row r="4" spans="1:3">
      <c r="A4" s="423" t="s">
        <v>229</v>
      </c>
      <c r="B4" s="443">
        <v>0.35107235111364893</v>
      </c>
      <c r="C4" s="444">
        <v>0.31347725868889542</v>
      </c>
    </row>
    <row r="5" spans="1:3">
      <c r="A5" s="423" t="s">
        <v>231</v>
      </c>
      <c r="B5" s="443">
        <v>0.22926742930107327</v>
      </c>
      <c r="C5" s="444">
        <v>6.9151474885938771E-2</v>
      </c>
    </row>
    <row r="6" spans="1:3">
      <c r="A6" s="423" t="s">
        <v>233</v>
      </c>
      <c r="B6" s="443">
        <v>0.20476561309241148</v>
      </c>
      <c r="C6" s="444">
        <v>0.15175594859000627</v>
      </c>
    </row>
    <row r="7" spans="1:3">
      <c r="A7" s="423" t="s">
        <v>234</v>
      </c>
      <c r="B7" s="443">
        <v>0.11511815875032952</v>
      </c>
      <c r="C7" s="444">
        <v>0.22660599324598191</v>
      </c>
    </row>
    <row r="8" spans="1:3">
      <c r="A8" s="423" t="s">
        <v>230</v>
      </c>
      <c r="B8" s="443">
        <v>4.8435527749194802E-2</v>
      </c>
      <c r="C8" s="444">
        <v>0.17771100171238038</v>
      </c>
    </row>
    <row r="9" spans="1:3">
      <c r="A9" s="423" t="s">
        <v>235</v>
      </c>
      <c r="B9" s="443">
        <v>5.0935022218789136E-2</v>
      </c>
      <c r="C9" s="444">
        <v>6.1298322876797373E-2</v>
      </c>
    </row>
    <row r="10" spans="1:3" ht="13.5" thickBot="1">
      <c r="A10" s="428" t="s">
        <v>236</v>
      </c>
      <c r="B10" s="431">
        <v>3.188235058846127E-2</v>
      </c>
      <c r="C10" s="447">
        <v>3.188235058846127E-2</v>
      </c>
    </row>
    <row r="11" spans="1:3" ht="13.5" thickBot="1">
      <c r="B11" s="272"/>
      <c r="C11" s="272"/>
    </row>
    <row r="12" spans="1:3">
      <c r="A12" s="448" t="s">
        <v>34</v>
      </c>
      <c r="B12" s="449" t="s">
        <v>232</v>
      </c>
      <c r="C12" s="450" t="s">
        <v>117</v>
      </c>
    </row>
    <row r="13" spans="1:3">
      <c r="A13" s="404" t="s">
        <v>229</v>
      </c>
      <c r="B13" s="443">
        <v>0.24379313420792154</v>
      </c>
      <c r="C13" s="444">
        <v>0.27380883880753748</v>
      </c>
    </row>
    <row r="14" spans="1:3">
      <c r="A14" s="404" t="s">
        <v>231</v>
      </c>
      <c r="B14" s="443">
        <v>7.8358441693367614E-2</v>
      </c>
      <c r="C14" s="444">
        <v>8.1524695675084507E-3</v>
      </c>
    </row>
    <row r="15" spans="1:3">
      <c r="A15" s="404" t="s">
        <v>233</v>
      </c>
      <c r="B15" s="426">
        <v>1.689702078112601E-2</v>
      </c>
      <c r="C15" s="444">
        <v>1.3022602565565353E-2</v>
      </c>
    </row>
    <row r="16" spans="1:3">
      <c r="A16" s="445" t="s">
        <v>234</v>
      </c>
      <c r="B16" s="443">
        <v>0.51002999598703769</v>
      </c>
      <c r="C16" s="444">
        <v>0.52191821387413495</v>
      </c>
    </row>
    <row r="17" spans="1:14">
      <c r="A17" s="404" t="s">
        <v>230</v>
      </c>
      <c r="B17" s="443">
        <v>6.6832078677749197E-3</v>
      </c>
      <c r="C17" s="444">
        <v>9.217131186892763E-2</v>
      </c>
    </row>
    <row r="18" spans="1:14">
      <c r="A18" s="404" t="s">
        <v>235</v>
      </c>
      <c r="B18" s="443">
        <v>2.7478594867027181E-2</v>
      </c>
      <c r="C18" s="444">
        <v>6.7399443285379015E-2</v>
      </c>
    </row>
    <row r="19" spans="1:14" ht="13.5" thickBot="1">
      <c r="A19" s="406" t="s">
        <v>237</v>
      </c>
      <c r="B19" s="446">
        <v>0.11675960459574494</v>
      </c>
      <c r="C19" s="447">
        <v>2.3527120030947177E-2</v>
      </c>
      <c r="H19" s="227"/>
      <c r="I19" s="227"/>
    </row>
    <row r="20" spans="1:14">
      <c r="B20" s="292"/>
      <c r="C20" s="292"/>
      <c r="E20" s="227"/>
      <c r="H20" s="227"/>
      <c r="I20" s="227"/>
    </row>
    <row r="21" spans="1:14">
      <c r="A21" s="274" t="s">
        <v>30</v>
      </c>
      <c r="E21" s="86"/>
      <c r="H21" s="86"/>
      <c r="I21" s="86"/>
    </row>
    <row r="22" spans="1:14">
      <c r="A22" s="8" t="s">
        <v>413</v>
      </c>
      <c r="E22" s="86"/>
      <c r="H22" s="86"/>
      <c r="I22" s="86"/>
    </row>
    <row r="23" spans="1:14">
      <c r="A23" s="274"/>
      <c r="E23" s="86"/>
      <c r="H23" s="86"/>
      <c r="I23" s="86"/>
    </row>
    <row r="24" spans="1:14">
      <c r="K24" s="293"/>
      <c r="L24" s="293"/>
      <c r="M24" s="293"/>
      <c r="N24" s="293"/>
    </row>
    <row r="32" spans="1:14">
      <c r="A32" s="159"/>
      <c r="D32" s="294"/>
    </row>
  </sheetData>
  <sortState ref="A12:C18">
    <sortCondition descending="1" ref="C23:C29"/>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election activeCell="A12" sqref="A12"/>
    </sheetView>
  </sheetViews>
  <sheetFormatPr baseColWidth="10" defaultRowHeight="12.75"/>
  <cols>
    <col min="1" max="1" width="18.42578125" style="8" customWidth="1"/>
    <col min="2" max="2" width="12.42578125" style="8" bestFit="1" customWidth="1"/>
    <col min="3" max="3" width="11.42578125" style="8"/>
    <col min="4" max="4" width="17.7109375" style="8" customWidth="1"/>
    <col min="5" max="5" width="12.42578125" style="8" bestFit="1" customWidth="1"/>
    <col min="6" max="6" width="11.42578125" style="8"/>
    <col min="7" max="7" width="15.42578125" style="8" bestFit="1" customWidth="1"/>
    <col min="8" max="16384" width="11.42578125" style="8"/>
  </cols>
  <sheetData>
    <row r="1" spans="1:11">
      <c r="A1" s="3" t="s">
        <v>416</v>
      </c>
    </row>
    <row r="2" spans="1:11" ht="13.5" thickBot="1"/>
    <row r="3" spans="1:11" ht="25.5">
      <c r="A3" s="455" t="s">
        <v>117</v>
      </c>
      <c r="B3" s="434" t="s">
        <v>140</v>
      </c>
      <c r="C3" s="436" t="s">
        <v>436</v>
      </c>
      <c r="D3" s="434" t="s">
        <v>118</v>
      </c>
      <c r="E3" s="434" t="s">
        <v>140</v>
      </c>
      <c r="F3" s="456" t="s">
        <v>436</v>
      </c>
    </row>
    <row r="4" spans="1:11">
      <c r="A4" s="404" t="s">
        <v>121</v>
      </c>
      <c r="B4" s="425">
        <v>12574.278</v>
      </c>
      <c r="C4" s="426">
        <v>5.1373676992618265E-2</v>
      </c>
      <c r="D4" s="424" t="s">
        <v>121</v>
      </c>
      <c r="E4" s="425">
        <v>23282.185000000001</v>
      </c>
      <c r="F4" s="427">
        <v>9.1291065100924537E-2</v>
      </c>
    </row>
    <row r="5" spans="1:11">
      <c r="A5" s="404" t="s">
        <v>120</v>
      </c>
      <c r="B5" s="425">
        <v>38547.127999999997</v>
      </c>
      <c r="C5" s="426">
        <v>0.15748878010054423</v>
      </c>
      <c r="D5" s="424" t="s">
        <v>120</v>
      </c>
      <c r="E5" s="425">
        <v>49754.459000000003</v>
      </c>
      <c r="F5" s="427">
        <v>0.19509069082778449</v>
      </c>
    </row>
    <row r="6" spans="1:11">
      <c r="A6" s="404" t="s">
        <v>119</v>
      </c>
      <c r="B6" s="425">
        <v>160677.853</v>
      </c>
      <c r="C6" s="426">
        <v>0.65646807871508794</v>
      </c>
      <c r="D6" s="424" t="s">
        <v>119</v>
      </c>
      <c r="E6" s="425">
        <v>181995.81700000001</v>
      </c>
      <c r="F6" s="427">
        <v>0.71361824407129093</v>
      </c>
    </row>
    <row r="7" spans="1:11" ht="13.5" thickBot="1">
      <c r="A7" s="406" t="s">
        <v>122</v>
      </c>
      <c r="B7" s="430">
        <v>45536.125</v>
      </c>
      <c r="C7" s="431">
        <v>0.18604314118436777</v>
      </c>
      <c r="D7" s="429"/>
      <c r="E7" s="429"/>
      <c r="F7" s="454"/>
    </row>
    <row r="9" spans="1:11">
      <c r="A9" s="274" t="s">
        <v>30</v>
      </c>
      <c r="E9" s="86"/>
      <c r="H9" s="86"/>
      <c r="I9" s="86"/>
    </row>
    <row r="10" spans="1:11">
      <c r="A10" s="8" t="s">
        <v>413</v>
      </c>
    </row>
    <row r="12" spans="1:11">
      <c r="A12" s="159"/>
      <c r="B12" s="86"/>
    </row>
    <row r="13" spans="1:11">
      <c r="H13" s="226"/>
      <c r="I13" s="227"/>
    </row>
    <row r="14" spans="1:11">
      <c r="H14" s="159"/>
      <c r="I14" s="86"/>
      <c r="K14" s="86"/>
    </row>
    <row r="15" spans="1:11">
      <c r="H15" s="159"/>
      <c r="I15" s="86"/>
      <c r="K15" s="86"/>
    </row>
    <row r="16" spans="1:11">
      <c r="H16" s="159"/>
      <c r="I16" s="86"/>
      <c r="K16" s="86"/>
    </row>
    <row r="17" spans="1:11">
      <c r="H17" s="159"/>
      <c r="I17" s="86"/>
      <c r="K17" s="86"/>
    </row>
    <row r="18" spans="1:11">
      <c r="A18" s="159"/>
      <c r="B18" s="86"/>
      <c r="H18" s="159"/>
      <c r="I18" s="86"/>
    </row>
    <row r="19" spans="1:11">
      <c r="B19" s="226"/>
      <c r="C19" s="226"/>
      <c r="H19" s="159"/>
      <c r="I19" s="86"/>
    </row>
    <row r="20" spans="1:11">
      <c r="B20" s="294"/>
      <c r="C20" s="294"/>
      <c r="H20" s="159"/>
      <c r="I20" s="86"/>
    </row>
    <row r="21" spans="1:11">
      <c r="B21" s="295"/>
      <c r="C21" s="294"/>
    </row>
    <row r="22" spans="1:11">
      <c r="B22" s="295"/>
      <c r="C22" s="294"/>
    </row>
    <row r="23" spans="1:11">
      <c r="B23" s="294"/>
      <c r="C23" s="294"/>
    </row>
    <row r="27" spans="1:11">
      <c r="A27" s="293"/>
      <c r="B27" s="86"/>
    </row>
    <row r="28" spans="1:11">
      <c r="A28" s="293"/>
      <c r="B28" s="86"/>
    </row>
    <row r="29" spans="1:11">
      <c r="A29" s="293"/>
      <c r="B29" s="86"/>
    </row>
    <row r="30" spans="1:11">
      <c r="A30" s="293"/>
      <c r="B30" s="86"/>
    </row>
    <row r="31" spans="1:11">
      <c r="A31" s="293"/>
      <c r="B31" s="86"/>
    </row>
    <row r="32" spans="1:11">
      <c r="A32" s="273"/>
      <c r="B32" s="86"/>
    </row>
    <row r="33" spans="1:2">
      <c r="A33" s="273"/>
      <c r="B33" s="86"/>
    </row>
    <row r="34" spans="1:2">
      <c r="A34" s="159"/>
      <c r="B34" s="86"/>
    </row>
  </sheetData>
  <sortState ref="A31:C34">
    <sortCondition descending="1" ref="C31:C34"/>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C8D28AEC110042B46E786D008A9DA6" ma:contentTypeVersion="1" ma:contentTypeDescription="Crée un document." ma:contentTypeScope="" ma:versionID="fe00f279c41ad30c668a2e1eedbece38">
  <xsd:schema xmlns:xsd="http://www.w3.org/2001/XMLSchema" xmlns:xs="http://www.w3.org/2001/XMLSchema" xmlns:p="http://schemas.microsoft.com/office/2006/metadata/properties" xmlns:ns2="dc4d1dd6-cddd-4a6b-b3bf-e4c91fec48b2" targetNamespace="http://schemas.microsoft.com/office/2006/metadata/properties" ma:root="true" ma:fieldsID="9022d081b84e561a8f16994dffbb745d" ns2:_="">
    <xsd:import namespace="dc4d1dd6-cddd-4a6b-b3bf-e4c91fec48b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4d1dd6-cddd-4a6b-b3bf-e4c91fec48b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688FBF-D18B-4C2D-ABA2-3E833A6F28A6}">
  <ds:schemaRefs>
    <ds:schemaRef ds:uri="http://purl.org/dc/dcmitype/"/>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dc4d1dd6-cddd-4a6b-b3bf-e4c91fec48b2"/>
    <ds:schemaRef ds:uri="http://purl.org/dc/terms/"/>
  </ds:schemaRefs>
</ds:datastoreItem>
</file>

<file path=customXml/itemProps2.xml><?xml version="1.0" encoding="utf-8"?>
<ds:datastoreItem xmlns:ds="http://schemas.openxmlformats.org/officeDocument/2006/customXml" ds:itemID="{78D940ED-2B0D-40F4-9547-11FD4C2F9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4d1dd6-cddd-4a6b-b3bf-e4c91fec4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14E97E-B8FC-4520-B68A-6D8CE994E4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486</TotalTime>
  <Application>Microsoft Excel</Application>
  <DocSecurity>0</DocSecurity>
  <ScaleCrop>false</ScaleCrop>
  <HeadingPairs>
    <vt:vector size="4" baseType="variant">
      <vt:variant>
        <vt:lpstr>Feuilles de calcul</vt:lpstr>
      </vt:variant>
      <vt:variant>
        <vt:i4>49</vt:i4>
      </vt:variant>
      <vt:variant>
        <vt:lpstr>Plages nommées</vt:lpstr>
      </vt:variant>
      <vt:variant>
        <vt:i4>5</vt:i4>
      </vt:variant>
    </vt:vector>
  </HeadingPairs>
  <TitlesOfParts>
    <vt:vector size="54" baseType="lpstr">
      <vt:lpstr>Tableau 1</vt:lpstr>
      <vt:lpstr>Graphique 1</vt:lpstr>
      <vt:lpstr>Tableau 2</vt:lpstr>
      <vt:lpstr>Encadre 2</vt:lpstr>
      <vt:lpstr>Tableau 3</vt:lpstr>
      <vt:lpstr>Graphique 2</vt:lpstr>
      <vt:lpstr>Tableau 4</vt:lpstr>
      <vt:lpstr>Graphique 3</vt:lpstr>
      <vt:lpstr>Graphique 4</vt:lpstr>
      <vt:lpstr>Graphique 5</vt:lpstr>
      <vt:lpstr>Graphique 6</vt:lpstr>
      <vt:lpstr>Graphique 7</vt:lpstr>
      <vt:lpstr>Graphique 8</vt:lpstr>
      <vt:lpstr>Tableau 5</vt:lpstr>
      <vt:lpstr>Graphique 9</vt:lpstr>
      <vt:lpstr>Graphique 10</vt:lpstr>
      <vt:lpstr>Graphique 11</vt:lpstr>
      <vt:lpstr>Graphique 12</vt:lpstr>
      <vt:lpstr>Carte 1</vt:lpstr>
      <vt:lpstr>Graphique 13</vt:lpstr>
      <vt:lpstr>Graphique 14</vt:lpstr>
      <vt:lpstr>Graphique 15</vt:lpstr>
      <vt:lpstr>Graphique 16</vt:lpstr>
      <vt:lpstr>Graphique 17</vt:lpstr>
      <vt:lpstr>Graphique 18</vt:lpstr>
      <vt:lpstr>Graphique 19</vt:lpstr>
      <vt:lpstr>Graphique 20</vt:lpstr>
      <vt:lpstr>Graphique 21</vt:lpstr>
      <vt:lpstr>Graphique 22</vt:lpstr>
      <vt:lpstr>Graphique 23</vt:lpstr>
      <vt:lpstr>Graphique 24</vt:lpstr>
      <vt:lpstr>Annexe 1</vt:lpstr>
      <vt:lpstr>Annexe 1 (2)</vt:lpstr>
      <vt:lpstr>Annexe 2 (1)</vt:lpstr>
      <vt:lpstr>Annexe 2 (2)</vt:lpstr>
      <vt:lpstr>Annexe 2 (3)</vt:lpstr>
      <vt:lpstr>Annexe 2 (4)</vt:lpstr>
      <vt:lpstr>Annexe 2 (5)</vt:lpstr>
      <vt:lpstr>Annexe 2 (6)</vt:lpstr>
      <vt:lpstr>Annexe 2 (7)</vt:lpstr>
      <vt:lpstr>Annexe 2 (8)</vt:lpstr>
      <vt:lpstr>Annexe 2 (9)</vt:lpstr>
      <vt:lpstr>Annexe 2 (10)</vt:lpstr>
      <vt:lpstr>Annexe 2 (11)</vt:lpstr>
      <vt:lpstr>Annexe 2 (12)</vt:lpstr>
      <vt:lpstr>Annexe 2 (13)</vt:lpstr>
      <vt:lpstr>Annexe 2 (14)</vt:lpstr>
      <vt:lpstr>Annexe 2 (15)</vt:lpstr>
      <vt:lpstr>Annexe 2 (16)</vt:lpstr>
      <vt:lpstr>'Graphique 1'!Zone_d_impression</vt:lpstr>
      <vt:lpstr>'Graphique 5'!Zone_d_impression</vt:lpstr>
      <vt:lpstr>'Graphique 6'!Zone_d_impression</vt:lpstr>
      <vt:lpstr>'Tableau 1'!Zone_d_impression</vt:lpstr>
      <vt:lpstr>'Tableau 3'!Zone_d_impression</vt:lpstr>
    </vt:vector>
  </TitlesOfParts>
  <Company>MTE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sur la rénovation énergétique des maisons individuelles - Résultats de l'enquête Tremi 2020</dc:title>
  <dc:subject>LA RENOVATION ENERGETIQUE DES LOGEMENTS</dc:subject>
  <dc:creator>SDES</dc:creator>
  <cp:keywords>rénovation énergétique, précarité énergétique, passoires thermiques, DPE, CITE; éco-PTZ, CEE, aides Anah, Habiter mieux, ONRE, économies d'énergie</cp:keywords>
  <cp:lastModifiedBy>DUMAS Morgane</cp:lastModifiedBy>
  <cp:revision>8</cp:revision>
  <cp:lastPrinted>2020-10-15T13:30:11Z</cp:lastPrinted>
  <dcterms:created xsi:type="dcterms:W3CDTF">2018-05-17T14:42:05Z</dcterms:created>
  <dcterms:modified xsi:type="dcterms:W3CDTF">2021-05-18T12:12:54Z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0x010100E6C8D28AEC110042B46E786D008A9DA6</vt:lpwstr>
  </property>
</Properties>
</file>