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ruffin\Desktop\"/>
    </mc:Choice>
  </mc:AlternateContent>
  <bookViews>
    <workbookView xWindow="0" yWindow="0" windowWidth="28800" windowHeight="12000" tabRatio="856"/>
  </bookViews>
  <sheets>
    <sheet name="Figure 1" sheetId="8" r:id="rId1"/>
    <sheet name="Figure 2" sheetId="18" r:id="rId2"/>
    <sheet name="Figure 3" sheetId="5" r:id="rId3"/>
    <sheet name="Figure 4" sheetId="7" r:id="rId4"/>
    <sheet name="Figure comp. 1 (encadré 2)" sheetId="19" r:id="rId5"/>
    <sheet name="Figure comp. 2" sheetId="13" r:id="rId6"/>
    <sheet name="Figure comp. 3" sheetId="11" r:id="rId7"/>
    <sheet name="Données comp. 1 (Cadrage)" sheetId="9" r:id="rId8"/>
    <sheet name="Données comp. 2 (Qui)" sheetId="2" r:id="rId9"/>
    <sheet name="Données comp. 3 (Pourquoi)" sheetId="3" r:id="rId10"/>
    <sheet name="Données comp. (Encadré 1)" sheetId="17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8" l="1"/>
  <c r="B36" i="18"/>
  <c r="B37" i="18"/>
  <c r="B34" i="18"/>
  <c r="B32" i="18"/>
  <c r="B31" i="18"/>
  <c r="B30" i="18"/>
  <c r="C44" i="19" l="1"/>
  <c r="B44" i="19"/>
  <c r="B24" i="19"/>
  <c r="C24" i="19"/>
  <c r="B25" i="19"/>
  <c r="C25" i="19"/>
  <c r="B26" i="19"/>
  <c r="C26" i="19"/>
  <c r="B27" i="19"/>
  <c r="C27" i="19"/>
  <c r="B28" i="19"/>
  <c r="C28" i="19"/>
  <c r="B29" i="19"/>
  <c r="C29" i="19"/>
  <c r="B30" i="19"/>
  <c r="C30" i="19"/>
  <c r="B31" i="19"/>
  <c r="C31" i="19"/>
  <c r="B32" i="19"/>
  <c r="C32" i="19"/>
  <c r="B33" i="19"/>
  <c r="C33" i="19"/>
  <c r="B34" i="19"/>
  <c r="C34" i="19"/>
  <c r="B35" i="19"/>
  <c r="C35" i="19"/>
  <c r="B36" i="19"/>
  <c r="C36" i="19"/>
  <c r="B37" i="19"/>
  <c r="C37" i="19"/>
  <c r="B38" i="19"/>
  <c r="C38" i="19"/>
  <c r="B39" i="19"/>
  <c r="C39" i="19"/>
  <c r="B40" i="19"/>
  <c r="C40" i="19"/>
  <c r="B41" i="19"/>
  <c r="C41" i="19"/>
  <c r="B42" i="19"/>
  <c r="C42" i="19"/>
  <c r="C23" i="19"/>
  <c r="B23" i="19"/>
  <c r="C97" i="17" l="1"/>
  <c r="B97" i="17"/>
  <c r="C42" i="5" l="1"/>
  <c r="B42" i="5"/>
  <c r="B5" i="13" l="1"/>
  <c r="C3" i="13"/>
  <c r="C4" i="13"/>
  <c r="C6" i="13"/>
  <c r="C7" i="13"/>
  <c r="C8" i="13"/>
  <c r="C9" i="13"/>
  <c r="C10" i="13"/>
  <c r="C11" i="13"/>
  <c r="C12" i="13"/>
  <c r="C13" i="13"/>
  <c r="B13" i="13"/>
  <c r="B12" i="13"/>
  <c r="B11" i="13"/>
  <c r="B10" i="13"/>
  <c r="B9" i="13"/>
  <c r="B8" i="13"/>
  <c r="B7" i="13"/>
  <c r="B6" i="13"/>
  <c r="B4" i="13"/>
  <c r="B3" i="13"/>
  <c r="G40" i="3" l="1"/>
  <c r="H40" i="3"/>
  <c r="I40" i="3"/>
  <c r="J40" i="3"/>
  <c r="K40" i="3"/>
  <c r="F40" i="3"/>
  <c r="C15" i="13"/>
  <c r="C16" i="13"/>
  <c r="C17" i="13"/>
  <c r="B17" i="13"/>
  <c r="B16" i="13"/>
  <c r="B15" i="13"/>
  <c r="C19" i="13"/>
  <c r="B19" i="13"/>
  <c r="D8" i="11"/>
  <c r="D9" i="11"/>
  <c r="D10" i="11"/>
  <c r="C8" i="11"/>
  <c r="C9" i="11"/>
  <c r="C10" i="11"/>
  <c r="C7" i="11"/>
  <c r="D3" i="11"/>
  <c r="D4" i="11"/>
  <c r="D5" i="11"/>
  <c r="D6" i="11"/>
  <c r="C4" i="11"/>
  <c r="C5" i="11"/>
  <c r="C6" i="11"/>
  <c r="C3" i="11"/>
  <c r="D11" i="11"/>
  <c r="C11" i="11"/>
  <c r="D23" i="8"/>
  <c r="D24" i="8"/>
  <c r="D25" i="8"/>
  <c r="D26" i="8"/>
  <c r="D22" i="8"/>
  <c r="B24" i="8"/>
  <c r="B25" i="8"/>
  <c r="B26" i="8"/>
  <c r="B23" i="8"/>
  <c r="C23" i="8"/>
  <c r="C24" i="8"/>
  <c r="C25" i="8"/>
  <c r="C26" i="8"/>
  <c r="C22" i="8"/>
  <c r="B22" i="8"/>
  <c r="C17" i="7" l="1"/>
  <c r="C18" i="7"/>
  <c r="C19" i="7"/>
  <c r="C20" i="7"/>
  <c r="C21" i="7"/>
  <c r="C22" i="7"/>
  <c r="C23" i="7"/>
  <c r="C24" i="7"/>
  <c r="B17" i="7"/>
  <c r="B18" i="7"/>
  <c r="B19" i="7"/>
  <c r="B20" i="7"/>
  <c r="B21" i="7"/>
  <c r="B22" i="7"/>
  <c r="B23" i="7"/>
  <c r="B24" i="7"/>
  <c r="C16" i="7"/>
  <c r="B16" i="7"/>
  <c r="C53" i="5"/>
  <c r="C51" i="5"/>
  <c r="C50" i="5"/>
  <c r="C48" i="5"/>
  <c r="C47" i="5"/>
  <c r="C46" i="5"/>
  <c r="C45" i="5"/>
  <c r="C44" i="5"/>
  <c r="C43" i="5"/>
  <c r="C40" i="5"/>
  <c r="C39" i="5"/>
  <c r="C38" i="5"/>
  <c r="C37" i="5"/>
  <c r="C36" i="5"/>
  <c r="C35" i="5"/>
  <c r="B53" i="5"/>
  <c r="B51" i="5"/>
  <c r="B50" i="5"/>
  <c r="B48" i="5"/>
  <c r="B47" i="5"/>
  <c r="B46" i="5"/>
  <c r="B45" i="5"/>
  <c r="B44" i="5"/>
  <c r="B43" i="5"/>
  <c r="B40" i="5"/>
  <c r="B39" i="5"/>
  <c r="B38" i="5"/>
  <c r="B37" i="5"/>
  <c r="B36" i="5"/>
  <c r="B35" i="5"/>
</calcChain>
</file>

<file path=xl/sharedStrings.xml><?xml version="1.0" encoding="utf-8"?>
<sst xmlns="http://schemas.openxmlformats.org/spreadsheetml/2006/main" count="472" uniqueCount="284">
  <si>
    <t xml:space="preserve">Données de cadrage
</t>
  </si>
  <si>
    <t>Parts modales, nombre de déplacement, temps et distance</t>
  </si>
  <si>
    <t>Évolution des pratiques dans les EAR (éventuellement dans l’EMP)</t>
  </si>
  <si>
    <t>Autres</t>
  </si>
  <si>
    <t>Marche</t>
  </si>
  <si>
    <t>Transports en commun</t>
  </si>
  <si>
    <t>Vélo</t>
  </si>
  <si>
    <t>Voiture</t>
  </si>
  <si>
    <t>lundi-vendredi</t>
  </si>
  <si>
    <t>samedi</t>
  </si>
  <si>
    <t>dimanche</t>
  </si>
  <si>
    <t>lundi-dimanche</t>
  </si>
  <si>
    <t>Nombre moyen de déplacements</t>
  </si>
  <si>
    <t>Durée moyenne d'un déplacement</t>
  </si>
  <si>
    <t>Durée totale de déplacement par jour (budget temps)</t>
  </si>
  <si>
    <t>Tous modes confondus</t>
  </si>
  <si>
    <t>Distance</t>
  </si>
  <si>
    <t>- Genre, âge et structure familiale</t>
  </si>
  <si>
    <t>Parts modales (mode actif en tant que mode de transport principal)</t>
  </si>
  <si>
    <t>Type de jour</t>
  </si>
  <si>
    <t>Genre</t>
  </si>
  <si>
    <t>Résultats semaine entière quand non précisé</t>
  </si>
  <si>
    <t>Femme</t>
  </si>
  <si>
    <t>Homme</t>
  </si>
  <si>
    <t>Age</t>
  </si>
  <si>
    <t>CS</t>
  </si>
  <si>
    <t>1 - Agriculteurs exploitants</t>
  </si>
  <si>
    <t>2 - Artisans, commerçants, chefs d'entreprises</t>
  </si>
  <si>
    <t>3 - Cadres et professions intellectuelles supérieures</t>
  </si>
  <si>
    <t>4 - Professions intermédiaires</t>
  </si>
  <si>
    <t>5 - Employés</t>
  </si>
  <si>
    <t>6 - Ouvriers</t>
  </si>
  <si>
    <t>7 - Retraités</t>
  </si>
  <si>
    <t>8 - Chômeurs et inactifs</t>
  </si>
  <si>
    <t>Diplôme</t>
  </si>
  <si>
    <t>1 : Diplôme de niveau supérieur à bac+2</t>
  </si>
  <si>
    <t>3 : Diplôme de niveau bac+2</t>
  </si>
  <si>
    <t>4 : Bac, brevet professionnel ou équivalent</t>
  </si>
  <si>
    <t>5 : CAP, BEP et équivalent</t>
  </si>
  <si>
    <t>6 : BEPC, DNB, brevet des collèges</t>
  </si>
  <si>
    <t>7 : Aucun diplôme reconnu</t>
  </si>
  <si>
    <t>Type de ménage</t>
  </si>
  <si>
    <t>1 : Personne seule</t>
  </si>
  <si>
    <t>3 : Couple sans enfant</t>
  </si>
  <si>
    <t>4 : Couple avec au moins un enfant</t>
  </si>
  <si>
    <t>5 : Autre type de ménage (ménage complexe)</t>
  </si>
  <si>
    <t xml:space="preserve">2 : Famille monoparentale </t>
  </si>
  <si>
    <t>Densité commune de résidence</t>
  </si>
  <si>
    <t>2 : communes de densité intermédiaire</t>
  </si>
  <si>
    <t>3 : communes peu denses</t>
  </si>
  <si>
    <t>4 : communes très peu denses</t>
  </si>
  <si>
    <t>1 : communes densément peuplées</t>
  </si>
  <si>
    <t>Tranche d'aire d'attraction des villes 2017</t>
  </si>
  <si>
    <t>0 : Commune hors attraction des villes</t>
  </si>
  <si>
    <t>1 : Aire de moins de 50 000 habitants</t>
  </si>
  <si>
    <t>2 : Aire de 50 000 à moins de 200 000 habitants</t>
  </si>
  <si>
    <t>3 : Aire de 200 000 à moins de 700 000 habitants</t>
  </si>
  <si>
    <t>5 : Aire de Paris</t>
  </si>
  <si>
    <t>4 : Aire de 700 000 habitants ou plus (hors Paris)</t>
  </si>
  <si>
    <t>Oui</t>
  </si>
  <si>
    <t>Non</t>
  </si>
  <si>
    <t>Ensemble</t>
  </si>
  <si>
    <t>Vélo adulte à disposition du ménage</t>
  </si>
  <si>
    <t>Pour les personnes de 18 ans ou plus :</t>
  </si>
  <si>
    <t xml:space="preserve">Véhicule (en état de marche) à disposition du ménage </t>
  </si>
  <si>
    <t>Quand, comment et pourquoi utilise-t-on les modes doux ?</t>
  </si>
  <si>
    <t>- Distance</t>
  </si>
  <si>
    <t>- Multimodalité</t>
  </si>
  <si>
    <t>Accompagnement</t>
  </si>
  <si>
    <t>Multimodalité</t>
  </si>
  <si>
    <t>cases grisées = échantillons &lt; 30</t>
  </si>
  <si>
    <t xml:space="preserve">Oui </t>
  </si>
  <si>
    <t>TC + Marche</t>
  </si>
  <si>
    <t>Voiture + Marche</t>
  </si>
  <si>
    <t>Voiture + TC + Marche</t>
  </si>
  <si>
    <t>Nombre de véhicules à disposition du ménage</t>
  </si>
  <si>
    <t>1 véhicule par adulte</t>
  </si>
  <si>
    <t>moins d'1 véhicule par adulte</t>
  </si>
  <si>
    <t>pas de véhicule dans le ménage</t>
  </si>
  <si>
    <t>plus d'1 véhicule par adulte</t>
  </si>
  <si>
    <t>Personne seule</t>
  </si>
  <si>
    <t>Autre type de ménage</t>
  </si>
  <si>
    <t>Aucun diplôme reconnu</t>
  </si>
  <si>
    <t>BEPC, DNB, brevet des collèges</t>
  </si>
  <si>
    <t>CAP, BEP et équivalent</t>
  </si>
  <si>
    <t>Bac, brevet professionnel ou équivalent</t>
  </si>
  <si>
    <t>Moyenne</t>
  </si>
  <si>
    <t>Mediane</t>
  </si>
  <si>
    <t>1 : &lt; 0,5 km</t>
  </si>
  <si>
    <t>3 : 1-2</t>
  </si>
  <si>
    <t>4 : 2-3</t>
  </si>
  <si>
    <t>5 : 3-5</t>
  </si>
  <si>
    <t>6 : 5-8</t>
  </si>
  <si>
    <t>7 : 8-12</t>
  </si>
  <si>
    <t>8 : 12-16</t>
  </si>
  <si>
    <t>9 : &gt;= 16</t>
  </si>
  <si>
    <t>&lt; 0,5</t>
  </si>
  <si>
    <t>Distance (en km)</t>
  </si>
  <si>
    <t>Parts modales (temps)</t>
  </si>
  <si>
    <t>Parts modales (distance)</t>
  </si>
  <si>
    <t>Nombre de déplacements</t>
  </si>
  <si>
    <t>Temps de déplacement</t>
  </si>
  <si>
    <t>Distance parcourue</t>
  </si>
  <si>
    <t>Parts modales (en nombre de déplacements)</t>
  </si>
  <si>
    <t>Parts modales</t>
  </si>
  <si>
    <t>Résultats semaine entière (lundi-dimanche) sur 2019 quand non précisé</t>
  </si>
  <si>
    <t>pas de vélo dans le ménage</t>
  </si>
  <si>
    <t>moins d'1 vélo par adulte</t>
  </si>
  <si>
    <t>1 vélo par adulte</t>
  </si>
  <si>
    <t>plus d'1 vélo par adulte</t>
  </si>
  <si>
    <t>Nombre de vélos adultes à disposition du ménage</t>
  </si>
  <si>
    <t>.</t>
  </si>
  <si>
    <t>Vélo adulte 
à disposition du ménage</t>
  </si>
  <si>
    <t xml:space="preserve">Véhicule 
à disposition du ménage </t>
  </si>
  <si>
    <t>&gt; 16</t>
  </si>
  <si>
    <t>Soins médicaux ou personnels (médecin, coiffeur…), Démarche administrative, recherche d’informations</t>
  </si>
  <si>
    <t xml:space="preserve">Se rendre dans une grande surface ou un centre commercial (y compris boutiques et services), dans un centre de proximité, petit commerce, supérette, boutique, services (banque, cordonnier...) commercial) (hors centre commercial)
</t>
  </si>
  <si>
    <t>Visite à de la famille ou des amis</t>
  </si>
  <si>
    <t>Accompagner ou aller cherche quelqu’un à la gare, à l’aéroport, à une station de métro, de bus, de car, ou à un autre endroit</t>
  </si>
  <si>
    <t xml:space="preserve">Activité associative, cérémonie religieuse, réunion, Aller dans un centre de loisir, parc d’attraction, foire, Manger ou boire à l’extérieur du domicile, Visiter un monument ou un site historique, Voir un spectacle culturel ou sportif (cinéma, théâtre, concert, cirque, match), assister à une conférence
</t>
  </si>
  <si>
    <t>Sport</t>
  </si>
  <si>
    <t>Promenade</t>
  </si>
  <si>
    <t>Trajet jusqu'à lieu de promenade</t>
  </si>
  <si>
    <t>Travail, affaires professionnelles</t>
  </si>
  <si>
    <t>Etudes</t>
  </si>
  <si>
    <t>Commerces ou services (banque, cordonnier, …)</t>
  </si>
  <si>
    <t>Lundi-Vendredi</t>
  </si>
  <si>
    <t>Samedi</t>
  </si>
  <si>
    <t>Dimanche</t>
  </si>
  <si>
    <t>Total</t>
  </si>
  <si>
    <t>Loisirs religieux, culturels, récréatifs, restaurants, etc.</t>
  </si>
  <si>
    <t>Motifs</t>
  </si>
  <si>
    <t>Accompagner ou aller chercher quelqu'un</t>
  </si>
  <si>
    <t>Rendre visite à de la famille ou des amis</t>
  </si>
  <si>
    <t>Soins médicaux ou personnels, démarches administratives</t>
  </si>
  <si>
    <t>ns</t>
  </si>
  <si>
    <t>Autres motifs privés</t>
  </si>
  <si>
    <t>Présence d'enfants dans le ménage</t>
  </si>
  <si>
    <t>19-24</t>
  </si>
  <si>
    <t>25-34</t>
  </si>
  <si>
    <t>35-44</t>
  </si>
  <si>
    <t>45-54</t>
  </si>
  <si>
    <t>6-18</t>
  </si>
  <si>
    <t>45-54 ans</t>
  </si>
  <si>
    <t>35-44 ans</t>
  </si>
  <si>
    <t>25-34 ans</t>
  </si>
  <si>
    <t>19-24 ans</t>
  </si>
  <si>
    <t>6-18 ans</t>
  </si>
  <si>
    <t>55-64</t>
  </si>
  <si>
    <t>65+</t>
  </si>
  <si>
    <t>65 ans ou plus</t>
  </si>
  <si>
    <t>55-64 ans</t>
  </si>
  <si>
    <t>Qui utilise les modes actifs ?</t>
  </si>
  <si>
    <t>Qui possède un vélo ?</t>
  </si>
  <si>
    <r>
      <t xml:space="preserve">Part des ménages possédant au moins un vélo adulte </t>
    </r>
    <r>
      <rPr>
        <u/>
        <sz val="9"/>
        <rFont val="Arial"/>
        <family val="2"/>
      </rPr>
      <t>utilisé au cours des 12 derniers mois</t>
    </r>
  </si>
  <si>
    <r>
      <t xml:space="preserve">Part des ménages possédant au moins un vélo enfant </t>
    </r>
    <r>
      <rPr>
        <u/>
        <sz val="9"/>
        <rFont val="Arial"/>
        <family val="2"/>
      </rPr>
      <t>utilisé au cours des 12 derniers mois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(parmi les ménages ayant au moins un enfant)</t>
    </r>
  </si>
  <si>
    <t>Revenu par UC du ménage</t>
  </si>
  <si>
    <t>&gt;2500</t>
  </si>
  <si>
    <t>2000-2500</t>
  </si>
  <si>
    <t>1500-2000</t>
  </si>
  <si>
    <t>1000-1500</t>
  </si>
  <si>
    <t>&lt;1000</t>
  </si>
  <si>
    <t>Type de vélo</t>
  </si>
  <si>
    <t>Fréquence d'utilisation du vélo</t>
  </si>
  <si>
    <t>Vélo habituellement utilisé pour faire du sport</t>
  </si>
  <si>
    <t>Vélo habituellement utilisé pour se promener</t>
  </si>
  <si>
    <t>Vélo habituellement utilisé pour travail - études</t>
  </si>
  <si>
    <t>Vélo habituellement utilisé pour achats, démarches</t>
  </si>
  <si>
    <t>Caractéristiques de l'utilisateur principal du vélo :</t>
  </si>
  <si>
    <t>Caractéristiques du vélo :</t>
  </si>
  <si>
    <t>Nombre</t>
  </si>
  <si>
    <t>Répartition</t>
  </si>
  <si>
    <t>Inconnu (utilisateur principal extérieur au ménage)</t>
  </si>
  <si>
    <t xml:space="preserve">0 - </t>
  </si>
  <si>
    <t>N : Non renseigné</t>
  </si>
  <si>
    <t>Densité commune de résidence du ménage</t>
  </si>
  <si>
    <t>Tranche d'aire d'attraction des villes 2017 du ménage</t>
  </si>
  <si>
    <t>moins d'1 vélo par enfant</t>
  </si>
  <si>
    <t>1 vélo par enfant</t>
  </si>
  <si>
    <t>plus d'1 vélo par enfant</t>
  </si>
  <si>
    <t>Médiane</t>
  </si>
  <si>
    <t>Non, autre mode de transport principal</t>
  </si>
  <si>
    <t>Autres combinaisons utilisant la Marche</t>
  </si>
  <si>
    <t>Marche comme seul mode de transport</t>
  </si>
  <si>
    <t>Autre mode de transport unique</t>
  </si>
  <si>
    <t>2 : 0,5-1</t>
  </si>
  <si>
    <t>2, Commerce</t>
  </si>
  <si>
    <t>3, Soins ou démarches administratives</t>
  </si>
  <si>
    <t>4, Visite</t>
  </si>
  <si>
    <t>5, Accompagnement</t>
  </si>
  <si>
    <t>6, Loisirs religieux, culturels, etc,</t>
  </si>
  <si>
    <t>6, Sport</t>
  </si>
  <si>
    <t>7, Promenade</t>
  </si>
  <si>
    <t>7, Trajet jusqu'à lieu de promenade</t>
  </si>
  <si>
    <t>8, Etudes</t>
  </si>
  <si>
    <t>8, Travail, affaires professionnelles</t>
  </si>
  <si>
    <t>9, Autres motifs</t>
  </si>
  <si>
    <t>Non, mode de transport prinicipal marche</t>
  </si>
  <si>
    <t>Oui, en utilisant notamment la marche</t>
  </si>
  <si>
    <t>Oui, sans marcher</t>
  </si>
  <si>
    <t>Modes utilisés dans la multimodalité comprenant la marche</t>
  </si>
  <si>
    <t>Ensemble des déplacements multimodaux utilisant la marche</t>
  </si>
  <si>
    <t>Plusieurs modes de transports, sans marcher</t>
  </si>
  <si>
    <t>Plusieurs modes de transports, notamment la marche</t>
  </si>
  <si>
    <t>libaav2020</t>
  </si>
  <si>
    <t>Part modale marche</t>
  </si>
  <si>
    <t>Part modale vélo</t>
  </si>
  <si>
    <t>Paris</t>
  </si>
  <si>
    <t>Lyon</t>
  </si>
  <si>
    <t>Lille</t>
  </si>
  <si>
    <t>Toulouse</t>
  </si>
  <si>
    <t>Bordeaux</t>
  </si>
  <si>
    <t>Nantes</t>
  </si>
  <si>
    <t>Strasbourg</t>
  </si>
  <si>
    <t>Montpellier</t>
  </si>
  <si>
    <t>Rennes</t>
  </si>
  <si>
    <t>Grenoble</t>
  </si>
  <si>
    <t>Rouen</t>
  </si>
  <si>
    <t>Nice</t>
  </si>
  <si>
    <t>Toulon</t>
  </si>
  <si>
    <t>Tours</t>
  </si>
  <si>
    <t>Nancy</t>
  </si>
  <si>
    <t>Clermont-Ferrand</t>
  </si>
  <si>
    <t>Caen</t>
  </si>
  <si>
    <t>Orléans</t>
  </si>
  <si>
    <t>France ENTIERE</t>
  </si>
  <si>
    <t>Marseille - Aix-en-P.</t>
  </si>
  <si>
    <t xml:space="preserve">Figure 5 : pratique du vélo et de la marche pour se rendre au travail dans les 20 métropoles françaises les plus peuplées (base 100 France entière) </t>
  </si>
  <si>
    <t>[0,5;1[</t>
  </si>
  <si>
    <t>[1;2[</t>
  </si>
  <si>
    <t>[2;3[</t>
  </si>
  <si>
    <t>[3;5[</t>
  </si>
  <si>
    <t>[5;8[</t>
  </si>
  <si>
    <t>[8;12[</t>
  </si>
  <si>
    <t>[12;16[</t>
  </si>
  <si>
    <t>Autres combinaisons utilisant la marche</t>
  </si>
  <si>
    <t>Figure 1 : part des modes de transport principaux utilisés (en %)</t>
  </si>
  <si>
    <t>Figure 2 : modes de transport utilisés dans les déplacements multimodaux</t>
  </si>
  <si>
    <r>
      <t xml:space="preserve">Note de lecture : la marche est utilisée pour 23,9 % des déplacements locaux, mais représente 17,9 % du temps passé à se déplacer et seulement 2,7 % des distances parcourues par les Français.
Champ : France métropolitaine, déplacements locaux.
</t>
    </r>
    <r>
      <rPr>
        <b/>
        <sz val="9"/>
        <color theme="1"/>
        <rFont val="Arial"/>
        <family val="2"/>
      </rPr>
      <t>Source :</t>
    </r>
    <r>
      <rPr>
        <sz val="9"/>
        <color theme="1"/>
        <rFont val="Arial"/>
        <family val="2"/>
      </rPr>
      <t xml:space="preserve"> EMP, 2019, SDES 
</t>
    </r>
  </si>
  <si>
    <r>
      <t xml:space="preserve">Figure 3 : part des déplacements à pied et à vélo selon le genre, l’âge et le niveau de diplôme </t>
    </r>
    <r>
      <rPr>
        <sz val="10"/>
        <color theme="1"/>
        <rFont val="Calibri"/>
        <family val="2"/>
        <scheme val="minor"/>
      </rPr>
      <t>(en %)</t>
    </r>
  </si>
  <si>
    <r>
      <t xml:space="preserve">Note de lecture : les femmes utilisent la marche pour 25,8 % des déplacements locaux et le vélo pour 1,5 % d'entre eux.
Champ : France métropolitaine, déplacements locaux. 
</t>
    </r>
    <r>
      <rPr>
        <b/>
        <sz val="9"/>
        <color theme="1"/>
        <rFont val="Arial"/>
        <family val="2"/>
      </rPr>
      <t xml:space="preserve">Source : </t>
    </r>
    <r>
      <rPr>
        <sz val="9"/>
        <color theme="1"/>
        <rFont val="Arial"/>
        <family val="2"/>
      </rPr>
      <t xml:space="preserve">EMP, 2019, SDES
</t>
    </r>
  </si>
  <si>
    <t>Diplôme de niveau Bac + 2</t>
  </si>
  <si>
    <t>Diplôme de niveau supérieur à Bac + 2</t>
  </si>
  <si>
    <r>
      <t xml:space="preserve">Figure 4 : pratique de la marche et du vélo selon la distance parcourue </t>
    </r>
    <r>
      <rPr>
        <sz val="10"/>
        <color theme="1"/>
        <rFont val="Calibri"/>
        <family val="2"/>
        <scheme val="minor"/>
      </rPr>
      <t>(en %)</t>
    </r>
  </si>
  <si>
    <r>
      <t xml:space="preserve">Note de lecture : la marche est utilisé pour pour 43,8 % des déplacements locaux d'1 à 2 km et le vélo pour 4,2 % d'entre eux.
Champ : France métropolitaine, déplacements locaux.
</t>
    </r>
    <r>
      <rPr>
        <b/>
        <sz val="9"/>
        <color theme="1"/>
        <rFont val="Arial"/>
        <family val="2"/>
      </rPr>
      <t>Source :</t>
    </r>
    <r>
      <rPr>
        <sz val="9"/>
        <color theme="1"/>
        <rFont val="Arial"/>
        <family val="2"/>
      </rPr>
      <t xml:space="preserve"> EMP, 2019, SDES
</t>
    </r>
  </si>
  <si>
    <r>
      <t xml:space="preserve">Note de lecture : la part des actifs se rendant au travail en vélo étant fixée à 100 en France, elle s’élève à 204 dans l’aire d’attraction de Nantes. La proportion de cyclistes y est donc deux fois supérieure. La part des piéton s'élève à 73, elle donc presque 40 % inférieure à la moyenne française. 
Champ : France métropolitaine.
</t>
    </r>
    <r>
      <rPr>
        <b/>
        <sz val="9"/>
        <color theme="1"/>
        <rFont val="Arial"/>
        <family val="2"/>
      </rPr>
      <t>Source :</t>
    </r>
    <r>
      <rPr>
        <sz val="9"/>
        <color theme="1"/>
        <rFont val="Arial"/>
        <family val="2"/>
      </rPr>
      <t xml:space="preserve"> calculs SDES, d'après Recensement de la population 2018, Insee
</t>
    </r>
  </si>
  <si>
    <t>Saint-Étienne</t>
  </si>
  <si>
    <t>Aller au sport</t>
  </si>
  <si>
    <t>Distance moyenne (en km)</t>
  </si>
  <si>
    <t>Temps de marche par déplacement (en min)</t>
  </si>
  <si>
    <t>- Moment de la semaine, accompagnement</t>
  </si>
  <si>
    <t>- Motifs</t>
  </si>
  <si>
    <t>Parc des vélos adultes utilisés au cours des 12 derniers mois :</t>
  </si>
  <si>
    <t>- CS, diplôme</t>
  </si>
  <si>
    <t>- Matériel</t>
  </si>
  <si>
    <t>Parts modales (nombre de déplacements)</t>
  </si>
  <si>
    <t>Nombre moyen de vélos adultes</t>
  </si>
  <si>
    <t>Nombre moyen de vélos enfants</t>
  </si>
  <si>
    <t>1, VTT (vélo tout terrain)</t>
  </si>
  <si>
    <t>2, VTC (vélo tout chemin, ni VTT, ni course)</t>
  </si>
  <si>
    <t>3, Vélos de course (compétition, mi-course, route)</t>
  </si>
  <si>
    <t xml:space="preserve">4, Vélos de ville (hollandais) </t>
  </si>
  <si>
    <t>5, Vélos pliants</t>
  </si>
  <si>
    <t>6, Vélos à assistance électrique</t>
  </si>
  <si>
    <t>0, Autres (BMX, bicross, tandem, vélo cargo ou triporteur)</t>
  </si>
  <si>
    <t>1, Tous les jours ou presque</t>
  </si>
  <si>
    <t>2, Deux ou trois fois par semaine</t>
  </si>
  <si>
    <t>3, Une fois par semaine</t>
  </si>
  <si>
    <t>4, Deux ou trois fois par mois</t>
  </si>
  <si>
    <t>5, Une fois par mois</t>
  </si>
  <si>
    <t>6, Moins souvent</t>
  </si>
  <si>
    <t>Ensemble des ménages possédant au moins un vélo adulte utilisé au cours de 12 derniers mois :</t>
  </si>
  <si>
    <t>Ensemble des ménages avec enfant(s) possédant au moins un vélo enfant utilisé au cours de 12 derniers mois :</t>
  </si>
  <si>
    <t>TC</t>
  </si>
  <si>
    <t>[ 0 ; 2 [</t>
  </si>
  <si>
    <t>[ 2 ; 5 [</t>
  </si>
  <si>
    <t>[ 5 ; 10 [</t>
  </si>
  <si>
    <t>[ 10 ; + [</t>
  </si>
  <si>
    <t>-</t>
  </si>
  <si>
    <t>Mode de transport principal = Marche</t>
  </si>
  <si>
    <t>Autre mode principal</t>
  </si>
  <si>
    <t>Multimodalité (y compris marche à pied &gt;= 5 minutes)</t>
  </si>
  <si>
    <r>
      <t xml:space="preserve">* TC : transports en commun.
Note de lecture : parmi les déplacements combinant un ou plusieurs modes de transports avec la marche à pied (de plus de 5 minutes), 44,8 % combinent les transports en commun et la marche à pied. 
Champ : France métropolitaine, déplacements locaux. 
</t>
    </r>
    <r>
      <rPr>
        <b/>
        <sz val="9"/>
        <color theme="1"/>
        <rFont val="Arial"/>
        <family val="2"/>
      </rPr>
      <t>Source :</t>
    </r>
    <r>
      <rPr>
        <sz val="9"/>
        <color theme="1"/>
        <rFont val="Arial"/>
        <family val="2"/>
      </rPr>
      <t xml:space="preserve"> EMP, 2019, SDES</t>
    </r>
  </si>
  <si>
    <t>Multimodalité avec Marche &gt;= 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</si>
</sst>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8"/>
      <name val="Arial"/>
      <family val="2"/>
    </font>
    <font>
      <b/>
      <sz val="9"/>
      <color theme="8"/>
      <name val="Arial"/>
      <family val="2"/>
    </font>
    <font>
      <i/>
      <sz val="9"/>
      <color theme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9"/>
      <color theme="0" tint="-0.249977111117893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"/>
      <name val="Arial"/>
      <family val="2"/>
    </font>
    <font>
      <sz val="8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"/>
      <color theme="0" tint="-0.49998474074526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9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1" fillId="0" borderId="0" xfId="0" applyFont="1"/>
    <xf numFmtId="1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 indent="2"/>
    </xf>
    <xf numFmtId="0" fontId="7" fillId="0" borderId="0" xfId="0" applyFont="1"/>
    <xf numFmtId="0" fontId="1" fillId="0" borderId="0" xfId="0" applyFont="1" applyAlignment="1"/>
    <xf numFmtId="17" fontId="2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2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1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2" fillId="0" borderId="0" xfId="0" applyFont="1" applyFill="1"/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11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0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9" fontId="2" fillId="0" borderId="0" xfId="44" applyFont="1"/>
    <xf numFmtId="0" fontId="34" fillId="0" borderId="0" xfId="0" applyFont="1"/>
    <xf numFmtId="164" fontId="34" fillId="0" borderId="0" xfId="0" applyNumberFormat="1" applyFont="1"/>
    <xf numFmtId="0" fontId="0" fillId="0" borderId="0" xfId="0" applyAlignment="1">
      <alignment wrapText="1"/>
    </xf>
    <xf numFmtId="164" fontId="0" fillId="0" borderId="0" xfId="0" applyNumberFormat="1"/>
    <xf numFmtId="0" fontId="28" fillId="0" borderId="0" xfId="0" applyFont="1"/>
    <xf numFmtId="164" fontId="28" fillId="0" borderId="0" xfId="0" applyNumberFormat="1" applyFont="1"/>
    <xf numFmtId="0" fontId="3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quotePrefix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2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 applyAlignment="1"/>
    <xf numFmtId="0" fontId="5" fillId="0" borderId="0" xfId="0" applyFont="1" applyFill="1"/>
    <xf numFmtId="1" fontId="2" fillId="0" borderId="0" xfId="0" applyNumberFormat="1" applyFont="1" applyFill="1"/>
    <xf numFmtId="165" fontId="2" fillId="0" borderId="0" xfId="0" applyNumberFormat="1" applyFont="1" applyFill="1"/>
    <xf numFmtId="0" fontId="4" fillId="0" borderId="0" xfId="0" applyFont="1" applyFill="1"/>
    <xf numFmtId="0" fontId="8" fillId="0" borderId="0" xfId="0" applyFont="1" applyFill="1"/>
    <xf numFmtId="0" fontId="3" fillId="0" borderId="0" xfId="0" quotePrefix="1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left"/>
    </xf>
    <xf numFmtId="0" fontId="38" fillId="0" borderId="0" xfId="0" applyFont="1" applyFill="1"/>
    <xf numFmtId="164" fontId="11" fillId="0" borderId="0" xfId="0" applyNumberFormat="1" applyFont="1" applyFill="1"/>
    <xf numFmtId="164" fontId="11" fillId="0" borderId="0" xfId="0" applyNumberFormat="1" applyFont="1" applyFill="1" applyAlignment="1">
      <alignment horizontal="right"/>
    </xf>
    <xf numFmtId="0" fontId="34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5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</cellXfs>
  <cellStyles count="45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 customBuiltin="1"/>
    <cellStyle name="Lien hypertexte visité" xfId="43" builtinId="9" customBuiltin="1"/>
    <cellStyle name="Neutre" xfId="8" builtinId="28" customBuiltin="1"/>
    <cellStyle name="Normal" xfId="0" builtinId="0"/>
    <cellStyle name="Note" xfId="15" builtinId="10" customBuiltin="1"/>
    <cellStyle name="Pourcentage" xfId="44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'Figure 1'!$A$22</c:f>
              <c:strCache>
                <c:ptCount val="1"/>
                <c:pt idx="0">
                  <c:v>Voiture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1'!$B$21:$D$21</c:f>
              <c:strCache>
                <c:ptCount val="3"/>
                <c:pt idx="0">
                  <c:v>Distance parcourue</c:v>
                </c:pt>
                <c:pt idx="1">
                  <c:v>Temps de déplacement</c:v>
                </c:pt>
                <c:pt idx="2">
                  <c:v>Nombre de déplacements</c:v>
                </c:pt>
              </c:strCache>
            </c:strRef>
          </c:cat>
          <c:val>
            <c:numRef>
              <c:f>'Figure 1'!$B$22:$D$22</c:f>
              <c:numCache>
                <c:formatCode>0.0</c:formatCode>
                <c:ptCount val="3"/>
                <c:pt idx="0">
                  <c:v>83.295594451377426</c:v>
                </c:pt>
                <c:pt idx="1">
                  <c:v>60.785502120585754</c:v>
                </c:pt>
                <c:pt idx="2">
                  <c:v>63.6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B-4726-8DE8-84B63B9BBC79}"/>
            </c:ext>
          </c:extLst>
        </c:ser>
        <c:ser>
          <c:idx val="1"/>
          <c:order val="1"/>
          <c:tx>
            <c:strRef>
              <c:f>'Figure 1'!$A$23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6.8376080647164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97E-450F-9591-7E33103300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1'!$B$21:$D$21</c:f>
              <c:strCache>
                <c:ptCount val="3"/>
                <c:pt idx="0">
                  <c:v>Distance parcourue</c:v>
                </c:pt>
                <c:pt idx="1">
                  <c:v>Temps de déplacement</c:v>
                </c:pt>
                <c:pt idx="2">
                  <c:v>Nombre de déplacements</c:v>
                </c:pt>
              </c:strCache>
            </c:strRef>
          </c:cat>
          <c:val>
            <c:numRef>
              <c:f>'Figure 1'!$B$23:$D$23</c:f>
              <c:numCache>
                <c:formatCode>0.0</c:formatCode>
                <c:ptCount val="3"/>
                <c:pt idx="0">
                  <c:v>2.7366389119213528</c:v>
                </c:pt>
                <c:pt idx="1">
                  <c:v>17.940047760377752</c:v>
                </c:pt>
                <c:pt idx="2">
                  <c:v>23.93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8B-4726-8DE8-84B63B9BBC79}"/>
            </c:ext>
          </c:extLst>
        </c:ser>
        <c:ser>
          <c:idx val="2"/>
          <c:order val="2"/>
          <c:tx>
            <c:strRef>
              <c:f>'Figure 1'!$A$24</c:f>
              <c:strCache>
                <c:ptCount val="1"/>
                <c:pt idx="0">
                  <c:v>Transports en commun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1'!$B$21:$D$21</c:f>
              <c:strCache>
                <c:ptCount val="3"/>
                <c:pt idx="0">
                  <c:v>Distance parcourue</c:v>
                </c:pt>
                <c:pt idx="1">
                  <c:v>Temps de déplacement</c:v>
                </c:pt>
                <c:pt idx="2">
                  <c:v>Nombre de déplacements</c:v>
                </c:pt>
              </c:strCache>
            </c:strRef>
          </c:cat>
          <c:val>
            <c:numRef>
              <c:f>'Figure 1'!$B$24:$D$24</c:f>
              <c:numCache>
                <c:formatCode>0.0</c:formatCode>
                <c:ptCount val="3"/>
                <c:pt idx="0">
                  <c:v>11.063507341212034</c:v>
                </c:pt>
                <c:pt idx="1">
                  <c:v>17.385618498519836</c:v>
                </c:pt>
                <c:pt idx="2">
                  <c:v>8.4600000000000009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8B-4726-8DE8-84B63B9BBC79}"/>
            </c:ext>
          </c:extLst>
        </c:ser>
        <c:ser>
          <c:idx val="3"/>
          <c:order val="3"/>
          <c:tx>
            <c:strRef>
              <c:f>'Figure 1'!$A$25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6.8376080647164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8B-4726-8DE8-84B63B9BBC79}"/>
                </c:ext>
              </c:extLst>
            </c:dLbl>
            <c:dLbl>
              <c:idx val="1"/>
              <c:layout>
                <c:manualLayout>
                  <c:x val="0"/>
                  <c:y val="6.8376080647164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28B-4726-8DE8-84B63B9BBC79}"/>
                </c:ext>
              </c:extLst>
            </c:dLbl>
            <c:dLbl>
              <c:idx val="2"/>
              <c:layout>
                <c:manualLayout>
                  <c:x val="-1.0185067526415994E-16"/>
                  <c:y val="7.293448602364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8B-4726-8DE8-84B63B9BB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1'!$B$21:$D$21</c:f>
              <c:strCache>
                <c:ptCount val="3"/>
                <c:pt idx="0">
                  <c:v>Distance parcourue</c:v>
                </c:pt>
                <c:pt idx="1">
                  <c:v>Temps de déplacement</c:v>
                </c:pt>
                <c:pt idx="2">
                  <c:v>Nombre de déplacements</c:v>
                </c:pt>
              </c:strCache>
            </c:strRef>
          </c:cat>
          <c:val>
            <c:numRef>
              <c:f>'Figure 1'!$B$25:$D$25</c:f>
              <c:numCache>
                <c:formatCode>0.0</c:formatCode>
                <c:ptCount val="3"/>
                <c:pt idx="0">
                  <c:v>0.98066658310385169</c:v>
                </c:pt>
                <c:pt idx="1">
                  <c:v>2.3050142788633896</c:v>
                </c:pt>
                <c:pt idx="2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8B-4726-8DE8-84B63B9BBC79}"/>
            </c:ext>
          </c:extLst>
        </c:ser>
        <c:ser>
          <c:idx val="4"/>
          <c:order val="4"/>
          <c:tx>
            <c:strRef>
              <c:f>'Figure 1'!$A$26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3333333333333333E-2"/>
                  <c:y val="3.1908837635343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8B-4726-8DE8-84B63B9BBC79}"/>
                </c:ext>
              </c:extLst>
            </c:dLbl>
            <c:dLbl>
              <c:idx val="1"/>
              <c:layout>
                <c:manualLayout>
                  <c:x val="2.7777777777777776E-2"/>
                  <c:y val="3.6467243011820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28B-4726-8DE8-84B63B9BBC79}"/>
                </c:ext>
              </c:extLst>
            </c:dLbl>
            <c:dLbl>
              <c:idx val="2"/>
              <c:layout>
                <c:manualLayout>
                  <c:x val="2.4999999999999797E-2"/>
                  <c:y val="4.10256483882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8B-4726-8DE8-84B63B9BB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1'!$B$21:$D$21</c:f>
              <c:strCache>
                <c:ptCount val="3"/>
                <c:pt idx="0">
                  <c:v>Distance parcourue</c:v>
                </c:pt>
                <c:pt idx="1">
                  <c:v>Temps de déplacement</c:v>
                </c:pt>
                <c:pt idx="2">
                  <c:v>Nombre de déplacements</c:v>
                </c:pt>
              </c:strCache>
            </c:strRef>
          </c:cat>
          <c:val>
            <c:numRef>
              <c:f>'Figure 1'!$B$26:$D$26</c:f>
              <c:numCache>
                <c:formatCode>0.0</c:formatCode>
                <c:ptCount val="3"/>
                <c:pt idx="0">
                  <c:v>1.9235927123853369</c:v>
                </c:pt>
                <c:pt idx="1">
                  <c:v>1.5838173416532733</c:v>
                </c:pt>
                <c:pt idx="2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8B-4726-8DE8-84B63B9BB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2305760"/>
        <c:axId val="1362308256"/>
      </c:barChart>
      <c:catAx>
        <c:axId val="136230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308256"/>
        <c:crosses val="autoZero"/>
        <c:auto val="1"/>
        <c:lblAlgn val="ctr"/>
        <c:lblOffset val="100"/>
        <c:noMultiLvlLbl val="0"/>
      </c:catAx>
      <c:valAx>
        <c:axId val="1362308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30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311496062992126"/>
          <c:w val="0.86317074992610709"/>
          <c:h val="0.810587943608026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42-4E66-AD3E-43071508C5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42-4E66-AD3E-43071508C5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42-4E66-AD3E-43071508C5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842-4E66-AD3E-43071508C5DD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842-4E66-AD3E-43071508C5D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842-4E66-AD3E-43071508C5D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842-4E66-AD3E-43071508C5D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842-4E66-AD3E-43071508C5D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842-4E66-AD3E-43071508C5DD}"/>
              </c:ext>
            </c:extLst>
          </c:dPt>
          <c:dLbls>
            <c:dLbl>
              <c:idx val="0"/>
              <c:layout>
                <c:manualLayout>
                  <c:x val="-0.11031444598836913"/>
                  <c:y val="-0.124906169955507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Mode</a:t>
                    </a:r>
                    <a:r>
                      <a:rPr lang="en-US" sz="800" baseline="0"/>
                      <a:t> de transport unique : </a:t>
                    </a:r>
                  </a:p>
                  <a:p>
                    <a:pPr>
                      <a:defRPr sz="800"/>
                    </a:pPr>
                    <a:r>
                      <a:rPr lang="en-US" sz="800"/>
                      <a:t>marche à pied </a:t>
                    </a:r>
                  </a:p>
                  <a:p>
                    <a:pPr>
                      <a:defRPr sz="800"/>
                    </a:pPr>
                    <a:fld id="{77C4CA3B-2693-4164-9ECE-BB88E70DEA54}" type="VALUE">
                      <a:rPr lang="en-US" sz="800"/>
                      <a:pPr>
                        <a:defRPr sz="800"/>
                      </a:pPr>
                      <a:t>[VALEUR]</a:t>
                    </a:fld>
                    <a:r>
                      <a:rPr lang="en-US" sz="800"/>
                      <a:t> %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28362572994912"/>
                      <c:h val="0.2361500252207887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842-4E66-AD3E-43071508C5DD}"/>
                </c:ext>
              </c:extLst>
            </c:dLbl>
            <c:dLbl>
              <c:idx val="1"/>
              <c:layout>
                <c:manualLayout>
                  <c:x val="6.0510677566477683E-2"/>
                  <c:y val="0.193720622055793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Mode de </a:t>
                    </a:r>
                  </a:p>
                  <a:p>
                    <a:r>
                      <a:rPr lang="en-US"/>
                      <a:t>transport unique : </a:t>
                    </a:r>
                  </a:p>
                  <a:p>
                    <a:r>
                      <a:rPr lang="en-US"/>
                      <a:t>voiture, TC, vélo, etc.</a:t>
                    </a:r>
                  </a:p>
                  <a:p>
                    <a:fld id="{8075C029-171B-4214-9093-EC3BD7DF2C71}" type="VALUE">
                      <a:rPr lang="en-US"/>
                      <a:pPr/>
                      <a:t>[VALEUR]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842-4E66-AD3E-43071508C5DD}"/>
                </c:ext>
              </c:extLst>
            </c:dLbl>
            <c:dLbl>
              <c:idx val="2"/>
              <c:layout>
                <c:manualLayout>
                  <c:x val="-2.5357321685837118E-2"/>
                  <c:y val="-0.188097497584788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Plusieurs modes de transports, sans marcher</a:t>
                    </a:r>
                  </a:p>
                  <a:p>
                    <a:fld id="{A3D43040-F90B-44F2-9B35-1F20472BCD75}" type="VALUE">
                      <a:rPr lang="en-US"/>
                      <a:pPr/>
                      <a:t>[VALEUR]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842-4E66-AD3E-43071508C5DD}"/>
                </c:ext>
              </c:extLst>
            </c:dLbl>
            <c:dLbl>
              <c:idx val="4"/>
              <c:layout>
                <c:manualLayout>
                  <c:x val="0.11496598219340216"/>
                  <c:y val="6.1741614050138151E-2"/>
                </c:manualLayout>
              </c:layout>
              <c:tx>
                <c:rich>
                  <a:bodyPr/>
                  <a:lstStyle/>
                  <a:p>
                    <a:fld id="{2139334D-C4B1-46B5-9C5F-4EBF4290DF69}" type="CATEGORYNAME">
                      <a:rPr lang="en-US" sz="8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rPr>
                      <a:pPr/>
                      <a:t>[NOM DE CATÉGORIE]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rPr>
                      <a:t>
44,8 %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842-4E66-AD3E-43071508C5DD}"/>
                </c:ext>
              </c:extLst>
            </c:dLbl>
            <c:dLbl>
              <c:idx val="5"/>
              <c:layout>
                <c:manualLayout>
                  <c:x val="-4.3120563523041264E-2"/>
                  <c:y val="-8.1614130481246841E-2"/>
                </c:manualLayout>
              </c:layout>
              <c:tx>
                <c:rich>
                  <a:bodyPr/>
                  <a:lstStyle/>
                  <a:p>
                    <a:fld id="{9123031A-F7D4-4539-8C5E-9822EE6EAEBB}" type="CATEGORYNAME">
                      <a:rPr lang="en-US" sz="8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rPr>
                      <a:pPr/>
                      <a:t>[NOM DE CATÉGORIE]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rPr>
                      <a:t>
50,2 %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2842-4E66-AD3E-43071508C5DD}"/>
                </c:ext>
              </c:extLst>
            </c:dLbl>
            <c:dLbl>
              <c:idx val="6"/>
              <c:layout>
                <c:manualLayout>
                  <c:x val="6.8085100299538704E-3"/>
                  <c:y val="-0.136923063770123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noAutofit/>
                  </a:bodyPr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Voiture + TC + Marche</a:t>
                    </a:r>
                  </a:p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defRPr>
                    </a:pPr>
                    <a:r>
                      <a:rPr lang="en-US" baseline="0"/>
                      <a:t>2,9 %</a:t>
                    </a:r>
                    <a:endParaRPr lang="en-US" sz="8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</a:endParaRP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marL="0" marR="0" lvl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800" b="0" i="0" u="none" strike="noStrike" kern="1200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0396158785176"/>
                      <c:h val="0.16733984799131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2842-4E66-AD3E-43071508C5DD}"/>
                </c:ext>
              </c:extLst>
            </c:dLbl>
            <c:dLbl>
              <c:idx val="7"/>
              <c:layout>
                <c:manualLayout>
                  <c:x val="5.6737583582948921E-3"/>
                  <c:y val="0.13358537023262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0762ECE-C87E-429C-9D6D-23CE6B02D4B3}" type="CATEGORYNAME">
                      <a:rPr lang="en-US" sz="8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rPr>
                      <a:pPr>
                        <a:defRPr sz="800"/>
                      </a:pPr>
                      <a:t>[NOM DE CATÉGORIE]</a:t>
                    </a:fld>
                    <a:r>
                      <a:rPr lang="en-US" sz="800" b="0" i="0" u="none" strike="noStrike" kern="1200" baseline="0">
                        <a:solidFill>
                          <a:sysClr val="windowText" lastClr="000000">
                            <a:lumMod val="65000"/>
                            <a:lumOff val="35000"/>
                          </a:sysClr>
                        </a:solidFill>
                      </a:rPr>
                      <a:t>
2,2 %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12064644032868"/>
                      <c:h val="0.2509685637829473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2842-4E66-AD3E-43071508C5DD}"/>
                </c:ext>
              </c:extLst>
            </c:dLbl>
            <c:dLbl>
              <c:idx val="8"/>
              <c:layout>
                <c:manualLayout>
                  <c:x val="1.342569433722739E-2"/>
                  <c:y val="-3.83828291500177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Plusieurs modes de transports, </a:t>
                    </a:r>
                  </a:p>
                  <a:p>
                    <a:r>
                      <a:rPr lang="en-US"/>
                      <a:t>notamment la marche</a:t>
                    </a:r>
                  </a:p>
                  <a:p>
                    <a:fld id="{2C9B702A-6CC4-4964-8374-F825F617FCA1}" type="VALUE">
                      <a:rPr lang="en-US"/>
                      <a:pPr/>
                      <a:t>[VALEUR]</a:t>
                    </a:fld>
                    <a:r>
                      <a:rPr lang="en-US"/>
                      <a:t>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2842-4E66-AD3E-43071508C5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2'!$A$30:$A$37</c:f>
              <c:strCache>
                <c:ptCount val="8"/>
                <c:pt idx="0">
                  <c:v>Marche comme seul mode de transport</c:v>
                </c:pt>
                <c:pt idx="1">
                  <c:v>Autre mode de transport unique</c:v>
                </c:pt>
                <c:pt idx="2">
                  <c:v>Plusieurs modes de transports, sans marcher</c:v>
                </c:pt>
                <c:pt idx="3">
                  <c:v>Plusieurs modes de transports, notamment la marche</c:v>
                </c:pt>
                <c:pt idx="4">
                  <c:v>TC + Marche</c:v>
                </c:pt>
                <c:pt idx="5">
                  <c:v>Voiture + Marche</c:v>
                </c:pt>
                <c:pt idx="6">
                  <c:v>Voiture + TC + Marche</c:v>
                </c:pt>
                <c:pt idx="7">
                  <c:v>Autres combinaisons utilisant la Marche</c:v>
                </c:pt>
              </c:strCache>
            </c:strRef>
          </c:cat>
          <c:val>
            <c:numRef>
              <c:f>'Figure 2'!$B$30:$B$37</c:f>
              <c:numCache>
                <c:formatCode>0.0</c:formatCode>
                <c:ptCount val="8"/>
                <c:pt idx="0">
                  <c:v>23.93</c:v>
                </c:pt>
                <c:pt idx="1">
                  <c:v>62.78</c:v>
                </c:pt>
                <c:pt idx="2">
                  <c:v>0.28999999999999998</c:v>
                </c:pt>
                <c:pt idx="4">
                  <c:v>5.8245770000000006</c:v>
                </c:pt>
                <c:pt idx="5">
                  <c:v>6.5284180000000003</c:v>
                </c:pt>
                <c:pt idx="6">
                  <c:v>0.37468799999999997</c:v>
                </c:pt>
                <c:pt idx="7">
                  <c:v>0.28361800000000004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42-4E66-AD3E-43071508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8"/>
        <c:splitType val="pos"/>
        <c:splitPos val="5"/>
        <c:secondPieSize val="61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443022747156607"/>
          <c:y val="3.1272210376687988E-2"/>
          <c:w val="0.51234755030621171"/>
          <c:h val="0.91450352288053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3'!$B$33:$B$34</c:f>
              <c:strCache>
                <c:ptCount val="2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3'!$A$35:$A$53</c:f>
              <c:strCache>
                <c:ptCount val="19"/>
                <c:pt idx="0">
                  <c:v>Aucun diplôme reconnu</c:v>
                </c:pt>
                <c:pt idx="1">
                  <c:v>BEPC, DNB, brevet des collèges</c:v>
                </c:pt>
                <c:pt idx="2">
                  <c:v>CAP, BEP et équivalent</c:v>
                </c:pt>
                <c:pt idx="3">
                  <c:v>Bac, brevet professionnel ou équivalent</c:v>
                </c:pt>
                <c:pt idx="4">
                  <c:v>Diplôme de niveau Bac + 2</c:v>
                </c:pt>
                <c:pt idx="5">
                  <c:v>Diplôme de niveau supérieur à Bac + 2</c:v>
                </c:pt>
                <c:pt idx="7">
                  <c:v>65 ans ou plus</c:v>
                </c:pt>
                <c:pt idx="8">
                  <c:v>55-64 ans</c:v>
                </c:pt>
                <c:pt idx="9">
                  <c:v>45-54 ans</c:v>
                </c:pt>
                <c:pt idx="10">
                  <c:v>35-44 ans</c:v>
                </c:pt>
                <c:pt idx="11">
                  <c:v>25-34 ans</c:v>
                </c:pt>
                <c:pt idx="12">
                  <c:v>19-24 ans</c:v>
                </c:pt>
                <c:pt idx="13">
                  <c:v>6-18 ans</c:v>
                </c:pt>
                <c:pt idx="15">
                  <c:v>Femme</c:v>
                </c:pt>
                <c:pt idx="16">
                  <c:v>Homme</c:v>
                </c:pt>
                <c:pt idx="18">
                  <c:v>Ensemble</c:v>
                </c:pt>
              </c:strCache>
            </c:strRef>
          </c:cat>
          <c:val>
            <c:numRef>
              <c:f>'Figure 3'!$B$35:$B$53</c:f>
              <c:numCache>
                <c:formatCode>0.0</c:formatCode>
                <c:ptCount val="19"/>
                <c:pt idx="0">
                  <c:v>31.3</c:v>
                </c:pt>
                <c:pt idx="1">
                  <c:v>25.39</c:v>
                </c:pt>
                <c:pt idx="2">
                  <c:v>19.059999999999999</c:v>
                </c:pt>
                <c:pt idx="3">
                  <c:v>19.39</c:v>
                </c:pt>
                <c:pt idx="4">
                  <c:v>17.64</c:v>
                </c:pt>
                <c:pt idx="5">
                  <c:v>23.74</c:v>
                </c:pt>
                <c:pt idx="7">
                  <c:v>32.520000000000003</c:v>
                </c:pt>
                <c:pt idx="8">
                  <c:v>22.29</c:v>
                </c:pt>
                <c:pt idx="9">
                  <c:v>15.26</c:v>
                </c:pt>
                <c:pt idx="10">
                  <c:v>18.46</c:v>
                </c:pt>
                <c:pt idx="11">
                  <c:v>22.62</c:v>
                </c:pt>
                <c:pt idx="12">
                  <c:v>18.55</c:v>
                </c:pt>
                <c:pt idx="13">
                  <c:v>33.86</c:v>
                </c:pt>
                <c:pt idx="15">
                  <c:v>25.82</c:v>
                </c:pt>
                <c:pt idx="16">
                  <c:v>21.99</c:v>
                </c:pt>
                <c:pt idx="18">
                  <c:v>23.93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9-4F05-8C04-363CEF5DA374}"/>
            </c:ext>
          </c:extLst>
        </c:ser>
        <c:ser>
          <c:idx val="1"/>
          <c:order val="1"/>
          <c:tx>
            <c:strRef>
              <c:f>'Figure 3'!$C$33:$C$34</c:f>
              <c:strCache>
                <c:ptCount val="2"/>
                <c:pt idx="0">
                  <c:v>Vélo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3'!$A$35:$A$53</c:f>
              <c:strCache>
                <c:ptCount val="19"/>
                <c:pt idx="0">
                  <c:v>Aucun diplôme reconnu</c:v>
                </c:pt>
                <c:pt idx="1">
                  <c:v>BEPC, DNB, brevet des collèges</c:v>
                </c:pt>
                <c:pt idx="2">
                  <c:v>CAP, BEP et équivalent</c:v>
                </c:pt>
                <c:pt idx="3">
                  <c:v>Bac, brevet professionnel ou équivalent</c:v>
                </c:pt>
                <c:pt idx="4">
                  <c:v>Diplôme de niveau Bac + 2</c:v>
                </c:pt>
                <c:pt idx="5">
                  <c:v>Diplôme de niveau supérieur à Bac + 2</c:v>
                </c:pt>
                <c:pt idx="7">
                  <c:v>65 ans ou plus</c:v>
                </c:pt>
                <c:pt idx="8">
                  <c:v>55-64 ans</c:v>
                </c:pt>
                <c:pt idx="9">
                  <c:v>45-54 ans</c:v>
                </c:pt>
                <c:pt idx="10">
                  <c:v>35-44 ans</c:v>
                </c:pt>
                <c:pt idx="11">
                  <c:v>25-34 ans</c:v>
                </c:pt>
                <c:pt idx="12">
                  <c:v>19-24 ans</c:v>
                </c:pt>
                <c:pt idx="13">
                  <c:v>6-18 ans</c:v>
                </c:pt>
                <c:pt idx="15">
                  <c:v>Femme</c:v>
                </c:pt>
                <c:pt idx="16">
                  <c:v>Homme</c:v>
                </c:pt>
                <c:pt idx="18">
                  <c:v>Ensemble</c:v>
                </c:pt>
              </c:strCache>
            </c:strRef>
          </c:cat>
          <c:val>
            <c:numRef>
              <c:f>'Figure 3'!$C$35:$C$53</c:f>
              <c:numCache>
                <c:formatCode>0.0</c:formatCode>
                <c:ptCount val="19"/>
                <c:pt idx="0">
                  <c:v>2.41</c:v>
                </c:pt>
                <c:pt idx="1">
                  <c:v>3.23</c:v>
                </c:pt>
                <c:pt idx="2">
                  <c:v>2.0099999999999998</c:v>
                </c:pt>
                <c:pt idx="3">
                  <c:v>1.33</c:v>
                </c:pt>
                <c:pt idx="4">
                  <c:v>1.6</c:v>
                </c:pt>
                <c:pt idx="5">
                  <c:v>4.5999999999999996</c:v>
                </c:pt>
                <c:pt idx="7">
                  <c:v>2.14</c:v>
                </c:pt>
                <c:pt idx="8">
                  <c:v>1.97</c:v>
                </c:pt>
                <c:pt idx="9">
                  <c:v>2.73</c:v>
                </c:pt>
                <c:pt idx="10">
                  <c:v>3.04</c:v>
                </c:pt>
                <c:pt idx="11">
                  <c:v>2.08</c:v>
                </c:pt>
                <c:pt idx="12">
                  <c:v>2.23</c:v>
                </c:pt>
                <c:pt idx="13">
                  <c:v>3.37</c:v>
                </c:pt>
                <c:pt idx="15">
                  <c:v>1.47</c:v>
                </c:pt>
                <c:pt idx="16">
                  <c:v>3.67</c:v>
                </c:pt>
                <c:pt idx="18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C9-4F05-8C04-363CEF5DA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3214160"/>
        <c:axId val="973221232"/>
      </c:barChart>
      <c:catAx>
        <c:axId val="97321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3221232"/>
        <c:crosses val="autoZero"/>
        <c:auto val="1"/>
        <c:lblAlgn val="ctr"/>
        <c:lblOffset val="100"/>
        <c:noMultiLvlLbl val="0"/>
      </c:catAx>
      <c:valAx>
        <c:axId val="973221232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321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230752405949254E-2"/>
          <c:y val="0.15031949364538388"/>
          <c:w val="0.15331627296587927"/>
          <c:h val="0.11336209839441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5020284662938"/>
          <c:y val="7.7862085421140537E-2"/>
          <c:w val="0.85721853924388769"/>
          <c:h val="0.69229277777777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4'!$B$15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69850">
              <a:noFill/>
            </a:ln>
            <a:effectLst/>
          </c:spPr>
          <c:invertIfNegative val="0"/>
          <c:cat>
            <c:strRef>
              <c:f>'Figure 4'!$A$16:$A$24</c:f>
              <c:strCache>
                <c:ptCount val="9"/>
                <c:pt idx="0">
                  <c:v>&lt; 0,5</c:v>
                </c:pt>
                <c:pt idx="1">
                  <c:v>[0,5;1[</c:v>
                </c:pt>
                <c:pt idx="2">
                  <c:v>[1;2[</c:v>
                </c:pt>
                <c:pt idx="3">
                  <c:v>[2;3[</c:v>
                </c:pt>
                <c:pt idx="4">
                  <c:v>[3;5[</c:v>
                </c:pt>
                <c:pt idx="5">
                  <c:v>[5;8[</c:v>
                </c:pt>
                <c:pt idx="6">
                  <c:v>[8;12[</c:v>
                </c:pt>
                <c:pt idx="7">
                  <c:v>[12;16[</c:v>
                </c:pt>
                <c:pt idx="8">
                  <c:v>&gt; 16</c:v>
                </c:pt>
              </c:strCache>
            </c:strRef>
          </c:cat>
          <c:val>
            <c:numRef>
              <c:f>'Figure 4'!$B$16:$B$24</c:f>
              <c:numCache>
                <c:formatCode>0.0</c:formatCode>
                <c:ptCount val="9"/>
                <c:pt idx="0">
                  <c:v>90.71</c:v>
                </c:pt>
                <c:pt idx="1">
                  <c:v>73.42</c:v>
                </c:pt>
                <c:pt idx="2">
                  <c:v>43.78</c:v>
                </c:pt>
                <c:pt idx="3">
                  <c:v>19.89</c:v>
                </c:pt>
                <c:pt idx="4">
                  <c:v>8.09</c:v>
                </c:pt>
                <c:pt idx="5">
                  <c:v>3.26</c:v>
                </c:pt>
                <c:pt idx="6">
                  <c:v>0.99</c:v>
                </c:pt>
                <c:pt idx="7">
                  <c:v>0.1</c:v>
                </c:pt>
                <c:pt idx="8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4-493C-9004-4530767D7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368287"/>
        <c:axId val="672375775"/>
      </c:barChart>
      <c:catAx>
        <c:axId val="672368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2375775"/>
        <c:crosses val="autoZero"/>
        <c:auto val="1"/>
        <c:lblAlgn val="ctr"/>
        <c:lblOffset val="100"/>
        <c:noMultiLvlLbl val="0"/>
      </c:catAx>
      <c:valAx>
        <c:axId val="672375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2368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681686185765663"/>
          <c:y val="0.24384421644264165"/>
          <c:w val="0.20132986111111112"/>
          <c:h val="0.11906333333333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88888888888895E-2"/>
          <c:y val="7.7611111111111117E-2"/>
          <c:w val="0.87913333333333332"/>
          <c:h val="0.687144444444444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4'!$C$15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4'!$A$16:$A$24</c:f>
              <c:strCache>
                <c:ptCount val="9"/>
                <c:pt idx="0">
                  <c:v>&lt; 0,5</c:v>
                </c:pt>
                <c:pt idx="1">
                  <c:v>[0,5;1[</c:v>
                </c:pt>
                <c:pt idx="2">
                  <c:v>[1;2[</c:v>
                </c:pt>
                <c:pt idx="3">
                  <c:v>[2;3[</c:v>
                </c:pt>
                <c:pt idx="4">
                  <c:v>[3;5[</c:v>
                </c:pt>
                <c:pt idx="5">
                  <c:v>[5;8[</c:v>
                </c:pt>
                <c:pt idx="6">
                  <c:v>[8;12[</c:v>
                </c:pt>
                <c:pt idx="7">
                  <c:v>[12;16[</c:v>
                </c:pt>
                <c:pt idx="8">
                  <c:v>&gt; 16</c:v>
                </c:pt>
              </c:strCache>
            </c:strRef>
          </c:cat>
          <c:val>
            <c:numRef>
              <c:f>'Figure 4'!$C$16:$C$24</c:f>
              <c:numCache>
                <c:formatCode>0.0</c:formatCode>
                <c:ptCount val="9"/>
                <c:pt idx="0">
                  <c:v>2.31</c:v>
                </c:pt>
                <c:pt idx="1">
                  <c:v>3.17</c:v>
                </c:pt>
                <c:pt idx="2">
                  <c:v>4.2300000000000004</c:v>
                </c:pt>
                <c:pt idx="3">
                  <c:v>5.28</c:v>
                </c:pt>
                <c:pt idx="4">
                  <c:v>2.88</c:v>
                </c:pt>
                <c:pt idx="5">
                  <c:v>2.35</c:v>
                </c:pt>
                <c:pt idx="6">
                  <c:v>2.06</c:v>
                </c:pt>
                <c:pt idx="7">
                  <c:v>0.52</c:v>
                </c:pt>
                <c:pt idx="8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F-40D0-847D-CFCCAA6C5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389503"/>
        <c:axId val="672389919"/>
      </c:barChart>
      <c:catAx>
        <c:axId val="67238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2389919"/>
        <c:crosses val="autoZero"/>
        <c:auto val="1"/>
        <c:lblAlgn val="ctr"/>
        <c:lblOffset val="100"/>
        <c:noMultiLvlLbl val="0"/>
      </c:catAx>
      <c:valAx>
        <c:axId val="672389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238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12083333333325"/>
          <c:y val="0.20294833333333334"/>
          <c:w val="0.13907361111111111"/>
          <c:h val="0.119063333333333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comp. 1 (encadré 2)'!$B$22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comp. 1 (encadré 2)'!$A$23:$A$42</c:f>
              <c:strCache>
                <c:ptCount val="20"/>
                <c:pt idx="0">
                  <c:v>Paris</c:v>
                </c:pt>
                <c:pt idx="1">
                  <c:v>Lyon</c:v>
                </c:pt>
                <c:pt idx="2">
                  <c:v>Marseille - Aix-en-P.</c:v>
                </c:pt>
                <c:pt idx="3">
                  <c:v>Lille</c:v>
                </c:pt>
                <c:pt idx="4">
                  <c:v>Toulouse</c:v>
                </c:pt>
                <c:pt idx="5">
                  <c:v>Bordeaux</c:v>
                </c:pt>
                <c:pt idx="6">
                  <c:v>Nantes</c:v>
                </c:pt>
                <c:pt idx="7">
                  <c:v>Strasbourg</c:v>
                </c:pt>
                <c:pt idx="8">
                  <c:v>Montpellier</c:v>
                </c:pt>
                <c:pt idx="9">
                  <c:v>Rennes</c:v>
                </c:pt>
                <c:pt idx="10">
                  <c:v>Grenoble</c:v>
                </c:pt>
                <c:pt idx="11">
                  <c:v>Rouen</c:v>
                </c:pt>
                <c:pt idx="12">
                  <c:v>Nice</c:v>
                </c:pt>
                <c:pt idx="13">
                  <c:v>Toulon</c:v>
                </c:pt>
                <c:pt idx="14">
                  <c:v>Tours</c:v>
                </c:pt>
                <c:pt idx="15">
                  <c:v>Nancy</c:v>
                </c:pt>
                <c:pt idx="16">
                  <c:v>Clermont-Ferrand</c:v>
                </c:pt>
                <c:pt idx="17">
                  <c:v>Saint-Étienne</c:v>
                </c:pt>
                <c:pt idx="18">
                  <c:v>Caen</c:v>
                </c:pt>
                <c:pt idx="19">
                  <c:v>Orléans</c:v>
                </c:pt>
              </c:strCache>
            </c:strRef>
          </c:cat>
          <c:val>
            <c:numRef>
              <c:f>'Figure comp. 1 (encadré 2)'!$B$23:$B$42</c:f>
              <c:numCache>
                <c:formatCode>General</c:formatCode>
                <c:ptCount val="20"/>
                <c:pt idx="0">
                  <c:v>109.970813405002</c:v>
                </c:pt>
                <c:pt idx="1">
                  <c:v>114.81056574549146</c:v>
                </c:pt>
                <c:pt idx="2">
                  <c:v>113.43359804490494</c:v>
                </c:pt>
                <c:pt idx="3">
                  <c:v>90.445152632700314</c:v>
                </c:pt>
                <c:pt idx="4">
                  <c:v>68.609737843429173</c:v>
                </c:pt>
                <c:pt idx="5">
                  <c:v>67.406178147841018</c:v>
                </c:pt>
                <c:pt idx="6">
                  <c:v>73.432277079631746</c:v>
                </c:pt>
                <c:pt idx="7">
                  <c:v>96.38207449213381</c:v>
                </c:pt>
                <c:pt idx="8">
                  <c:v>99.771485332425982</c:v>
                </c:pt>
                <c:pt idx="9">
                  <c:v>83.46286949909026</c:v>
                </c:pt>
                <c:pt idx="10">
                  <c:v>106.50922643465996</c:v>
                </c:pt>
                <c:pt idx="11">
                  <c:v>98.201860257808747</c:v>
                </c:pt>
                <c:pt idx="12">
                  <c:v>151.08433714427548</c:v>
                </c:pt>
                <c:pt idx="13">
                  <c:v>114.93558479380481</c:v>
                </c:pt>
                <c:pt idx="14">
                  <c:v>89.069671470130956</c:v>
                </c:pt>
                <c:pt idx="15">
                  <c:v>127.13868713364869</c:v>
                </c:pt>
                <c:pt idx="16">
                  <c:v>114.14334899963603</c:v>
                </c:pt>
                <c:pt idx="17">
                  <c:v>109.74268180523035</c:v>
                </c:pt>
                <c:pt idx="18">
                  <c:v>83.913818265327834</c:v>
                </c:pt>
                <c:pt idx="19">
                  <c:v>85.29394404829965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1-45E7-BE6F-A0545FC31000}"/>
            </c:ext>
          </c:extLst>
        </c:ser>
        <c:ser>
          <c:idx val="1"/>
          <c:order val="1"/>
          <c:tx>
            <c:strRef>
              <c:f>'Figure comp. 1 (encadré 2)'!$C$22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comp. 1 (encadré 2)'!$A$23:$A$42</c:f>
              <c:strCache>
                <c:ptCount val="20"/>
                <c:pt idx="0">
                  <c:v>Paris</c:v>
                </c:pt>
                <c:pt idx="1">
                  <c:v>Lyon</c:v>
                </c:pt>
                <c:pt idx="2">
                  <c:v>Marseille - Aix-en-P.</c:v>
                </c:pt>
                <c:pt idx="3">
                  <c:v>Lille</c:v>
                </c:pt>
                <c:pt idx="4">
                  <c:v>Toulouse</c:v>
                </c:pt>
                <c:pt idx="5">
                  <c:v>Bordeaux</c:v>
                </c:pt>
                <c:pt idx="6">
                  <c:v>Nantes</c:v>
                </c:pt>
                <c:pt idx="7">
                  <c:v>Strasbourg</c:v>
                </c:pt>
                <c:pt idx="8">
                  <c:v>Montpellier</c:v>
                </c:pt>
                <c:pt idx="9">
                  <c:v>Rennes</c:v>
                </c:pt>
                <c:pt idx="10">
                  <c:v>Grenoble</c:v>
                </c:pt>
                <c:pt idx="11">
                  <c:v>Rouen</c:v>
                </c:pt>
                <c:pt idx="12">
                  <c:v>Nice</c:v>
                </c:pt>
                <c:pt idx="13">
                  <c:v>Toulon</c:v>
                </c:pt>
                <c:pt idx="14">
                  <c:v>Tours</c:v>
                </c:pt>
                <c:pt idx="15">
                  <c:v>Nancy</c:v>
                </c:pt>
                <c:pt idx="16">
                  <c:v>Clermont-Ferrand</c:v>
                </c:pt>
                <c:pt idx="17">
                  <c:v>Saint-Étienne</c:v>
                </c:pt>
                <c:pt idx="18">
                  <c:v>Caen</c:v>
                </c:pt>
                <c:pt idx="19">
                  <c:v>Orléans</c:v>
                </c:pt>
              </c:strCache>
            </c:strRef>
          </c:cat>
          <c:val>
            <c:numRef>
              <c:f>'Figure comp. 1 (encadré 2)'!$C$23:$C$42</c:f>
              <c:numCache>
                <c:formatCode>General</c:formatCode>
                <c:ptCount val="20"/>
                <c:pt idx="0">
                  <c:v>99.853451148045309</c:v>
                </c:pt>
                <c:pt idx="1">
                  <c:v>150.52535485287822</c:v>
                </c:pt>
                <c:pt idx="2">
                  <c:v>56.327504770582927</c:v>
                </c:pt>
                <c:pt idx="3">
                  <c:v>123.89518138578089</c:v>
                </c:pt>
                <c:pt idx="4">
                  <c:v>177.23565156207059</c:v>
                </c:pt>
                <c:pt idx="5">
                  <c:v>217.77529338063979</c:v>
                </c:pt>
                <c:pt idx="6">
                  <c:v>203.84031401393901</c:v>
                </c:pt>
                <c:pt idx="7">
                  <c:v>345.77924832191854</c:v>
                </c:pt>
                <c:pt idx="8">
                  <c:v>170.72420553238311</c:v>
                </c:pt>
                <c:pt idx="9">
                  <c:v>167.12674240022653</c:v>
                </c:pt>
                <c:pt idx="10">
                  <c:v>292.68026850316733</c:v>
                </c:pt>
                <c:pt idx="11">
                  <c:v>64.801926794303114</c:v>
                </c:pt>
                <c:pt idx="12">
                  <c:v>70.84392924763921</c:v>
                </c:pt>
                <c:pt idx="13">
                  <c:v>103.81929326641945</c:v>
                </c:pt>
                <c:pt idx="14">
                  <c:v>135.75072173083822</c:v>
                </c:pt>
                <c:pt idx="15">
                  <c:v>82.34051549972628</c:v>
                </c:pt>
                <c:pt idx="16">
                  <c:v>73.429646679503861</c:v>
                </c:pt>
                <c:pt idx="17">
                  <c:v>40.83757492232067</c:v>
                </c:pt>
                <c:pt idx="18">
                  <c:v>106.40602027164996</c:v>
                </c:pt>
                <c:pt idx="19">
                  <c:v>127.03686450669316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1-45E7-BE6F-A0545FC31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4"/>
        <c:overlap val="-14"/>
        <c:axId val="1716991312"/>
        <c:axId val="1716992144"/>
      </c:barChart>
      <c:catAx>
        <c:axId val="171699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6992144"/>
        <c:crossesAt val="100"/>
        <c:auto val="1"/>
        <c:lblAlgn val="ctr"/>
        <c:lblOffset val="100"/>
        <c:noMultiLvlLbl val="0"/>
      </c:catAx>
      <c:valAx>
        <c:axId val="1716992144"/>
        <c:scaling>
          <c:logBase val="2"/>
          <c:orientation val="minMax"/>
          <c:max val="4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699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216545729629817"/>
          <c:y val="2.0061728395061727E-2"/>
          <c:w val="0.47739014606892827"/>
          <c:h val="0.91632691746864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comp. 2'!$B$2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comp. 2'!$A$3:$A$19</c:f>
              <c:strCache>
                <c:ptCount val="17"/>
                <c:pt idx="0">
                  <c:v>Etudes</c:v>
                </c:pt>
                <c:pt idx="1">
                  <c:v>Travail, affaires professionnelles</c:v>
                </c:pt>
                <c:pt idx="2">
                  <c:v>Autres motifs privés</c:v>
                </c:pt>
                <c:pt idx="3">
                  <c:v>Trajet jusqu'à lieu de promenade</c:v>
                </c:pt>
                <c:pt idx="4">
                  <c:v>Promenade</c:v>
                </c:pt>
                <c:pt idx="5">
                  <c:v>Sport</c:v>
                </c:pt>
                <c:pt idx="6">
                  <c:v>Loisirs religieux, culturels, récréatifs, restaurants, etc.</c:v>
                </c:pt>
                <c:pt idx="7">
                  <c:v>Accompagner ou aller chercher quelqu'un</c:v>
                </c:pt>
                <c:pt idx="8">
                  <c:v>Rendre visite à de la famille ou des amis</c:v>
                </c:pt>
                <c:pt idx="9">
                  <c:v>Soins médicaux ou personnels, démarches administratives</c:v>
                </c:pt>
                <c:pt idx="10">
                  <c:v>Commerces ou services (banque, cordonnier, …)</c:v>
                </c:pt>
                <c:pt idx="12">
                  <c:v>Dimanche</c:v>
                </c:pt>
                <c:pt idx="13">
                  <c:v>Samedi</c:v>
                </c:pt>
                <c:pt idx="14">
                  <c:v>Lundi-Vendredi</c:v>
                </c:pt>
                <c:pt idx="16">
                  <c:v>Ensemble</c:v>
                </c:pt>
              </c:strCache>
            </c:strRef>
          </c:cat>
          <c:val>
            <c:numRef>
              <c:f>'Figure comp. 2'!$B$3:$B$19</c:f>
              <c:numCache>
                <c:formatCode>0.0</c:formatCode>
                <c:ptCount val="17"/>
                <c:pt idx="0">
                  <c:v>38.4</c:v>
                </c:pt>
                <c:pt idx="1">
                  <c:v>9.8000000000000007</c:v>
                </c:pt>
                <c:pt idx="2">
                  <c:v>11.75</c:v>
                </c:pt>
                <c:pt idx="3">
                  <c:v>34.020000000000003</c:v>
                </c:pt>
                <c:pt idx="4">
                  <c:v>77.709999999999994</c:v>
                </c:pt>
                <c:pt idx="5">
                  <c:v>21.74</c:v>
                </c:pt>
                <c:pt idx="6">
                  <c:v>25.89</c:v>
                </c:pt>
                <c:pt idx="7">
                  <c:v>20.29</c:v>
                </c:pt>
                <c:pt idx="8">
                  <c:v>17.62</c:v>
                </c:pt>
                <c:pt idx="9">
                  <c:v>19.38</c:v>
                </c:pt>
                <c:pt idx="10">
                  <c:v>25.53</c:v>
                </c:pt>
                <c:pt idx="12">
                  <c:v>27.59</c:v>
                </c:pt>
                <c:pt idx="13">
                  <c:v>22.33</c:v>
                </c:pt>
                <c:pt idx="14">
                  <c:v>23.71</c:v>
                </c:pt>
                <c:pt idx="16">
                  <c:v>23.93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D-4804-B7C3-3B42B91DE47E}"/>
            </c:ext>
          </c:extLst>
        </c:ser>
        <c:ser>
          <c:idx val="1"/>
          <c:order val="1"/>
          <c:tx>
            <c:strRef>
              <c:f>'Figure comp. 2'!$C$2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ns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465-4861-82EA-9DFCDED9FB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comp. 2'!$A$3:$A$19</c:f>
              <c:strCache>
                <c:ptCount val="17"/>
                <c:pt idx="0">
                  <c:v>Etudes</c:v>
                </c:pt>
                <c:pt idx="1">
                  <c:v>Travail, affaires professionnelles</c:v>
                </c:pt>
                <c:pt idx="2">
                  <c:v>Autres motifs privés</c:v>
                </c:pt>
                <c:pt idx="3">
                  <c:v>Trajet jusqu'à lieu de promenade</c:v>
                </c:pt>
                <c:pt idx="4">
                  <c:v>Promenade</c:v>
                </c:pt>
                <c:pt idx="5">
                  <c:v>Sport</c:v>
                </c:pt>
                <c:pt idx="6">
                  <c:v>Loisirs religieux, culturels, récréatifs, restaurants, etc.</c:v>
                </c:pt>
                <c:pt idx="7">
                  <c:v>Accompagner ou aller chercher quelqu'un</c:v>
                </c:pt>
                <c:pt idx="8">
                  <c:v>Rendre visite à de la famille ou des amis</c:v>
                </c:pt>
                <c:pt idx="9">
                  <c:v>Soins médicaux ou personnels, démarches administratives</c:v>
                </c:pt>
                <c:pt idx="10">
                  <c:v>Commerces ou services (banque, cordonnier, …)</c:v>
                </c:pt>
                <c:pt idx="12">
                  <c:v>Dimanche</c:v>
                </c:pt>
                <c:pt idx="13">
                  <c:v>Samedi</c:v>
                </c:pt>
                <c:pt idx="14">
                  <c:v>Lundi-Vendredi</c:v>
                </c:pt>
                <c:pt idx="16">
                  <c:v>Ensemble</c:v>
                </c:pt>
              </c:strCache>
            </c:strRef>
          </c:cat>
          <c:val>
            <c:numRef>
              <c:f>'Figure comp. 2'!$C$3:$C$19</c:f>
              <c:numCache>
                <c:formatCode>0.0</c:formatCode>
                <c:ptCount val="17"/>
                <c:pt idx="0">
                  <c:v>2.2400000000000002</c:v>
                </c:pt>
                <c:pt idx="1">
                  <c:v>2.62</c:v>
                </c:pt>
                <c:pt idx="2">
                  <c:v>0</c:v>
                </c:pt>
                <c:pt idx="3">
                  <c:v>3.71</c:v>
                </c:pt>
                <c:pt idx="4">
                  <c:v>5.33</c:v>
                </c:pt>
                <c:pt idx="5">
                  <c:v>8.65</c:v>
                </c:pt>
                <c:pt idx="6">
                  <c:v>1.1000000000000001</c:v>
                </c:pt>
                <c:pt idx="7">
                  <c:v>1.77</c:v>
                </c:pt>
                <c:pt idx="8">
                  <c:v>2.6</c:v>
                </c:pt>
                <c:pt idx="9">
                  <c:v>1.96</c:v>
                </c:pt>
                <c:pt idx="10">
                  <c:v>1.85</c:v>
                </c:pt>
                <c:pt idx="12">
                  <c:v>2.29</c:v>
                </c:pt>
                <c:pt idx="13">
                  <c:v>2.0299999999999998</c:v>
                </c:pt>
                <c:pt idx="14">
                  <c:v>2.69</c:v>
                </c:pt>
                <c:pt idx="16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D-4804-B7C3-3B42B91DE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090719"/>
        <c:axId val="685089055"/>
      </c:barChart>
      <c:catAx>
        <c:axId val="685090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89055"/>
        <c:crosses val="autoZero"/>
        <c:auto val="1"/>
        <c:lblAlgn val="ctr"/>
        <c:lblOffset val="100"/>
        <c:noMultiLvlLbl val="0"/>
      </c:catAx>
      <c:valAx>
        <c:axId val="685089055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090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945297462817163"/>
          <c:y val="0.18113371245261009"/>
          <c:w val="0.13109405074365704"/>
          <c:h val="9.8187275201710902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716338582677165"/>
          <c:y val="3.5859820700896494E-2"/>
          <c:w val="0.47016294838145234"/>
          <c:h val="0.895441284998299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comp. 3'!$C$2:$C$2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comp. 3'!$A$3:$B$11</c:f>
              <c:multiLvlStrCache>
                <c:ptCount val="9"/>
                <c:lvl>
                  <c:pt idx="0">
                    <c:v>pas de véhicule dans le ménage</c:v>
                  </c:pt>
                  <c:pt idx="1">
                    <c:v>moins d'1 véhicule par adulte</c:v>
                  </c:pt>
                  <c:pt idx="2">
                    <c:v>1 véhicule par adulte</c:v>
                  </c:pt>
                  <c:pt idx="3">
                    <c:v>plus d'1 véhicule par adulte</c:v>
                  </c:pt>
                  <c:pt idx="4">
                    <c:v>pas de vélo dans le ménage</c:v>
                  </c:pt>
                  <c:pt idx="5">
                    <c:v>moins d'1 vélo par adulte</c:v>
                  </c:pt>
                  <c:pt idx="6">
                    <c:v>1 vélo par adulte</c:v>
                  </c:pt>
                  <c:pt idx="7">
                    <c:v>plus d'1 vélo par adulte</c:v>
                  </c:pt>
                  <c:pt idx="8">
                    <c:v>Ensemble</c:v>
                  </c:pt>
                </c:lvl>
                <c:lvl>
                  <c:pt idx="0">
                    <c:v>Véhicule 
à disposition du ménage </c:v>
                  </c:pt>
                  <c:pt idx="4">
                    <c:v>Vélo adulte 
à disposition du ménage</c:v>
                  </c:pt>
                  <c:pt idx="8">
                    <c:v>.</c:v>
                  </c:pt>
                </c:lvl>
              </c:multiLvlStrCache>
            </c:multiLvlStrRef>
          </c:cat>
          <c:val>
            <c:numRef>
              <c:f>'Figure comp. 3'!$C$3:$C$11</c:f>
              <c:numCache>
                <c:formatCode>0.0</c:formatCode>
                <c:ptCount val="9"/>
                <c:pt idx="0">
                  <c:v>52.63</c:v>
                </c:pt>
                <c:pt idx="1">
                  <c:v>28.66</c:v>
                </c:pt>
                <c:pt idx="2">
                  <c:v>16.04</c:v>
                </c:pt>
                <c:pt idx="3">
                  <c:v>8.66</c:v>
                </c:pt>
                <c:pt idx="4">
                  <c:v>26.66</c:v>
                </c:pt>
                <c:pt idx="5">
                  <c:v>22.07</c:v>
                </c:pt>
                <c:pt idx="6">
                  <c:v>18.579999999999998</c:v>
                </c:pt>
                <c:pt idx="7">
                  <c:v>15.33</c:v>
                </c:pt>
                <c:pt idx="8">
                  <c:v>23.93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4-41C5-8B0A-46B41AC0DC66}"/>
            </c:ext>
          </c:extLst>
        </c:ser>
        <c:ser>
          <c:idx val="1"/>
          <c:order val="1"/>
          <c:tx>
            <c:strRef>
              <c:f>'Figure comp. 3'!$D$2:$D$2</c:f>
              <c:strCache>
                <c:ptCount val="1"/>
                <c:pt idx="0">
                  <c:v>Vélo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comp. 3'!$A$3:$B$11</c:f>
              <c:multiLvlStrCache>
                <c:ptCount val="9"/>
                <c:lvl>
                  <c:pt idx="0">
                    <c:v>pas de véhicule dans le ménage</c:v>
                  </c:pt>
                  <c:pt idx="1">
                    <c:v>moins d'1 véhicule par adulte</c:v>
                  </c:pt>
                  <c:pt idx="2">
                    <c:v>1 véhicule par adulte</c:v>
                  </c:pt>
                  <c:pt idx="3">
                    <c:v>plus d'1 véhicule par adulte</c:v>
                  </c:pt>
                  <c:pt idx="4">
                    <c:v>pas de vélo dans le ménage</c:v>
                  </c:pt>
                  <c:pt idx="5">
                    <c:v>moins d'1 vélo par adulte</c:v>
                  </c:pt>
                  <c:pt idx="6">
                    <c:v>1 vélo par adulte</c:v>
                  </c:pt>
                  <c:pt idx="7">
                    <c:v>plus d'1 vélo par adulte</c:v>
                  </c:pt>
                  <c:pt idx="8">
                    <c:v>Ensemble</c:v>
                  </c:pt>
                </c:lvl>
                <c:lvl>
                  <c:pt idx="0">
                    <c:v>Véhicule 
à disposition du ménage </c:v>
                  </c:pt>
                  <c:pt idx="4">
                    <c:v>Vélo adulte 
à disposition du ménage</c:v>
                  </c:pt>
                  <c:pt idx="8">
                    <c:v>.</c:v>
                  </c:pt>
                </c:lvl>
              </c:multiLvlStrCache>
            </c:multiLvlStrRef>
          </c:cat>
          <c:val>
            <c:numRef>
              <c:f>'Figure comp. 3'!$D$3:$D$11</c:f>
              <c:numCache>
                <c:formatCode>0.0</c:formatCode>
                <c:ptCount val="9"/>
                <c:pt idx="0">
                  <c:v>4.5</c:v>
                </c:pt>
                <c:pt idx="1">
                  <c:v>2.67</c:v>
                </c:pt>
                <c:pt idx="2">
                  <c:v>1.98</c:v>
                </c:pt>
                <c:pt idx="3">
                  <c:v>1.61</c:v>
                </c:pt>
                <c:pt idx="4">
                  <c:v>0.16</c:v>
                </c:pt>
                <c:pt idx="5">
                  <c:v>3.85</c:v>
                </c:pt>
                <c:pt idx="6">
                  <c:v>4.0999999999999996</c:v>
                </c:pt>
                <c:pt idx="7">
                  <c:v>4.7699999999999996</c:v>
                </c:pt>
                <c:pt idx="8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4-41C5-8B0A-46B41AC0D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7322319"/>
        <c:axId val="677315663"/>
      </c:barChart>
      <c:catAx>
        <c:axId val="677322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7315663"/>
        <c:crosses val="autoZero"/>
        <c:auto val="1"/>
        <c:lblAlgn val="ctr"/>
        <c:lblOffset val="100"/>
        <c:noMultiLvlLbl val="0"/>
      </c:catAx>
      <c:valAx>
        <c:axId val="677315663"/>
        <c:scaling>
          <c:orientation val="minMax"/>
          <c:max val="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7322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111964129483815"/>
          <c:y val="0.1332514487033864"/>
          <c:w val="0.14220516185476814"/>
          <c:h val="0.1136923165777871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</xdr:colOff>
      <xdr:row>1</xdr:row>
      <xdr:rowOff>14287</xdr:rowOff>
    </xdr:from>
    <xdr:to>
      <xdr:col>4</xdr:col>
      <xdr:colOff>697706</xdr:colOff>
      <xdr:row>14</xdr:row>
      <xdr:rowOff>16669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1</xdr:row>
      <xdr:rowOff>28575</xdr:rowOff>
    </xdr:from>
    <xdr:to>
      <xdr:col>9</xdr:col>
      <xdr:colOff>123824</xdr:colOff>
      <xdr:row>21</xdr:row>
      <xdr:rowOff>95249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28574</xdr:rowOff>
    </xdr:from>
    <xdr:to>
      <xdr:col>6</xdr:col>
      <xdr:colOff>23812</xdr:colOff>
      <xdr:row>26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14285</xdr:colOff>
      <xdr:row>1</xdr:row>
      <xdr:rowOff>38100</xdr:rowOff>
    </xdr:from>
    <xdr:to>
      <xdr:col>4</xdr:col>
      <xdr:colOff>180974</xdr:colOff>
      <xdr:row>10</xdr:row>
      <xdr:rowOff>123600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195261</xdr:colOff>
      <xdr:row>1</xdr:row>
      <xdr:rowOff>38100</xdr:rowOff>
    </xdr:from>
    <xdr:to>
      <xdr:col>8</xdr:col>
      <xdr:colOff>390524</xdr:colOff>
      <xdr:row>10</xdr:row>
      <xdr:rowOff>123600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0.28553</cdr:x>
      <cdr:y>0.8696</cdr:y>
    </cdr:from>
    <cdr:to>
      <cdr:x>0.79485</cdr:x>
      <cdr:y>0.98601</cdr:y>
    </cdr:to>
    <cdr:sp macro="" textlink="">
      <cdr:nvSpPr>
        <cdr:cNvPr id="2" name="ZoneTexte 1"/>
        <cdr:cNvSpPr txBox="1"/>
      </cdr:nvSpPr>
      <cdr:spPr>
        <a:xfrm xmlns:a="http://schemas.openxmlformats.org/drawingml/2006/main" rot="10800000" flipV="1">
          <a:off x="822325" y="1565275"/>
          <a:ext cx="14668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/>
            <a:t>Distance parcourue (en km)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0.26954</cdr:x>
      <cdr:y>0.87313</cdr:y>
    </cdr:from>
    <cdr:to>
      <cdr:x>0.77887</cdr:x>
      <cdr:y>0.98954</cdr:y>
    </cdr:to>
    <cdr:sp macro="" textlink="">
      <cdr:nvSpPr>
        <cdr:cNvPr id="2" name="ZoneTexte 1"/>
        <cdr:cNvSpPr txBox="1"/>
      </cdr:nvSpPr>
      <cdr:spPr>
        <a:xfrm xmlns:a="http://schemas.openxmlformats.org/drawingml/2006/main" rot="10800000" flipV="1">
          <a:off x="776287" y="1571625"/>
          <a:ext cx="14668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800"/>
            <a:t>Distance parcourue (en km)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28575</xdr:rowOff>
    </xdr:from>
    <xdr:to>
      <xdr:col>7</xdr:col>
      <xdr:colOff>9526</xdr:colOff>
      <xdr:row>16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419099</xdr:colOff>
      <xdr:row>19</xdr:row>
      <xdr:rowOff>161924</xdr:rowOff>
    </xdr:from>
    <xdr:to>
      <xdr:col>9</xdr:col>
      <xdr:colOff>657225</xdr:colOff>
      <xdr:row>44</xdr:row>
      <xdr:rowOff>190499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19050</xdr:rowOff>
    </xdr:from>
    <xdr:to>
      <xdr:col>10</xdr:col>
      <xdr:colOff>295275</xdr:colOff>
      <xdr:row>19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activeCell="A53" sqref="A53"/>
    </sheetView>
  </sheetViews>
  <sheetFormatPr baseColWidth="10" defaultRowHeight="15" x14ac:dyDescent="0.25"/>
  <cols>
    <col min="1" max="1" width="19.5703125" style="1" customWidth="1"/>
    <col min="2" max="4" width="12.85546875" style="1" customWidth="1"/>
    <col min="7" max="16384" width="11.42578125" style="1"/>
  </cols>
  <sheetData>
    <row r="1" spans="1:6" x14ac:dyDescent="0.25">
      <c r="A1" s="4" t="s">
        <v>236</v>
      </c>
    </row>
    <row r="2" spans="1:6" ht="12" x14ac:dyDescent="0.2">
      <c r="E2" s="1"/>
      <c r="F2" s="1"/>
    </row>
    <row r="3" spans="1:6" ht="12" x14ac:dyDescent="0.2">
      <c r="E3" s="1"/>
      <c r="F3" s="1"/>
    </row>
    <row r="4" spans="1:6" ht="12" x14ac:dyDescent="0.2">
      <c r="E4" s="1"/>
      <c r="F4" s="1"/>
    </row>
    <row r="5" spans="1:6" ht="12" x14ac:dyDescent="0.2">
      <c r="E5" s="1"/>
      <c r="F5" s="1"/>
    </row>
    <row r="6" spans="1:6" ht="12" x14ac:dyDescent="0.2">
      <c r="E6" s="1"/>
      <c r="F6" s="1"/>
    </row>
    <row r="7" spans="1:6" ht="12" x14ac:dyDescent="0.2">
      <c r="E7" s="1"/>
      <c r="F7" s="1"/>
    </row>
    <row r="8" spans="1:6" ht="12" x14ac:dyDescent="0.2">
      <c r="E8" s="1"/>
      <c r="F8" s="1"/>
    </row>
    <row r="9" spans="1:6" ht="12" x14ac:dyDescent="0.2">
      <c r="B9" s="24"/>
      <c r="C9" s="24"/>
      <c r="D9" s="24"/>
      <c r="E9" s="1"/>
      <c r="F9" s="1"/>
    </row>
    <row r="10" spans="1:6" ht="12" x14ac:dyDescent="0.2">
      <c r="B10" s="24"/>
      <c r="C10" s="24"/>
      <c r="D10" s="24"/>
      <c r="E10" s="1"/>
      <c r="F10" s="1"/>
    </row>
    <row r="11" spans="1:6" ht="12" x14ac:dyDescent="0.2">
      <c r="B11" s="24"/>
      <c r="C11" s="24"/>
      <c r="D11" s="24"/>
      <c r="E11" s="1"/>
      <c r="F11" s="1"/>
    </row>
    <row r="12" spans="1:6" ht="12" x14ac:dyDescent="0.2">
      <c r="E12" s="1"/>
      <c r="F12" s="1"/>
    </row>
    <row r="13" spans="1:6" ht="12" x14ac:dyDescent="0.2">
      <c r="E13" s="1"/>
      <c r="F13" s="1"/>
    </row>
    <row r="14" spans="1:6" ht="12" x14ac:dyDescent="0.2">
      <c r="E14" s="1"/>
      <c r="F14" s="1"/>
    </row>
    <row r="15" spans="1:6" ht="12" x14ac:dyDescent="0.2">
      <c r="E15" s="1"/>
      <c r="F15" s="1"/>
    </row>
    <row r="16" spans="1:6" ht="67.5" customHeight="1" x14ac:dyDescent="0.2">
      <c r="A16" s="75" t="s">
        <v>238</v>
      </c>
      <c r="B16" s="75"/>
      <c r="C16" s="75"/>
      <c r="D16" s="75"/>
      <c r="E16" s="75"/>
      <c r="F16" s="1"/>
    </row>
    <row r="17" spans="1:6" ht="12" x14ac:dyDescent="0.2">
      <c r="E17" s="1"/>
      <c r="F17" s="1"/>
    </row>
    <row r="18" spans="1:6" ht="12" x14ac:dyDescent="0.2">
      <c r="E18" s="1"/>
      <c r="F18" s="1"/>
    </row>
    <row r="20" spans="1:6" x14ac:dyDescent="0.25">
      <c r="A20" s="3" t="s">
        <v>104</v>
      </c>
    </row>
    <row r="21" spans="1:6" ht="24" x14ac:dyDescent="0.25">
      <c r="B21" s="24" t="s">
        <v>102</v>
      </c>
      <c r="C21" s="24" t="s">
        <v>101</v>
      </c>
      <c r="D21" s="24" t="s">
        <v>100</v>
      </c>
    </row>
    <row r="22" spans="1:6" x14ac:dyDescent="0.25">
      <c r="A22" s="1" t="s">
        <v>7</v>
      </c>
      <c r="B22" s="2">
        <f>'Données comp. 1 (Cadrage)'!I8</f>
        <v>83.295594451377426</v>
      </c>
      <c r="C22" s="2">
        <f>'Données comp. 1 (Cadrage)'!F8</f>
        <v>60.785502120585754</v>
      </c>
      <c r="D22" s="2">
        <f>'Données comp. 1 (Cadrage)'!B8</f>
        <v>63.6</v>
      </c>
    </row>
    <row r="23" spans="1:6" x14ac:dyDescent="0.25">
      <c r="A23" s="1" t="s">
        <v>4</v>
      </c>
      <c r="B23" s="52">
        <f>'Données comp. 1 (Cadrage)'!I9</f>
        <v>2.7366389119213528</v>
      </c>
      <c r="C23" s="52">
        <f>'Données comp. 1 (Cadrage)'!F9</f>
        <v>17.940047760377752</v>
      </c>
      <c r="D23" s="52">
        <f>'Données comp. 1 (Cadrage)'!B9</f>
        <v>23.93</v>
      </c>
    </row>
    <row r="24" spans="1:6" x14ac:dyDescent="0.25">
      <c r="A24" s="1" t="s">
        <v>5</v>
      </c>
      <c r="B24" s="52">
        <f>'Données comp. 1 (Cadrage)'!I10</f>
        <v>11.063507341212034</v>
      </c>
      <c r="C24" s="52">
        <f>'Données comp. 1 (Cadrage)'!F10</f>
        <v>17.385618498519836</v>
      </c>
      <c r="D24" s="52">
        <f>'Données comp. 1 (Cadrage)'!B10</f>
        <v>8.4600000000000009</v>
      </c>
    </row>
    <row r="25" spans="1:6" x14ac:dyDescent="0.25">
      <c r="A25" s="1" t="s">
        <v>6</v>
      </c>
      <c r="B25" s="52">
        <f>'Données comp. 1 (Cadrage)'!I11</f>
        <v>0.98066658310385169</v>
      </c>
      <c r="C25" s="52">
        <f>'Données comp. 1 (Cadrage)'!F11</f>
        <v>2.3050142788633896</v>
      </c>
      <c r="D25" s="52">
        <f>'Données comp. 1 (Cadrage)'!B11</f>
        <v>2.56</v>
      </c>
    </row>
    <row r="26" spans="1:6" x14ac:dyDescent="0.25">
      <c r="A26" s="1" t="s">
        <v>3</v>
      </c>
      <c r="B26" s="52">
        <f>'Données comp. 1 (Cadrage)'!I12</f>
        <v>1.9235927123853369</v>
      </c>
      <c r="C26" s="52">
        <f>'Données comp. 1 (Cadrage)'!F12</f>
        <v>1.5838173416532733</v>
      </c>
      <c r="D26" s="52">
        <f>'Données comp. 1 (Cadrage)'!B12</f>
        <v>1.45</v>
      </c>
    </row>
    <row r="27" spans="1:6" x14ac:dyDescent="0.25">
      <c r="B27" s="30"/>
      <c r="C27" s="30"/>
      <c r="D27" s="30"/>
    </row>
  </sheetData>
  <mergeCells count="1">
    <mergeCell ref="A16:E1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workbookViewId="0">
      <selection activeCell="A75" sqref="A75"/>
    </sheetView>
  </sheetViews>
  <sheetFormatPr baseColWidth="10" defaultRowHeight="12" x14ac:dyDescent="0.2"/>
  <cols>
    <col min="1" max="1" width="50.85546875" style="30" customWidth="1"/>
    <col min="2" max="4" width="11.42578125" style="30"/>
    <col min="5" max="5" width="11.28515625" style="30" customWidth="1"/>
    <col min="6" max="16384" width="11.42578125" style="30"/>
  </cols>
  <sheetData>
    <row r="1" spans="1:4" x14ac:dyDescent="0.2">
      <c r="A1" s="65" t="s">
        <v>65</v>
      </c>
    </row>
    <row r="2" spans="1:4" x14ac:dyDescent="0.2">
      <c r="A2" s="51" t="s">
        <v>66</v>
      </c>
      <c r="D2" s="66" t="s">
        <v>70</v>
      </c>
    </row>
    <row r="3" spans="1:4" x14ac:dyDescent="0.2">
      <c r="A3" s="67" t="s">
        <v>250</v>
      </c>
    </row>
    <row r="4" spans="1:4" x14ac:dyDescent="0.2">
      <c r="A4" s="67" t="s">
        <v>251</v>
      </c>
    </row>
    <row r="5" spans="1:4" x14ac:dyDescent="0.2">
      <c r="A5" s="67" t="s">
        <v>67</v>
      </c>
    </row>
    <row r="7" spans="1:4" x14ac:dyDescent="0.2">
      <c r="A7" s="51" t="s">
        <v>18</v>
      </c>
    </row>
    <row r="8" spans="1:4" x14ac:dyDescent="0.2">
      <c r="A8" s="62" t="s">
        <v>21</v>
      </c>
    </row>
    <row r="9" spans="1:4" x14ac:dyDescent="0.2">
      <c r="B9" s="68" t="s">
        <v>4</v>
      </c>
      <c r="C9" s="68" t="s">
        <v>6</v>
      </c>
    </row>
    <row r="10" spans="1:4" x14ac:dyDescent="0.2">
      <c r="A10" s="30" t="s">
        <v>61</v>
      </c>
      <c r="B10" s="59">
        <v>23.93</v>
      </c>
      <c r="C10" s="59">
        <v>2.56</v>
      </c>
    </row>
    <row r="11" spans="1:4" x14ac:dyDescent="0.2">
      <c r="A11" s="69" t="s">
        <v>16</v>
      </c>
      <c r="B11" s="52"/>
      <c r="C11" s="52"/>
    </row>
    <row r="12" spans="1:4" x14ac:dyDescent="0.2">
      <c r="A12" s="30" t="s">
        <v>88</v>
      </c>
      <c r="B12" s="52">
        <v>90.71</v>
      </c>
      <c r="C12" s="52">
        <v>2.31</v>
      </c>
    </row>
    <row r="13" spans="1:4" x14ac:dyDescent="0.2">
      <c r="A13" s="30" t="s">
        <v>185</v>
      </c>
      <c r="B13" s="52">
        <v>73.42</v>
      </c>
      <c r="C13" s="52">
        <v>3.17</v>
      </c>
    </row>
    <row r="14" spans="1:4" x14ac:dyDescent="0.2">
      <c r="A14" s="30" t="s">
        <v>89</v>
      </c>
      <c r="B14" s="52">
        <v>43.78</v>
      </c>
      <c r="C14" s="52">
        <v>4.2300000000000004</v>
      </c>
    </row>
    <row r="15" spans="1:4" x14ac:dyDescent="0.2">
      <c r="A15" s="30" t="s">
        <v>90</v>
      </c>
      <c r="B15" s="52">
        <v>19.89</v>
      </c>
      <c r="C15" s="52">
        <v>5.28</v>
      </c>
    </row>
    <row r="16" spans="1:4" x14ac:dyDescent="0.2">
      <c r="A16" s="30" t="s">
        <v>91</v>
      </c>
      <c r="B16" s="52">
        <v>8.09</v>
      </c>
      <c r="C16" s="52">
        <v>2.88</v>
      </c>
    </row>
    <row r="17" spans="1:14" x14ac:dyDescent="0.2">
      <c r="A17" s="30" t="s">
        <v>92</v>
      </c>
      <c r="B17" s="52">
        <v>3.26</v>
      </c>
      <c r="C17" s="52">
        <v>2.35</v>
      </c>
    </row>
    <row r="18" spans="1:14" x14ac:dyDescent="0.2">
      <c r="A18" s="30" t="s">
        <v>93</v>
      </c>
      <c r="B18" s="52">
        <v>0.99</v>
      </c>
      <c r="C18" s="52">
        <v>2.06</v>
      </c>
    </row>
    <row r="19" spans="1:14" x14ac:dyDescent="0.2">
      <c r="A19" s="30" t="s">
        <v>94</v>
      </c>
      <c r="B19" s="52">
        <v>0.1</v>
      </c>
      <c r="C19" s="52">
        <v>0.52</v>
      </c>
    </row>
    <row r="20" spans="1:14" x14ac:dyDescent="0.2">
      <c r="A20" s="30" t="s">
        <v>95</v>
      </c>
      <c r="B20" s="52">
        <v>0.05</v>
      </c>
      <c r="C20" s="52">
        <v>0.26</v>
      </c>
    </row>
    <row r="21" spans="1:14" x14ac:dyDescent="0.2">
      <c r="A21" s="60" t="s">
        <v>19</v>
      </c>
      <c r="B21" s="60"/>
      <c r="C21" s="60"/>
    </row>
    <row r="22" spans="1:14" x14ac:dyDescent="0.2">
      <c r="A22" s="70" t="s">
        <v>126</v>
      </c>
      <c r="B22" s="52">
        <v>23.71</v>
      </c>
      <c r="C22" s="52">
        <v>2.69</v>
      </c>
    </row>
    <row r="23" spans="1:14" x14ac:dyDescent="0.2">
      <c r="A23" s="70" t="s">
        <v>127</v>
      </c>
      <c r="B23" s="52">
        <v>22.33</v>
      </c>
      <c r="C23" s="52">
        <v>2.0299999999999998</v>
      </c>
    </row>
    <row r="24" spans="1:14" x14ac:dyDescent="0.2">
      <c r="A24" s="70" t="s">
        <v>128</v>
      </c>
      <c r="B24" s="52">
        <v>27.59</v>
      </c>
      <c r="C24" s="52">
        <v>2.29</v>
      </c>
    </row>
    <row r="25" spans="1:14" x14ac:dyDescent="0.2">
      <c r="A25" s="60" t="s">
        <v>68</v>
      </c>
    </row>
    <row r="26" spans="1:14" x14ac:dyDescent="0.2">
      <c r="A26" s="30" t="s">
        <v>60</v>
      </c>
      <c r="B26" s="52">
        <v>25.49</v>
      </c>
      <c r="C26" s="52">
        <v>3.43</v>
      </c>
    </row>
    <row r="27" spans="1:14" x14ac:dyDescent="0.2">
      <c r="A27" s="30" t="s">
        <v>59</v>
      </c>
      <c r="B27" s="52">
        <v>21.8</v>
      </c>
      <c r="C27" s="52">
        <v>1.38</v>
      </c>
    </row>
    <row r="28" spans="1:14" x14ac:dyDescent="0.2">
      <c r="A28" s="60" t="s">
        <v>131</v>
      </c>
      <c r="E28" s="60" t="s">
        <v>131</v>
      </c>
      <c r="F28" s="30" t="s">
        <v>61</v>
      </c>
      <c r="G28" s="30" t="s">
        <v>7</v>
      </c>
      <c r="H28" s="30" t="s">
        <v>4</v>
      </c>
      <c r="I28" s="30" t="s">
        <v>5</v>
      </c>
      <c r="J28" s="30" t="s">
        <v>6</v>
      </c>
      <c r="K28" s="30" t="s">
        <v>3</v>
      </c>
      <c r="M28" s="60" t="s">
        <v>131</v>
      </c>
      <c r="N28" s="71" t="s">
        <v>248</v>
      </c>
    </row>
    <row r="29" spans="1:14" x14ac:dyDescent="0.2">
      <c r="A29" s="30" t="s">
        <v>186</v>
      </c>
      <c r="B29" s="72">
        <v>25.53</v>
      </c>
      <c r="C29" s="73">
        <v>1.85</v>
      </c>
      <c r="E29" s="30" t="s">
        <v>186</v>
      </c>
      <c r="F29" s="52">
        <v>22.43</v>
      </c>
      <c r="G29" s="52">
        <v>23.63</v>
      </c>
      <c r="H29" s="52">
        <v>23.94</v>
      </c>
      <c r="I29" s="52">
        <v>12.96</v>
      </c>
      <c r="J29" s="52">
        <v>16.21</v>
      </c>
      <c r="K29" s="52">
        <v>11.35</v>
      </c>
      <c r="M29" s="30" t="s">
        <v>186</v>
      </c>
      <c r="N29" s="52">
        <v>5.9250955999999997</v>
      </c>
    </row>
    <row r="30" spans="1:14" x14ac:dyDescent="0.2">
      <c r="A30" s="30" t="s">
        <v>187</v>
      </c>
      <c r="B30" s="72">
        <v>19.38</v>
      </c>
      <c r="C30" s="73">
        <v>1.96</v>
      </c>
      <c r="E30" s="30" t="s">
        <v>187</v>
      </c>
      <c r="F30" s="52">
        <v>5.42</v>
      </c>
      <c r="G30" s="52">
        <v>5.65</v>
      </c>
      <c r="H30" s="52">
        <v>4.3899999999999997</v>
      </c>
      <c r="I30" s="52">
        <v>6.37</v>
      </c>
      <c r="J30" s="52">
        <v>4.1399999999999997</v>
      </c>
      <c r="K30" s="52">
        <v>8.66</v>
      </c>
      <c r="M30" s="30" t="s">
        <v>187</v>
      </c>
      <c r="N30" s="52">
        <v>9.1361346000000001</v>
      </c>
    </row>
    <row r="31" spans="1:14" x14ac:dyDescent="0.2">
      <c r="A31" s="30" t="s">
        <v>188</v>
      </c>
      <c r="B31" s="72">
        <v>17.62</v>
      </c>
      <c r="C31" s="73">
        <v>2.6</v>
      </c>
      <c r="E31" s="30" t="s">
        <v>188</v>
      </c>
      <c r="F31" s="52">
        <v>11.19</v>
      </c>
      <c r="G31" s="52">
        <v>12.76</v>
      </c>
      <c r="H31" s="52">
        <v>8.24</v>
      </c>
      <c r="I31" s="52">
        <v>8.4700000000000006</v>
      </c>
      <c r="J31" s="52">
        <v>11.37</v>
      </c>
      <c r="K31" s="52">
        <v>6.84</v>
      </c>
      <c r="M31" s="30" t="s">
        <v>188</v>
      </c>
      <c r="N31" s="52">
        <v>11.3996549</v>
      </c>
    </row>
    <row r="32" spans="1:14" x14ac:dyDescent="0.2">
      <c r="A32" s="30" t="s">
        <v>189</v>
      </c>
      <c r="B32" s="72">
        <v>20.29</v>
      </c>
      <c r="C32" s="73">
        <v>1.77</v>
      </c>
      <c r="E32" s="30" t="s">
        <v>189</v>
      </c>
      <c r="F32" s="52">
        <v>10.84</v>
      </c>
      <c r="G32" s="52">
        <v>12.93</v>
      </c>
      <c r="H32" s="52">
        <v>9.1999999999999993</v>
      </c>
      <c r="I32" s="52">
        <v>2.2799999999999998</v>
      </c>
      <c r="J32" s="52">
        <v>7.48</v>
      </c>
      <c r="K32" s="52">
        <v>2.2799999999999998</v>
      </c>
      <c r="M32" s="30" t="s">
        <v>189</v>
      </c>
      <c r="N32" s="52">
        <v>7.2631851000000003</v>
      </c>
    </row>
    <row r="33" spans="1:14" x14ac:dyDescent="0.2">
      <c r="A33" s="30" t="s">
        <v>190</v>
      </c>
      <c r="B33" s="72">
        <v>25.89</v>
      </c>
      <c r="C33" s="73">
        <v>1.1000000000000001</v>
      </c>
      <c r="E33" s="30" t="s">
        <v>190</v>
      </c>
      <c r="F33" s="52">
        <v>8.52</v>
      </c>
      <c r="G33" s="52">
        <v>8.3800000000000008</v>
      </c>
      <c r="H33" s="52">
        <v>9.2200000000000006</v>
      </c>
      <c r="I33" s="52">
        <v>9.8000000000000007</v>
      </c>
      <c r="J33" s="52">
        <v>3.64</v>
      </c>
      <c r="K33" s="52">
        <v>4.1900000000000004</v>
      </c>
      <c r="M33" s="30" t="s">
        <v>190</v>
      </c>
      <c r="N33" s="52">
        <v>9.3709108000000008</v>
      </c>
    </row>
    <row r="34" spans="1:14" x14ac:dyDescent="0.2">
      <c r="A34" s="30" t="s">
        <v>191</v>
      </c>
      <c r="B34" s="72">
        <v>21.74</v>
      </c>
      <c r="C34" s="73">
        <v>8.65</v>
      </c>
      <c r="E34" s="30" t="s">
        <v>191</v>
      </c>
      <c r="F34" s="52">
        <v>4.37</v>
      </c>
      <c r="G34" s="52">
        <v>4.3</v>
      </c>
      <c r="H34" s="52">
        <v>3.97</v>
      </c>
      <c r="I34" s="52">
        <v>2.87</v>
      </c>
      <c r="J34" s="52">
        <v>14.75</v>
      </c>
      <c r="K34" s="52">
        <v>4.54</v>
      </c>
      <c r="M34" s="30" t="s">
        <v>191</v>
      </c>
      <c r="N34" s="52">
        <v>7.6872049999999996</v>
      </c>
    </row>
    <row r="35" spans="1:14" x14ac:dyDescent="0.2">
      <c r="A35" s="30" t="s">
        <v>192</v>
      </c>
      <c r="B35" s="72">
        <v>77.709999999999994</v>
      </c>
      <c r="C35" s="73">
        <v>5.33</v>
      </c>
      <c r="E35" s="30" t="s">
        <v>192</v>
      </c>
      <c r="F35" s="52">
        <v>4.99</v>
      </c>
      <c r="G35" s="52">
        <v>0.94</v>
      </c>
      <c r="H35" s="52">
        <v>16.2</v>
      </c>
      <c r="I35" s="52">
        <v>2.5299999999999998</v>
      </c>
      <c r="J35" s="52">
        <v>10.37</v>
      </c>
      <c r="K35" s="52">
        <v>2.52</v>
      </c>
      <c r="M35" s="30" t="s">
        <v>192</v>
      </c>
      <c r="N35" s="52">
        <v>4.5057318999999998</v>
      </c>
    </row>
    <row r="36" spans="1:14" x14ac:dyDescent="0.2">
      <c r="A36" s="30" t="s">
        <v>193</v>
      </c>
      <c r="B36" s="72">
        <v>34.020000000000003</v>
      </c>
      <c r="C36" s="73">
        <v>3.71</v>
      </c>
      <c r="E36" s="30" t="s">
        <v>193</v>
      </c>
      <c r="F36" s="52">
        <v>2.81</v>
      </c>
      <c r="G36" s="52">
        <v>2.44</v>
      </c>
      <c r="H36" s="52">
        <v>4</v>
      </c>
      <c r="I36" s="52">
        <v>1.42</v>
      </c>
      <c r="J36" s="52">
        <v>4.07</v>
      </c>
      <c r="K36" s="52">
        <v>5.31</v>
      </c>
      <c r="M36" s="30" t="s">
        <v>193</v>
      </c>
      <c r="N36" s="52">
        <v>9.8854571</v>
      </c>
    </row>
    <row r="37" spans="1:14" x14ac:dyDescent="0.2">
      <c r="A37" s="30" t="s">
        <v>194</v>
      </c>
      <c r="B37" s="72">
        <v>38.4</v>
      </c>
      <c r="C37" s="73">
        <v>2.2400000000000002</v>
      </c>
      <c r="E37" s="30" t="s">
        <v>194</v>
      </c>
      <c r="F37" s="52">
        <v>7.25</v>
      </c>
      <c r="G37" s="52">
        <v>3.51</v>
      </c>
      <c r="H37" s="52">
        <v>11.64</v>
      </c>
      <c r="I37" s="52">
        <v>24.16</v>
      </c>
      <c r="J37" s="52">
        <v>6.33</v>
      </c>
      <c r="K37" s="52">
        <v>1.99</v>
      </c>
      <c r="M37" s="30" t="s">
        <v>194</v>
      </c>
      <c r="N37" s="52">
        <v>5.2168216999999997</v>
      </c>
    </row>
    <row r="38" spans="1:14" x14ac:dyDescent="0.2">
      <c r="A38" s="30" t="s">
        <v>195</v>
      </c>
      <c r="B38" s="72">
        <v>9.8000000000000007</v>
      </c>
      <c r="C38" s="73">
        <v>2.62</v>
      </c>
      <c r="E38" s="30" t="s">
        <v>195</v>
      </c>
      <c r="F38" s="52">
        <v>20.67</v>
      </c>
      <c r="G38" s="52">
        <v>23.48</v>
      </c>
      <c r="H38" s="52">
        <v>8.4700000000000006</v>
      </c>
      <c r="I38" s="52">
        <v>28.82</v>
      </c>
      <c r="J38" s="52">
        <v>21.16</v>
      </c>
      <c r="K38" s="52">
        <v>50.63</v>
      </c>
      <c r="M38" s="30" t="s">
        <v>195</v>
      </c>
      <c r="N38" s="52">
        <v>14.5045757</v>
      </c>
    </row>
    <row r="39" spans="1:14" x14ac:dyDescent="0.2">
      <c r="A39" s="30" t="s">
        <v>196</v>
      </c>
      <c r="B39" s="72">
        <v>11.75</v>
      </c>
      <c r="C39" s="54">
        <v>0.81</v>
      </c>
      <c r="E39" s="30" t="s">
        <v>196</v>
      </c>
      <c r="F39" s="52">
        <v>1.5</v>
      </c>
      <c r="G39" s="52">
        <v>1.98</v>
      </c>
      <c r="H39" s="52">
        <v>0.74</v>
      </c>
      <c r="I39" s="52">
        <v>0.34</v>
      </c>
      <c r="J39" s="52">
        <v>0.47</v>
      </c>
      <c r="K39" s="52">
        <v>1.7</v>
      </c>
      <c r="M39" s="30" t="s">
        <v>196</v>
      </c>
      <c r="N39" s="52">
        <v>14.8592476</v>
      </c>
    </row>
    <row r="40" spans="1:14" x14ac:dyDescent="0.2">
      <c r="B40" s="52"/>
      <c r="C40" s="52"/>
      <c r="E40" s="30" t="s">
        <v>129</v>
      </c>
      <c r="F40" s="52">
        <f t="shared" ref="F40:K40" si="0">SUM(F29:F39)</f>
        <v>99.99</v>
      </c>
      <c r="G40" s="52">
        <f t="shared" si="0"/>
        <v>100.00000000000001</v>
      </c>
      <c r="H40" s="52">
        <f t="shared" si="0"/>
        <v>100.00999999999999</v>
      </c>
      <c r="I40" s="52">
        <f t="shared" si="0"/>
        <v>100.02000000000001</v>
      </c>
      <c r="J40" s="52">
        <f t="shared" si="0"/>
        <v>99.99</v>
      </c>
      <c r="K40" s="52">
        <f t="shared" si="0"/>
        <v>100.01</v>
      </c>
      <c r="M40" s="30" t="s">
        <v>129</v>
      </c>
      <c r="N40" s="52">
        <v>9.0887879999999992</v>
      </c>
    </row>
    <row r="41" spans="1:14" x14ac:dyDescent="0.2">
      <c r="B41" s="52"/>
      <c r="C41" s="52"/>
    </row>
    <row r="42" spans="1:14" x14ac:dyDescent="0.2">
      <c r="A42" s="51" t="s">
        <v>249</v>
      </c>
      <c r="B42" s="68" t="s">
        <v>86</v>
      </c>
      <c r="C42" s="68" t="s">
        <v>180</v>
      </c>
      <c r="G42" s="63"/>
      <c r="H42" s="63"/>
    </row>
    <row r="43" spans="1:14" x14ac:dyDescent="0.2">
      <c r="A43" s="30" t="s">
        <v>7</v>
      </c>
      <c r="B43" s="63">
        <v>1.2861898</v>
      </c>
      <c r="C43" s="30">
        <v>0</v>
      </c>
      <c r="F43" s="52"/>
      <c r="G43" s="52"/>
    </row>
    <row r="44" spans="1:14" x14ac:dyDescent="0.2">
      <c r="A44" s="30" t="s">
        <v>5</v>
      </c>
      <c r="B44" s="63">
        <v>9.3640740000000005</v>
      </c>
      <c r="C44" s="63">
        <v>9.5</v>
      </c>
      <c r="F44" s="52"/>
      <c r="G44" s="52"/>
    </row>
    <row r="45" spans="1:14" x14ac:dyDescent="0.2">
      <c r="A45" s="30" t="s">
        <v>6</v>
      </c>
      <c r="B45" s="63">
        <v>0.60609159999999995</v>
      </c>
      <c r="C45" s="30">
        <v>0</v>
      </c>
      <c r="F45" s="52"/>
      <c r="G45" s="52"/>
    </row>
    <row r="46" spans="1:14" x14ac:dyDescent="0.2">
      <c r="A46" s="30" t="s">
        <v>3</v>
      </c>
      <c r="B46" s="63">
        <v>1.4121237</v>
      </c>
      <c r="C46" s="30">
        <v>0</v>
      </c>
      <c r="F46" s="52"/>
      <c r="G46" s="52"/>
    </row>
    <row r="47" spans="1:14" x14ac:dyDescent="0.2">
      <c r="G47" s="63"/>
      <c r="H47" s="63"/>
    </row>
    <row r="48" spans="1:14" x14ac:dyDescent="0.2">
      <c r="B48" s="51" t="s">
        <v>249</v>
      </c>
      <c r="C48" s="30" t="s">
        <v>61</v>
      </c>
      <c r="D48" s="30" t="s">
        <v>7</v>
      </c>
      <c r="E48" s="30" t="s">
        <v>6</v>
      </c>
      <c r="F48" s="30" t="s">
        <v>273</v>
      </c>
      <c r="G48" s="30" t="s">
        <v>3</v>
      </c>
      <c r="H48" s="30" t="s">
        <v>4</v>
      </c>
    </row>
    <row r="49" spans="1:8" x14ac:dyDescent="0.2">
      <c r="A49" s="30" t="s">
        <v>279</v>
      </c>
      <c r="B49" s="30" t="s">
        <v>278</v>
      </c>
      <c r="C49" s="52">
        <v>23.93</v>
      </c>
      <c r="D49" s="53" t="s">
        <v>278</v>
      </c>
      <c r="E49" s="53" t="s">
        <v>278</v>
      </c>
      <c r="F49" s="53" t="s">
        <v>278</v>
      </c>
      <c r="G49" s="53" t="s">
        <v>278</v>
      </c>
      <c r="H49" s="52">
        <v>100</v>
      </c>
    </row>
    <row r="50" spans="1:8" x14ac:dyDescent="0.2">
      <c r="A50" s="30" t="s">
        <v>280</v>
      </c>
      <c r="B50" s="30" t="s">
        <v>274</v>
      </c>
      <c r="C50" s="52">
        <v>54.16</v>
      </c>
      <c r="D50" s="52">
        <v>77.59</v>
      </c>
      <c r="E50" s="52">
        <v>90.01</v>
      </c>
      <c r="F50" s="52">
        <v>14.69</v>
      </c>
      <c r="G50" s="52">
        <v>87.15</v>
      </c>
      <c r="H50" s="53" t="s">
        <v>278</v>
      </c>
    </row>
    <row r="51" spans="1:8" x14ac:dyDescent="0.2">
      <c r="B51" s="30" t="s">
        <v>275</v>
      </c>
      <c r="C51" s="52">
        <v>8.91</v>
      </c>
      <c r="D51" s="52">
        <v>12.13</v>
      </c>
      <c r="E51" s="52">
        <v>6.56</v>
      </c>
      <c r="F51" s="52">
        <v>11.14</v>
      </c>
      <c r="G51" s="52">
        <v>5.39</v>
      </c>
      <c r="H51" s="53" t="s">
        <v>278</v>
      </c>
    </row>
    <row r="52" spans="1:8" x14ac:dyDescent="0.2">
      <c r="B52" s="30" t="s">
        <v>276</v>
      </c>
      <c r="C52" s="52">
        <v>6.73</v>
      </c>
      <c r="D52" s="52">
        <v>7.11</v>
      </c>
      <c r="E52" s="52">
        <v>1.8</v>
      </c>
      <c r="F52" s="52">
        <v>24.9</v>
      </c>
      <c r="G52" s="52">
        <v>3.49</v>
      </c>
      <c r="H52" s="53" t="s">
        <v>278</v>
      </c>
    </row>
    <row r="53" spans="1:8" x14ac:dyDescent="0.2">
      <c r="B53" s="30" t="s">
        <v>277</v>
      </c>
      <c r="C53" s="52">
        <v>6.28</v>
      </c>
      <c r="D53" s="52">
        <v>3.17</v>
      </c>
      <c r="E53" s="52">
        <v>1.64</v>
      </c>
      <c r="F53" s="52">
        <v>49.27</v>
      </c>
      <c r="G53" s="52">
        <v>3.97</v>
      </c>
      <c r="H53" s="53" t="s">
        <v>278</v>
      </c>
    </row>
    <row r="56" spans="1:8" x14ac:dyDescent="0.2">
      <c r="A56" s="65" t="s">
        <v>283</v>
      </c>
    </row>
    <row r="58" spans="1:8" x14ac:dyDescent="0.2">
      <c r="A58" s="51" t="s">
        <v>249</v>
      </c>
      <c r="B58" s="68" t="s">
        <v>86</v>
      </c>
    </row>
    <row r="59" spans="1:8" x14ac:dyDescent="0.2">
      <c r="A59" s="30" t="s">
        <v>201</v>
      </c>
      <c r="B59" s="63">
        <v>10.3694351</v>
      </c>
    </row>
    <row r="60" spans="1:8" x14ac:dyDescent="0.2">
      <c r="A60" s="30" t="s">
        <v>72</v>
      </c>
      <c r="B60" s="63">
        <v>12.0663106</v>
      </c>
    </row>
    <row r="61" spans="1:8" x14ac:dyDescent="0.2">
      <c r="A61" s="30" t="s">
        <v>73</v>
      </c>
      <c r="B61" s="63">
        <v>8.6996094999999993</v>
      </c>
    </row>
    <row r="62" spans="1:8" x14ac:dyDescent="0.2">
      <c r="A62" s="30" t="s">
        <v>74</v>
      </c>
      <c r="B62" s="63">
        <v>11.531373</v>
      </c>
    </row>
    <row r="63" spans="1:8" x14ac:dyDescent="0.2">
      <c r="A63" s="30" t="s">
        <v>235</v>
      </c>
      <c r="B63" s="63">
        <v>12.4241413</v>
      </c>
    </row>
    <row r="65" spans="5:6" x14ac:dyDescent="0.2">
      <c r="E65" s="74"/>
      <c r="F65" s="74"/>
    </row>
    <row r="66" spans="5:6" x14ac:dyDescent="0.2">
      <c r="E66" s="74"/>
      <c r="F66" s="74"/>
    </row>
    <row r="67" spans="5:6" x14ac:dyDescent="0.2">
      <c r="E67" s="74"/>
      <c r="F67" s="74"/>
    </row>
    <row r="68" spans="5:6" x14ac:dyDescent="0.2">
      <c r="E68" s="74"/>
      <c r="F68" s="74"/>
    </row>
    <row r="69" spans="5:6" x14ac:dyDescent="0.2">
      <c r="E69" s="74"/>
      <c r="F69" s="74"/>
    </row>
    <row r="70" spans="5:6" x14ac:dyDescent="0.2">
      <c r="E70" s="74"/>
      <c r="F70" s="74"/>
    </row>
    <row r="71" spans="5:6" x14ac:dyDescent="0.2">
      <c r="E71" s="74"/>
      <c r="F71" s="74"/>
    </row>
    <row r="72" spans="5:6" x14ac:dyDescent="0.2">
      <c r="E72" s="74"/>
      <c r="F72" s="74"/>
    </row>
    <row r="73" spans="5:6" x14ac:dyDescent="0.2">
      <c r="E73" s="74"/>
      <c r="F73" s="74"/>
    </row>
    <row r="74" spans="5:6" x14ac:dyDescent="0.2">
      <c r="E74" s="74"/>
      <c r="F74" s="74"/>
    </row>
    <row r="75" spans="5:6" x14ac:dyDescent="0.2">
      <c r="E75" s="74"/>
      <c r="F75" s="74"/>
    </row>
    <row r="76" spans="5:6" x14ac:dyDescent="0.2">
      <c r="E76" s="74"/>
      <c r="F76" s="74"/>
    </row>
    <row r="77" spans="5:6" x14ac:dyDescent="0.2">
      <c r="E77" s="74"/>
      <c r="F77" s="74"/>
    </row>
    <row r="78" spans="5:6" x14ac:dyDescent="0.2">
      <c r="E78" s="74"/>
      <c r="F78" s="74"/>
    </row>
    <row r="79" spans="5:6" x14ac:dyDescent="0.2">
      <c r="E79" s="74"/>
      <c r="F79" s="74"/>
    </row>
    <row r="80" spans="5:6" x14ac:dyDescent="0.2">
      <c r="E80" s="74"/>
      <c r="F80" s="74"/>
    </row>
    <row r="81" spans="5:6" x14ac:dyDescent="0.2">
      <c r="E81" s="74"/>
      <c r="F81" s="74"/>
    </row>
    <row r="82" spans="5:6" x14ac:dyDescent="0.2">
      <c r="E82" s="74"/>
      <c r="F82" s="74"/>
    </row>
    <row r="83" spans="5:6" x14ac:dyDescent="0.2">
      <c r="E83" s="74"/>
      <c r="F83" s="74"/>
    </row>
    <row r="84" spans="5:6" x14ac:dyDescent="0.2">
      <c r="E84" s="74"/>
      <c r="F84" s="74"/>
    </row>
    <row r="85" spans="5:6" x14ac:dyDescent="0.2">
      <c r="E85" s="74"/>
      <c r="F85" s="74"/>
    </row>
    <row r="86" spans="5:6" x14ac:dyDescent="0.2">
      <c r="E86" s="74"/>
      <c r="F86" s="74"/>
    </row>
  </sheetData>
  <sortState ref="F60:G71">
    <sortCondition descending="1" ref="G60:G71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showGridLines="0" workbookViewId="0">
      <selection activeCell="A127" sqref="A127"/>
    </sheetView>
  </sheetViews>
  <sheetFormatPr baseColWidth="10" defaultRowHeight="12" x14ac:dyDescent="0.2"/>
  <cols>
    <col min="1" max="1" width="47.28515625" style="1" customWidth="1"/>
    <col min="2" max="3" width="23.28515625" style="1" customWidth="1"/>
    <col min="4" max="16384" width="11.42578125" style="1"/>
  </cols>
  <sheetData>
    <row r="1" spans="1:3" x14ac:dyDescent="0.2">
      <c r="A1" s="6" t="s">
        <v>153</v>
      </c>
    </row>
    <row r="3" spans="1:3" ht="70.5" x14ac:dyDescent="0.2">
      <c r="A3" s="34"/>
      <c r="B3" s="35" t="s">
        <v>154</v>
      </c>
      <c r="C3" s="35" t="s">
        <v>155</v>
      </c>
    </row>
    <row r="4" spans="1:3" x14ac:dyDescent="0.2">
      <c r="A4" s="33" t="s">
        <v>61</v>
      </c>
      <c r="B4" s="38">
        <v>32.11</v>
      </c>
      <c r="C4" s="38">
        <v>36.74</v>
      </c>
    </row>
    <row r="5" spans="1:3" x14ac:dyDescent="0.2">
      <c r="A5" s="10" t="s">
        <v>47</v>
      </c>
      <c r="B5" s="38"/>
      <c r="C5" s="38"/>
    </row>
    <row r="6" spans="1:3" x14ac:dyDescent="0.2">
      <c r="A6" s="9" t="s">
        <v>51</v>
      </c>
      <c r="B6" s="38">
        <v>26.86</v>
      </c>
      <c r="C6" s="38">
        <v>31.9</v>
      </c>
    </row>
    <row r="7" spans="1:3" x14ac:dyDescent="0.2">
      <c r="A7" s="9" t="s">
        <v>48</v>
      </c>
      <c r="B7" s="38">
        <v>32.43</v>
      </c>
      <c r="C7" s="38">
        <v>37.51</v>
      </c>
    </row>
    <row r="8" spans="1:3" x14ac:dyDescent="0.2">
      <c r="A8" s="9" t="s">
        <v>49</v>
      </c>
      <c r="B8" s="38">
        <v>38.53</v>
      </c>
      <c r="C8" s="38">
        <v>41.63</v>
      </c>
    </row>
    <row r="9" spans="1:3" x14ac:dyDescent="0.2">
      <c r="A9" s="9" t="s">
        <v>50</v>
      </c>
      <c r="B9" s="38">
        <v>37.74</v>
      </c>
      <c r="C9" s="38">
        <v>44.98</v>
      </c>
    </row>
    <row r="10" spans="1:3" x14ac:dyDescent="0.2">
      <c r="A10" s="11" t="s">
        <v>52</v>
      </c>
      <c r="B10" s="38"/>
      <c r="C10" s="38"/>
    </row>
    <row r="11" spans="1:3" x14ac:dyDescent="0.2">
      <c r="A11" s="9" t="s">
        <v>53</v>
      </c>
      <c r="B11" s="38">
        <v>37.25</v>
      </c>
      <c r="C11" s="38">
        <v>43.24</v>
      </c>
    </row>
    <row r="12" spans="1:3" x14ac:dyDescent="0.2">
      <c r="A12" s="9" t="s">
        <v>54</v>
      </c>
      <c r="B12" s="38">
        <v>32.1</v>
      </c>
      <c r="C12" s="38">
        <v>36.799999999999997</v>
      </c>
    </row>
    <row r="13" spans="1:3" x14ac:dyDescent="0.2">
      <c r="A13" s="9" t="s">
        <v>55</v>
      </c>
      <c r="B13" s="38">
        <v>37.409999999999997</v>
      </c>
      <c r="C13" s="38">
        <v>38.700000000000003</v>
      </c>
    </row>
    <row r="14" spans="1:3" x14ac:dyDescent="0.2">
      <c r="A14" s="9" t="s">
        <v>56</v>
      </c>
      <c r="B14" s="38">
        <v>33.89</v>
      </c>
      <c r="C14" s="38">
        <v>38.43</v>
      </c>
    </row>
    <row r="15" spans="1:3" x14ac:dyDescent="0.2">
      <c r="A15" s="9" t="s">
        <v>58</v>
      </c>
      <c r="B15" s="38">
        <v>31.84</v>
      </c>
      <c r="C15" s="38">
        <v>37.78</v>
      </c>
    </row>
    <row r="16" spans="1:3" x14ac:dyDescent="0.2">
      <c r="A16" s="9" t="s">
        <v>57</v>
      </c>
      <c r="B16" s="38">
        <v>23.83</v>
      </c>
      <c r="C16" s="38">
        <v>30.62</v>
      </c>
    </row>
    <row r="17" spans="1:3" x14ac:dyDescent="0.2">
      <c r="A17" s="4" t="s">
        <v>156</v>
      </c>
      <c r="B17" s="38"/>
      <c r="C17" s="38"/>
    </row>
    <row r="18" spans="1:3" x14ac:dyDescent="0.2">
      <c r="A18" s="1" t="s">
        <v>157</v>
      </c>
      <c r="B18" s="38">
        <v>41.46</v>
      </c>
      <c r="C18" s="38">
        <v>39.06</v>
      </c>
    </row>
    <row r="19" spans="1:3" x14ac:dyDescent="0.2">
      <c r="A19" s="1" t="s">
        <v>158</v>
      </c>
      <c r="B19" s="38">
        <v>38.26</v>
      </c>
      <c r="C19" s="38">
        <v>39.51</v>
      </c>
    </row>
    <row r="20" spans="1:3" x14ac:dyDescent="0.2">
      <c r="A20" s="1" t="s">
        <v>159</v>
      </c>
      <c r="B20" s="38">
        <v>34.6</v>
      </c>
      <c r="C20" s="38">
        <v>37.909999999999997</v>
      </c>
    </row>
    <row r="21" spans="1:3" x14ac:dyDescent="0.2">
      <c r="A21" s="1" t="s">
        <v>160</v>
      </c>
      <c r="B21" s="38">
        <v>28.54</v>
      </c>
      <c r="C21" s="38">
        <v>37.49</v>
      </c>
    </row>
    <row r="22" spans="1:3" x14ac:dyDescent="0.2">
      <c r="A22" s="1" t="s">
        <v>161</v>
      </c>
      <c r="B22" s="38">
        <v>21.04</v>
      </c>
      <c r="C22" s="38">
        <v>31.58</v>
      </c>
    </row>
    <row r="24" spans="1:3" x14ac:dyDescent="0.2">
      <c r="A24" s="4" t="s">
        <v>271</v>
      </c>
      <c r="B24" s="50" t="s">
        <v>171</v>
      </c>
      <c r="C24" s="49" t="s">
        <v>256</v>
      </c>
    </row>
    <row r="25" spans="1:3" x14ac:dyDescent="0.2">
      <c r="A25" s="1" t="s">
        <v>107</v>
      </c>
      <c r="B25" s="5">
        <v>25.06</v>
      </c>
      <c r="C25" s="2">
        <v>0.49887480000000001</v>
      </c>
    </row>
    <row r="26" spans="1:3" x14ac:dyDescent="0.2">
      <c r="A26" s="1" t="s">
        <v>108</v>
      </c>
      <c r="B26" s="5">
        <v>54.98</v>
      </c>
      <c r="C26" s="2">
        <v>1</v>
      </c>
    </row>
    <row r="27" spans="1:3" x14ac:dyDescent="0.2">
      <c r="A27" s="1" t="s">
        <v>109</v>
      </c>
      <c r="B27" s="5">
        <v>19.95</v>
      </c>
      <c r="C27" s="2">
        <v>1.9900892999999999</v>
      </c>
    </row>
    <row r="28" spans="1:3" x14ac:dyDescent="0.2">
      <c r="B28" s="5"/>
    </row>
    <row r="29" spans="1:3" x14ac:dyDescent="0.2">
      <c r="B29" s="5"/>
    </row>
    <row r="30" spans="1:3" x14ac:dyDescent="0.2">
      <c r="A30" s="4" t="s">
        <v>272</v>
      </c>
      <c r="B30" s="50" t="s">
        <v>171</v>
      </c>
      <c r="C30" s="49" t="s">
        <v>257</v>
      </c>
    </row>
    <row r="31" spans="1:3" x14ac:dyDescent="0.2">
      <c r="A31" s="1" t="s">
        <v>177</v>
      </c>
      <c r="B31" s="5">
        <v>40.590000000000003</v>
      </c>
      <c r="C31" s="2">
        <v>0.50307970000000002</v>
      </c>
    </row>
    <row r="32" spans="1:3" x14ac:dyDescent="0.2">
      <c r="A32" s="1" t="s">
        <v>178</v>
      </c>
      <c r="B32" s="5">
        <v>55.83</v>
      </c>
      <c r="C32" s="2">
        <v>1</v>
      </c>
    </row>
    <row r="33" spans="1:3" x14ac:dyDescent="0.2">
      <c r="A33" s="1" t="s">
        <v>179</v>
      </c>
      <c r="B33" s="5">
        <v>3.58</v>
      </c>
      <c r="C33" s="2">
        <v>2.0345814999999998</v>
      </c>
    </row>
    <row r="34" spans="1:3" x14ac:dyDescent="0.2">
      <c r="B34" s="5"/>
    </row>
    <row r="36" spans="1:3" x14ac:dyDescent="0.2">
      <c r="B36" s="23" t="s">
        <v>171</v>
      </c>
      <c r="C36" s="23" t="s">
        <v>170</v>
      </c>
    </row>
    <row r="38" spans="1:3" x14ac:dyDescent="0.2">
      <c r="A38" s="6" t="s">
        <v>252</v>
      </c>
      <c r="C38" s="55">
        <v>16623448</v>
      </c>
    </row>
    <row r="42" spans="1:3" x14ac:dyDescent="0.2">
      <c r="A42" s="3" t="s">
        <v>168</v>
      </c>
    </row>
    <row r="43" spans="1:3" x14ac:dyDescent="0.2">
      <c r="A43" s="4" t="s">
        <v>20</v>
      </c>
    </row>
    <row r="44" spans="1:3" x14ac:dyDescent="0.2">
      <c r="A44" s="1" t="s">
        <v>23</v>
      </c>
      <c r="B44" s="5">
        <v>56.56</v>
      </c>
    </row>
    <row r="45" spans="1:3" x14ac:dyDescent="0.2">
      <c r="A45" s="1" t="s">
        <v>22</v>
      </c>
      <c r="B45" s="5">
        <v>41.04</v>
      </c>
    </row>
    <row r="46" spans="1:3" x14ac:dyDescent="0.2">
      <c r="A46" s="1" t="s">
        <v>172</v>
      </c>
      <c r="B46" s="5">
        <v>2.41</v>
      </c>
    </row>
    <row r="47" spans="1:3" x14ac:dyDescent="0.2">
      <c r="A47" s="4" t="s">
        <v>24</v>
      </c>
      <c r="B47" s="5"/>
    </row>
    <row r="48" spans="1:3" x14ac:dyDescent="0.2">
      <c r="A48" s="18" t="s">
        <v>142</v>
      </c>
      <c r="B48" s="5">
        <v>11.96</v>
      </c>
    </row>
    <row r="49" spans="1:2" x14ac:dyDescent="0.2">
      <c r="A49" s="1" t="s">
        <v>138</v>
      </c>
      <c r="B49" s="5">
        <v>4.41</v>
      </c>
    </row>
    <row r="50" spans="1:2" x14ac:dyDescent="0.2">
      <c r="A50" s="1" t="s">
        <v>139</v>
      </c>
      <c r="B50" s="5">
        <v>10.97</v>
      </c>
    </row>
    <row r="51" spans="1:2" x14ac:dyDescent="0.2">
      <c r="A51" s="1" t="s">
        <v>140</v>
      </c>
      <c r="B51" s="5">
        <v>19.87</v>
      </c>
    </row>
    <row r="52" spans="1:2" x14ac:dyDescent="0.2">
      <c r="A52" s="1" t="s">
        <v>141</v>
      </c>
      <c r="B52" s="5">
        <v>18.77</v>
      </c>
    </row>
    <row r="53" spans="1:2" x14ac:dyDescent="0.2">
      <c r="A53" s="1" t="s">
        <v>148</v>
      </c>
      <c r="B53" s="5">
        <v>17.23</v>
      </c>
    </row>
    <row r="54" spans="1:2" x14ac:dyDescent="0.2">
      <c r="A54" s="1" t="s">
        <v>149</v>
      </c>
      <c r="B54" s="5">
        <v>2.41</v>
      </c>
    </row>
    <row r="55" spans="1:2" x14ac:dyDescent="0.2">
      <c r="A55" s="1" t="s">
        <v>172</v>
      </c>
      <c r="B55" s="5"/>
    </row>
    <row r="56" spans="1:2" x14ac:dyDescent="0.2">
      <c r="A56" s="4" t="s">
        <v>25</v>
      </c>
      <c r="B56" s="5"/>
    </row>
    <row r="57" spans="1:2" x14ac:dyDescent="0.2">
      <c r="A57" s="37" t="s">
        <v>173</v>
      </c>
      <c r="B57" s="5">
        <v>6.1</v>
      </c>
    </row>
    <row r="58" spans="1:2" x14ac:dyDescent="0.2">
      <c r="A58" s="9" t="s">
        <v>26</v>
      </c>
      <c r="B58" s="5">
        <v>1.1100000000000001</v>
      </c>
    </row>
    <row r="59" spans="1:2" x14ac:dyDescent="0.2">
      <c r="A59" s="9" t="s">
        <v>27</v>
      </c>
      <c r="B59" s="5">
        <v>4.47</v>
      </c>
    </row>
    <row r="60" spans="1:2" x14ac:dyDescent="0.2">
      <c r="A60" s="9" t="s">
        <v>28</v>
      </c>
      <c r="B60" s="5">
        <v>15.06</v>
      </c>
    </row>
    <row r="61" spans="1:2" x14ac:dyDescent="0.2">
      <c r="A61" s="9" t="s">
        <v>29</v>
      </c>
      <c r="B61" s="5">
        <v>17.18</v>
      </c>
    </row>
    <row r="62" spans="1:2" x14ac:dyDescent="0.2">
      <c r="A62" s="9" t="s">
        <v>30</v>
      </c>
      <c r="B62" s="5">
        <v>12.2</v>
      </c>
    </row>
    <row r="63" spans="1:2" x14ac:dyDescent="0.2">
      <c r="A63" s="9" t="s">
        <v>31</v>
      </c>
      <c r="B63" s="5">
        <v>10.64</v>
      </c>
    </row>
    <row r="64" spans="1:2" x14ac:dyDescent="0.2">
      <c r="A64" s="9" t="s">
        <v>32</v>
      </c>
      <c r="B64" s="5">
        <v>21.05</v>
      </c>
    </row>
    <row r="65" spans="1:2" x14ac:dyDescent="0.2">
      <c r="A65" s="9" t="s">
        <v>33</v>
      </c>
      <c r="B65" s="5">
        <v>9.7899999999999991</v>
      </c>
    </row>
    <row r="66" spans="1:2" x14ac:dyDescent="0.2">
      <c r="A66" s="1" t="s">
        <v>172</v>
      </c>
      <c r="B66" s="5">
        <v>2.41</v>
      </c>
    </row>
    <row r="67" spans="1:2" x14ac:dyDescent="0.2">
      <c r="A67" s="10" t="s">
        <v>34</v>
      </c>
      <c r="B67" s="5"/>
    </row>
    <row r="68" spans="1:2" x14ac:dyDescent="0.2">
      <c r="A68" s="9" t="s">
        <v>35</v>
      </c>
      <c r="B68" s="5">
        <v>23.37</v>
      </c>
    </row>
    <row r="69" spans="1:2" x14ac:dyDescent="0.2">
      <c r="A69" s="9" t="s">
        <v>36</v>
      </c>
      <c r="B69" s="5">
        <v>14.12</v>
      </c>
    </row>
    <row r="70" spans="1:2" x14ac:dyDescent="0.2">
      <c r="A70" s="9" t="s">
        <v>37</v>
      </c>
      <c r="B70" s="5">
        <v>16.57</v>
      </c>
    </row>
    <row r="71" spans="1:2" x14ac:dyDescent="0.2">
      <c r="A71" s="9" t="s">
        <v>38</v>
      </c>
      <c r="B71" s="5">
        <v>19.29</v>
      </c>
    </row>
    <row r="72" spans="1:2" x14ac:dyDescent="0.2">
      <c r="A72" s="9" t="s">
        <v>39</v>
      </c>
      <c r="B72" s="5">
        <v>7.96</v>
      </c>
    </row>
    <row r="73" spans="1:2" x14ac:dyDescent="0.2">
      <c r="A73" s="9" t="s">
        <v>40</v>
      </c>
      <c r="B73" s="5">
        <v>10.54</v>
      </c>
    </row>
    <row r="74" spans="1:2" x14ac:dyDescent="0.2">
      <c r="A74" s="9" t="s">
        <v>174</v>
      </c>
      <c r="B74" s="5">
        <v>5.75</v>
      </c>
    </row>
    <row r="75" spans="1:2" x14ac:dyDescent="0.2">
      <c r="A75" s="1" t="s">
        <v>172</v>
      </c>
      <c r="B75" s="5">
        <v>2.41</v>
      </c>
    </row>
    <row r="76" spans="1:2" x14ac:dyDescent="0.2">
      <c r="A76" s="10" t="s">
        <v>175</v>
      </c>
      <c r="B76" s="5"/>
    </row>
    <row r="77" spans="1:2" x14ac:dyDescent="0.2">
      <c r="A77" s="9" t="s">
        <v>51</v>
      </c>
      <c r="B77" s="5">
        <v>30.9</v>
      </c>
    </row>
    <row r="78" spans="1:2" x14ac:dyDescent="0.2">
      <c r="A78" s="9" t="s">
        <v>48</v>
      </c>
      <c r="B78" s="5">
        <v>28.82</v>
      </c>
    </row>
    <row r="79" spans="1:2" x14ac:dyDescent="0.2">
      <c r="A79" s="9" t="s">
        <v>49</v>
      </c>
      <c r="B79" s="5">
        <v>36.43</v>
      </c>
    </row>
    <row r="80" spans="1:2" x14ac:dyDescent="0.2">
      <c r="A80" s="9" t="s">
        <v>50</v>
      </c>
      <c r="B80" s="5">
        <v>3.84</v>
      </c>
    </row>
    <row r="81" spans="1:3" x14ac:dyDescent="0.2">
      <c r="A81" s="11" t="s">
        <v>176</v>
      </c>
      <c r="B81" s="5"/>
    </row>
    <row r="82" spans="1:3" x14ac:dyDescent="0.2">
      <c r="A82" s="9" t="s">
        <v>53</v>
      </c>
      <c r="B82" s="5">
        <v>7.63</v>
      </c>
    </row>
    <row r="83" spans="1:3" x14ac:dyDescent="0.2">
      <c r="A83" s="9" t="s">
        <v>54</v>
      </c>
      <c r="B83" s="5">
        <v>13.87</v>
      </c>
    </row>
    <row r="84" spans="1:3" x14ac:dyDescent="0.2">
      <c r="A84" s="9" t="s">
        <v>55</v>
      </c>
      <c r="B84" s="5">
        <v>20.37</v>
      </c>
    </row>
    <row r="85" spans="1:3" x14ac:dyDescent="0.2">
      <c r="A85" s="9" t="s">
        <v>56</v>
      </c>
      <c r="B85" s="5">
        <v>25.78</v>
      </c>
    </row>
    <row r="86" spans="1:3" x14ac:dyDescent="0.2">
      <c r="A86" s="9" t="s">
        <v>58</v>
      </c>
      <c r="B86" s="5">
        <v>18.75</v>
      </c>
    </row>
    <row r="87" spans="1:3" x14ac:dyDescent="0.2">
      <c r="A87" s="9" t="s">
        <v>57</v>
      </c>
      <c r="B87" s="5">
        <v>13.6</v>
      </c>
    </row>
    <row r="88" spans="1:3" x14ac:dyDescent="0.2">
      <c r="A88" s="9"/>
      <c r="B88" s="5"/>
    </row>
    <row r="89" spans="1:3" x14ac:dyDescent="0.2">
      <c r="A89" s="36" t="s">
        <v>169</v>
      </c>
      <c r="B89" s="5"/>
      <c r="C89" s="30"/>
    </row>
    <row r="90" spans="1:3" x14ac:dyDescent="0.2">
      <c r="A90" s="4" t="s">
        <v>162</v>
      </c>
      <c r="B90" s="5"/>
      <c r="C90" s="30"/>
    </row>
    <row r="91" spans="1:3" x14ac:dyDescent="0.2">
      <c r="A91" s="1" t="s">
        <v>258</v>
      </c>
      <c r="B91" s="5">
        <v>46.9</v>
      </c>
      <c r="C91" s="56">
        <v>7797196</v>
      </c>
    </row>
    <row r="92" spans="1:3" x14ac:dyDescent="0.2">
      <c r="A92" s="1" t="s">
        <v>259</v>
      </c>
      <c r="B92" s="5">
        <v>24.08</v>
      </c>
      <c r="C92" s="56">
        <v>4003019</v>
      </c>
    </row>
    <row r="93" spans="1:3" x14ac:dyDescent="0.2">
      <c r="A93" s="1" t="s">
        <v>260</v>
      </c>
      <c r="B93" s="5">
        <v>8.3000000000000007</v>
      </c>
      <c r="C93" s="56">
        <v>1379664</v>
      </c>
    </row>
    <row r="94" spans="1:3" x14ac:dyDescent="0.2">
      <c r="A94" s="1" t="s">
        <v>261</v>
      </c>
      <c r="B94" s="5">
        <v>16.02</v>
      </c>
      <c r="C94" s="56">
        <v>2663546</v>
      </c>
    </row>
    <row r="95" spans="1:3" x14ac:dyDescent="0.2">
      <c r="A95" s="1" t="s">
        <v>262</v>
      </c>
      <c r="B95" s="5">
        <v>0.76</v>
      </c>
      <c r="C95" s="56">
        <v>125650.9</v>
      </c>
    </row>
    <row r="96" spans="1:3" x14ac:dyDescent="0.2">
      <c r="A96" s="1" t="s">
        <v>263</v>
      </c>
      <c r="B96" s="5">
        <v>3.12</v>
      </c>
      <c r="C96" s="56">
        <v>519384.1</v>
      </c>
    </row>
    <row r="97" spans="1:3" x14ac:dyDescent="0.2">
      <c r="A97" s="1" t="s">
        <v>264</v>
      </c>
      <c r="B97" s="5">
        <f>100-SUM(B91:B96)</f>
        <v>0.82000000000000739</v>
      </c>
      <c r="C97" s="56">
        <f>C38-SUM(C91:C96)</f>
        <v>134988</v>
      </c>
    </row>
    <row r="98" spans="1:3" x14ac:dyDescent="0.2">
      <c r="A98" s="4" t="s">
        <v>163</v>
      </c>
      <c r="B98" s="5"/>
      <c r="C98" s="30"/>
    </row>
    <row r="99" spans="1:3" x14ac:dyDescent="0.2">
      <c r="A99" s="1" t="s">
        <v>265</v>
      </c>
      <c r="B99" s="5">
        <v>8.1</v>
      </c>
    </row>
    <row r="100" spans="1:3" x14ac:dyDescent="0.2">
      <c r="A100" s="1" t="s">
        <v>266</v>
      </c>
      <c r="B100" s="5">
        <v>11.84</v>
      </c>
    </row>
    <row r="101" spans="1:3" x14ac:dyDescent="0.2">
      <c r="A101" s="1" t="s">
        <v>267</v>
      </c>
      <c r="B101" s="5">
        <v>13.6</v>
      </c>
    </row>
    <row r="102" spans="1:3" x14ac:dyDescent="0.2">
      <c r="A102" s="1" t="s">
        <v>268</v>
      </c>
      <c r="B102" s="5">
        <v>14.68</v>
      </c>
    </row>
    <row r="103" spans="1:3" x14ac:dyDescent="0.2">
      <c r="A103" s="1" t="s">
        <v>269</v>
      </c>
      <c r="B103" s="5">
        <v>11.65</v>
      </c>
    </row>
    <row r="104" spans="1:3" x14ac:dyDescent="0.2">
      <c r="A104" s="1" t="s">
        <v>270</v>
      </c>
      <c r="B104" s="5">
        <v>40.08</v>
      </c>
    </row>
    <row r="105" spans="1:3" x14ac:dyDescent="0.2">
      <c r="A105" s="4" t="s">
        <v>164</v>
      </c>
      <c r="B105" s="5"/>
    </row>
    <row r="106" spans="1:3" x14ac:dyDescent="0.2">
      <c r="A106" s="1" t="s">
        <v>60</v>
      </c>
      <c r="B106" s="5">
        <v>73.2</v>
      </c>
    </row>
    <row r="107" spans="1:3" x14ac:dyDescent="0.2">
      <c r="A107" s="1" t="s">
        <v>59</v>
      </c>
      <c r="B107" s="5">
        <v>26.8</v>
      </c>
    </row>
    <row r="108" spans="1:3" x14ac:dyDescent="0.2">
      <c r="A108" s="4" t="s">
        <v>165</v>
      </c>
      <c r="B108" s="5"/>
    </row>
    <row r="109" spans="1:3" x14ac:dyDescent="0.2">
      <c r="A109" s="1" t="s">
        <v>60</v>
      </c>
      <c r="B109" s="5">
        <v>25.51</v>
      </c>
    </row>
    <row r="110" spans="1:3" x14ac:dyDescent="0.2">
      <c r="A110" s="1" t="s">
        <v>59</v>
      </c>
      <c r="B110" s="5">
        <v>74.489999999999995</v>
      </c>
    </row>
    <row r="111" spans="1:3" x14ac:dyDescent="0.2">
      <c r="A111" s="4" t="s">
        <v>166</v>
      </c>
      <c r="B111" s="5"/>
    </row>
    <row r="112" spans="1:3" x14ac:dyDescent="0.2">
      <c r="A112" s="1" t="s">
        <v>60</v>
      </c>
      <c r="B112" s="5">
        <v>88.91</v>
      </c>
    </row>
    <row r="113" spans="1:2" x14ac:dyDescent="0.2">
      <c r="A113" s="1" t="s">
        <v>59</v>
      </c>
      <c r="B113" s="5">
        <v>11.09</v>
      </c>
    </row>
    <row r="114" spans="1:2" x14ac:dyDescent="0.2">
      <c r="A114" s="4" t="s">
        <v>167</v>
      </c>
      <c r="B114" s="5"/>
    </row>
    <row r="115" spans="1:2" x14ac:dyDescent="0.2">
      <c r="A115" s="1" t="s">
        <v>60</v>
      </c>
      <c r="B115" s="5">
        <v>86.1</v>
      </c>
    </row>
    <row r="116" spans="1:2" x14ac:dyDescent="0.2">
      <c r="A116" s="1" t="s">
        <v>59</v>
      </c>
      <c r="B116" s="5">
        <v>13.9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opLeftCell="D1" workbookViewId="0">
      <selection activeCell="D58" sqref="D58"/>
    </sheetView>
  </sheetViews>
  <sheetFormatPr baseColWidth="10" defaultRowHeight="12" x14ac:dyDescent="0.2"/>
  <cols>
    <col min="1" max="1" width="41.140625" style="1" customWidth="1"/>
    <col min="2" max="3" width="11.42578125" style="1"/>
    <col min="4" max="4" width="50.7109375" style="1" bestFit="1" customWidth="1"/>
    <col min="5" max="16384" width="11.42578125" style="1"/>
  </cols>
  <sheetData>
    <row r="1" spans="1:11" ht="12.75" x14ac:dyDescent="0.2">
      <c r="D1" s="77" t="s">
        <v>237</v>
      </c>
      <c r="E1" s="77"/>
      <c r="F1" s="77"/>
      <c r="G1" s="77"/>
    </row>
    <row r="5" spans="1:11" x14ac:dyDescent="0.2">
      <c r="A5" s="4"/>
      <c r="B5" s="2"/>
    </row>
    <row r="6" spans="1:11" x14ac:dyDescent="0.2">
      <c r="B6" s="2"/>
      <c r="D6" s="39"/>
    </row>
    <row r="7" spans="1:11" x14ac:dyDescent="0.2">
      <c r="B7" s="2"/>
      <c r="D7" s="39"/>
    </row>
    <row r="8" spans="1:11" x14ac:dyDescent="0.2">
      <c r="B8" s="2"/>
      <c r="D8" s="39"/>
      <c r="K8" s="30"/>
    </row>
    <row r="9" spans="1:11" x14ac:dyDescent="0.2">
      <c r="B9" s="2"/>
      <c r="D9" s="39"/>
    </row>
    <row r="10" spans="1:11" x14ac:dyDescent="0.2">
      <c r="A10" s="4"/>
      <c r="B10" s="2"/>
      <c r="D10" s="39"/>
    </row>
    <row r="11" spans="1:11" x14ac:dyDescent="0.2">
      <c r="B11" s="2"/>
      <c r="D11" s="39"/>
    </row>
    <row r="12" spans="1:11" x14ac:dyDescent="0.2">
      <c r="B12" s="2"/>
      <c r="D12" s="39"/>
    </row>
    <row r="13" spans="1:11" x14ac:dyDescent="0.2">
      <c r="B13" s="2"/>
      <c r="D13" s="39"/>
    </row>
    <row r="14" spans="1:11" x14ac:dyDescent="0.2">
      <c r="B14" s="2"/>
      <c r="D14" s="39"/>
    </row>
    <row r="15" spans="1:11" x14ac:dyDescent="0.2">
      <c r="B15" s="2"/>
    </row>
    <row r="16" spans="1:11" x14ac:dyDescent="0.2">
      <c r="B16" s="2"/>
    </row>
    <row r="17" spans="1:8" x14ac:dyDescent="0.2">
      <c r="A17" s="4"/>
    </row>
    <row r="18" spans="1:8" x14ac:dyDescent="0.2">
      <c r="B18" s="5"/>
    </row>
    <row r="19" spans="1:8" x14ac:dyDescent="0.2">
      <c r="B19" s="5"/>
    </row>
    <row r="20" spans="1:8" x14ac:dyDescent="0.2">
      <c r="B20" s="5"/>
    </row>
    <row r="21" spans="1:8" x14ac:dyDescent="0.2">
      <c r="B21" s="5"/>
    </row>
    <row r="22" spans="1:8" x14ac:dyDescent="0.2">
      <c r="B22" s="5"/>
    </row>
    <row r="23" spans="1:8" ht="67.5" customHeight="1" x14ac:dyDescent="0.2">
      <c r="B23" s="5"/>
      <c r="D23" s="76" t="s">
        <v>282</v>
      </c>
      <c r="E23" s="76"/>
      <c r="F23" s="76"/>
      <c r="G23" s="76"/>
      <c r="H23" s="76"/>
    </row>
    <row r="24" spans="1:8" ht="12" customHeight="1" x14ac:dyDescent="0.2">
      <c r="A24" s="4"/>
    </row>
    <row r="28" spans="1:8" x14ac:dyDescent="0.2">
      <c r="A28" s="40"/>
      <c r="B28" s="40"/>
    </row>
    <row r="29" spans="1:8" x14ac:dyDescent="0.2">
      <c r="B29" s="40"/>
      <c r="D29" s="51" t="s">
        <v>281</v>
      </c>
      <c r="E29" s="30"/>
      <c r="F29" s="30"/>
    </row>
    <row r="30" spans="1:8" x14ac:dyDescent="0.2">
      <c r="A30" s="40" t="s">
        <v>183</v>
      </c>
      <c r="B30" s="41">
        <f>E35</f>
        <v>23.93</v>
      </c>
      <c r="D30" s="30"/>
      <c r="E30" s="30"/>
      <c r="F30" s="30"/>
    </row>
    <row r="31" spans="1:8" x14ac:dyDescent="0.2">
      <c r="A31" s="40" t="s">
        <v>184</v>
      </c>
      <c r="B31" s="41">
        <f>E36</f>
        <v>62.78</v>
      </c>
      <c r="D31" s="60" t="s">
        <v>69</v>
      </c>
      <c r="E31" s="30"/>
      <c r="F31" s="30"/>
    </row>
    <row r="32" spans="1:8" x14ac:dyDescent="0.2">
      <c r="A32" s="40" t="s">
        <v>202</v>
      </c>
      <c r="B32" s="41">
        <f>E38</f>
        <v>0.28999999999999998</v>
      </c>
      <c r="D32" s="30" t="s">
        <v>60</v>
      </c>
      <c r="E32" s="52">
        <v>86.71</v>
      </c>
      <c r="F32" s="30"/>
    </row>
    <row r="33" spans="1:6" x14ac:dyDescent="0.2">
      <c r="A33" s="40" t="s">
        <v>203</v>
      </c>
      <c r="B33" s="41"/>
      <c r="D33" s="30" t="s">
        <v>71</v>
      </c>
      <c r="E33" s="52">
        <v>13.29</v>
      </c>
      <c r="F33" s="30"/>
    </row>
    <row r="34" spans="1:6" x14ac:dyDescent="0.2">
      <c r="A34" s="40" t="s">
        <v>72</v>
      </c>
      <c r="B34" s="41">
        <f>$E$37*E40/100</f>
        <v>5.8245770000000006</v>
      </c>
      <c r="D34" s="60" t="s">
        <v>69</v>
      </c>
      <c r="E34" s="52"/>
      <c r="F34" s="30"/>
    </row>
    <row r="35" spans="1:6" x14ac:dyDescent="0.2">
      <c r="A35" s="40" t="s">
        <v>73</v>
      </c>
      <c r="B35" s="41">
        <f t="shared" ref="B35:B37" si="0">$E$37*E41/100</f>
        <v>6.5284180000000003</v>
      </c>
      <c r="D35" s="30" t="s">
        <v>197</v>
      </c>
      <c r="E35" s="52">
        <v>23.93</v>
      </c>
      <c r="F35" s="30"/>
    </row>
    <row r="36" spans="1:6" x14ac:dyDescent="0.2">
      <c r="A36" s="40" t="s">
        <v>74</v>
      </c>
      <c r="B36" s="41">
        <f t="shared" si="0"/>
        <v>0.37468799999999997</v>
      </c>
      <c r="D36" s="30" t="s">
        <v>181</v>
      </c>
      <c r="E36" s="52">
        <v>62.78</v>
      </c>
      <c r="F36" s="30"/>
    </row>
    <row r="37" spans="1:6" x14ac:dyDescent="0.2">
      <c r="A37" s="40" t="s">
        <v>182</v>
      </c>
      <c r="B37" s="41">
        <f t="shared" si="0"/>
        <v>0.28361800000000004</v>
      </c>
      <c r="D37" s="30" t="s">
        <v>198</v>
      </c>
      <c r="E37" s="52">
        <v>13.01</v>
      </c>
      <c r="F37" s="30"/>
    </row>
    <row r="38" spans="1:6" x14ac:dyDescent="0.2">
      <c r="A38" s="40"/>
      <c r="B38" s="41"/>
      <c r="D38" s="30" t="s">
        <v>199</v>
      </c>
      <c r="E38" s="52">
        <v>0.28999999999999998</v>
      </c>
      <c r="F38" s="30"/>
    </row>
    <row r="39" spans="1:6" x14ac:dyDescent="0.2">
      <c r="D39" s="60" t="s">
        <v>200</v>
      </c>
      <c r="E39" s="52"/>
      <c r="F39" s="30"/>
    </row>
    <row r="40" spans="1:6" x14ac:dyDescent="0.2">
      <c r="D40" s="30" t="s">
        <v>72</v>
      </c>
      <c r="E40" s="52">
        <v>44.77</v>
      </c>
      <c r="F40" s="30"/>
    </row>
    <row r="41" spans="1:6" x14ac:dyDescent="0.2">
      <c r="D41" s="30" t="s">
        <v>73</v>
      </c>
      <c r="E41" s="52">
        <v>50.18</v>
      </c>
      <c r="F41" s="30"/>
    </row>
    <row r="42" spans="1:6" x14ac:dyDescent="0.2">
      <c r="D42" s="30" t="s">
        <v>74</v>
      </c>
      <c r="E42" s="52">
        <v>2.88</v>
      </c>
      <c r="F42" s="30"/>
    </row>
    <row r="43" spans="1:6" x14ac:dyDescent="0.2">
      <c r="D43" s="30" t="s">
        <v>235</v>
      </c>
      <c r="E43" s="52">
        <v>2.1800000000000002</v>
      </c>
      <c r="F43" s="30"/>
    </row>
    <row r="44" spans="1:6" x14ac:dyDescent="0.2">
      <c r="D44" s="30"/>
      <c r="E44" s="30"/>
      <c r="F44" s="30"/>
    </row>
    <row r="45" spans="1:6" x14ac:dyDescent="0.2">
      <c r="D45" s="30"/>
      <c r="E45" s="30"/>
      <c r="F45" s="30"/>
    </row>
    <row r="46" spans="1:6" x14ac:dyDescent="0.2">
      <c r="D46" s="30"/>
      <c r="E46" s="30"/>
      <c r="F46" s="30"/>
    </row>
    <row r="47" spans="1:6" x14ac:dyDescent="0.2">
      <c r="D47" s="30"/>
      <c r="E47" s="30"/>
      <c r="F47" s="30"/>
    </row>
    <row r="48" spans="1:6" x14ac:dyDescent="0.2">
      <c r="D48" s="30"/>
      <c r="E48" s="30"/>
      <c r="F48" s="30"/>
    </row>
  </sheetData>
  <mergeCells count="2">
    <mergeCell ref="D23:H23"/>
    <mergeCell ref="D1:G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workbookViewId="0">
      <selection activeCell="A65" sqref="A65"/>
    </sheetView>
  </sheetViews>
  <sheetFormatPr baseColWidth="10" defaultRowHeight="15" x14ac:dyDescent="0.25"/>
  <cols>
    <col min="1" max="6" width="15.85546875" customWidth="1"/>
  </cols>
  <sheetData>
    <row r="1" spans="1:8" x14ac:dyDescent="0.25">
      <c r="A1" s="77" t="s">
        <v>239</v>
      </c>
      <c r="B1" s="77"/>
      <c r="C1" s="77"/>
      <c r="D1" s="77"/>
      <c r="E1" s="77"/>
      <c r="F1" s="77"/>
    </row>
    <row r="9" spans="1:8" x14ac:dyDescent="0.25">
      <c r="H9" s="18"/>
    </row>
    <row r="10" spans="1:8" x14ac:dyDescent="0.25">
      <c r="H10" s="1"/>
    </row>
    <row r="11" spans="1:8" x14ac:dyDescent="0.25">
      <c r="H11" s="1"/>
    </row>
    <row r="12" spans="1:8" x14ac:dyDescent="0.25">
      <c r="H12" s="1"/>
    </row>
    <row r="13" spans="1:8" x14ac:dyDescent="0.25">
      <c r="H13" s="1"/>
    </row>
    <row r="14" spans="1:8" x14ac:dyDescent="0.25">
      <c r="H14" s="1"/>
    </row>
    <row r="15" spans="1:8" x14ac:dyDescent="0.25">
      <c r="H15" s="1"/>
    </row>
    <row r="29" spans="1:5" ht="57.75" customHeight="1" x14ac:dyDescent="0.25">
      <c r="A29" s="75" t="s">
        <v>240</v>
      </c>
      <c r="B29" s="75"/>
      <c r="C29" s="75"/>
      <c r="D29" s="75"/>
      <c r="E29" s="75"/>
    </row>
    <row r="32" spans="1:5" x14ac:dyDescent="0.25">
      <c r="A32" s="19">
        <v>2019</v>
      </c>
    </row>
    <row r="33" spans="1:3" x14ac:dyDescent="0.25">
      <c r="A33" s="1"/>
      <c r="B33" s="17" t="s">
        <v>4</v>
      </c>
      <c r="C33" s="17" t="s">
        <v>6</v>
      </c>
    </row>
    <row r="35" spans="1:3" x14ac:dyDescent="0.25">
      <c r="A35" s="9" t="s">
        <v>82</v>
      </c>
      <c r="B35" s="2">
        <f>'Données comp. 2 (Qui)'!B37</f>
        <v>31.3</v>
      </c>
      <c r="C35" s="2">
        <f>'Données comp. 2 (Qui)'!C37</f>
        <v>2.41</v>
      </c>
    </row>
    <row r="36" spans="1:3" x14ac:dyDescent="0.25">
      <c r="A36" s="9" t="s">
        <v>83</v>
      </c>
      <c r="B36" s="2">
        <f>'Données comp. 2 (Qui)'!B36</f>
        <v>25.39</v>
      </c>
      <c r="C36" s="2">
        <f>'Données comp. 2 (Qui)'!C36</f>
        <v>3.23</v>
      </c>
    </row>
    <row r="37" spans="1:3" x14ac:dyDescent="0.25">
      <c r="A37" s="9" t="s">
        <v>84</v>
      </c>
      <c r="B37" s="2">
        <f>'Données comp. 2 (Qui)'!B35</f>
        <v>19.059999999999999</v>
      </c>
      <c r="C37" s="2">
        <f>'Données comp. 2 (Qui)'!C35</f>
        <v>2.0099999999999998</v>
      </c>
    </row>
    <row r="38" spans="1:3" x14ac:dyDescent="0.25">
      <c r="A38" s="9" t="s">
        <v>85</v>
      </c>
      <c r="B38" s="2">
        <f>'Données comp. 2 (Qui)'!B34</f>
        <v>19.39</v>
      </c>
      <c r="C38" s="2">
        <f>'Données comp. 2 (Qui)'!C34</f>
        <v>1.33</v>
      </c>
    </row>
    <row r="39" spans="1:3" x14ac:dyDescent="0.25">
      <c r="A39" s="9" t="s">
        <v>241</v>
      </c>
      <c r="B39" s="2">
        <f>'Données comp. 2 (Qui)'!B33</f>
        <v>17.64</v>
      </c>
      <c r="C39" s="2">
        <f>'Données comp. 2 (Qui)'!C33</f>
        <v>1.6</v>
      </c>
    </row>
    <row r="40" spans="1:3" x14ac:dyDescent="0.25">
      <c r="A40" s="9" t="s">
        <v>242</v>
      </c>
      <c r="B40" s="2">
        <f>'Données comp. 2 (Qui)'!B32</f>
        <v>23.74</v>
      </c>
      <c r="C40" s="2">
        <f>'Données comp. 2 (Qui)'!C32</f>
        <v>4.5999999999999996</v>
      </c>
    </row>
    <row r="41" spans="1:3" x14ac:dyDescent="0.25">
      <c r="A41" s="9"/>
      <c r="B41" s="2"/>
      <c r="C41" s="2"/>
    </row>
    <row r="42" spans="1:3" x14ac:dyDescent="0.25">
      <c r="A42" s="1" t="s">
        <v>150</v>
      </c>
      <c r="B42" s="2">
        <f>'Données comp. 2 (Qui)'!B21</f>
        <v>32.520000000000003</v>
      </c>
      <c r="C42" s="2">
        <f>'Données comp. 2 (Qui)'!C21</f>
        <v>2.14</v>
      </c>
    </row>
    <row r="43" spans="1:3" x14ac:dyDescent="0.25">
      <c r="A43" s="1" t="s">
        <v>151</v>
      </c>
      <c r="B43" s="2">
        <f>'Données comp. 2 (Qui)'!B20</f>
        <v>22.29</v>
      </c>
      <c r="C43" s="2">
        <f>'Données comp. 2 (Qui)'!C20</f>
        <v>1.97</v>
      </c>
    </row>
    <row r="44" spans="1:3" x14ac:dyDescent="0.25">
      <c r="A44" s="1" t="s">
        <v>143</v>
      </c>
      <c r="B44" s="2">
        <f>'Données comp. 2 (Qui)'!B19</f>
        <v>15.26</v>
      </c>
      <c r="C44" s="2">
        <f>'Données comp. 2 (Qui)'!C19</f>
        <v>2.73</v>
      </c>
    </row>
    <row r="45" spans="1:3" x14ac:dyDescent="0.25">
      <c r="A45" s="1" t="s">
        <v>144</v>
      </c>
      <c r="B45" s="2">
        <f>'Données comp. 2 (Qui)'!B18</f>
        <v>18.46</v>
      </c>
      <c r="C45" s="2">
        <f>'Données comp. 2 (Qui)'!C18</f>
        <v>3.04</v>
      </c>
    </row>
    <row r="46" spans="1:3" x14ac:dyDescent="0.25">
      <c r="A46" s="1" t="s">
        <v>145</v>
      </c>
      <c r="B46" s="2">
        <f>'Données comp. 2 (Qui)'!B17</f>
        <v>22.62</v>
      </c>
      <c r="C46" s="2">
        <f>'Données comp. 2 (Qui)'!C17</f>
        <v>2.08</v>
      </c>
    </row>
    <row r="47" spans="1:3" x14ac:dyDescent="0.25">
      <c r="A47" s="1" t="s">
        <v>146</v>
      </c>
      <c r="B47" s="2">
        <f>'Données comp. 2 (Qui)'!B16</f>
        <v>18.55</v>
      </c>
      <c r="C47" s="2">
        <f>'Données comp. 2 (Qui)'!C16</f>
        <v>2.23</v>
      </c>
    </row>
    <row r="48" spans="1:3" x14ac:dyDescent="0.25">
      <c r="A48" s="18" t="s">
        <v>147</v>
      </c>
      <c r="B48" s="2">
        <f>'Données comp. 2 (Qui)'!B15</f>
        <v>33.86</v>
      </c>
      <c r="C48" s="2">
        <f>'Données comp. 2 (Qui)'!C15</f>
        <v>3.37</v>
      </c>
    </row>
    <row r="49" spans="1:3" x14ac:dyDescent="0.25">
      <c r="A49" s="9"/>
      <c r="B49" s="2"/>
      <c r="C49" s="2"/>
    </row>
    <row r="50" spans="1:3" x14ac:dyDescent="0.25">
      <c r="A50" s="1" t="s">
        <v>22</v>
      </c>
      <c r="B50" s="2">
        <f>'Données comp. 2 (Qui)'!B12</f>
        <v>25.82</v>
      </c>
      <c r="C50" s="2">
        <f>'Données comp. 2 (Qui)'!C12</f>
        <v>1.47</v>
      </c>
    </row>
    <row r="51" spans="1:3" x14ac:dyDescent="0.25">
      <c r="A51" s="1" t="s">
        <v>23</v>
      </c>
      <c r="B51" s="2">
        <f>'Données comp. 2 (Qui)'!B13</f>
        <v>21.99</v>
      </c>
      <c r="C51" s="2">
        <f>'Données comp. 2 (Qui)'!C13</f>
        <v>3.67</v>
      </c>
    </row>
    <row r="52" spans="1:3" x14ac:dyDescent="0.25">
      <c r="A52" s="9"/>
      <c r="B52" s="2"/>
      <c r="C52" s="2"/>
    </row>
    <row r="53" spans="1:3" x14ac:dyDescent="0.25">
      <c r="A53" s="7" t="s">
        <v>61</v>
      </c>
      <c r="B53" s="2">
        <f>'Données comp. 2 (Qui)'!B10</f>
        <v>23.93</v>
      </c>
      <c r="C53" s="2">
        <f>'Données comp. 2 (Qui)'!C10</f>
        <v>2.56</v>
      </c>
    </row>
  </sheetData>
  <mergeCells count="2">
    <mergeCell ref="A1:F1"/>
    <mergeCell ref="A29:E2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selection activeCell="A47" sqref="A47"/>
    </sheetView>
  </sheetViews>
  <sheetFormatPr baseColWidth="10" defaultRowHeight="15" x14ac:dyDescent="0.25"/>
  <sheetData>
    <row r="1" spans="1:8" x14ac:dyDescent="0.25">
      <c r="A1" s="77" t="s">
        <v>243</v>
      </c>
      <c r="B1" s="77"/>
      <c r="C1" s="77"/>
      <c r="D1" s="77"/>
      <c r="E1" s="77"/>
      <c r="F1" s="77"/>
      <c r="G1" s="77"/>
      <c r="H1" s="77"/>
    </row>
    <row r="12" spans="1:8" ht="49.5" customHeight="1" x14ac:dyDescent="0.25">
      <c r="A12" s="75" t="s">
        <v>244</v>
      </c>
      <c r="B12" s="75"/>
      <c r="C12" s="75"/>
      <c r="D12" s="75"/>
      <c r="E12" s="75"/>
      <c r="F12" s="75"/>
      <c r="G12" s="75"/>
      <c r="H12" s="75"/>
    </row>
    <row r="14" spans="1:8" x14ac:dyDescent="0.25">
      <c r="A14" s="16" t="s">
        <v>97</v>
      </c>
    </row>
    <row r="15" spans="1:8" x14ac:dyDescent="0.25">
      <c r="B15" s="21" t="s">
        <v>4</v>
      </c>
      <c r="C15" s="21" t="s">
        <v>6</v>
      </c>
    </row>
    <row r="16" spans="1:8" x14ac:dyDescent="0.25">
      <c r="A16" s="22" t="s">
        <v>96</v>
      </c>
      <c r="B16" s="2">
        <f>'Données comp. 3 (Pourquoi)'!B12</f>
        <v>90.71</v>
      </c>
      <c r="C16" s="2">
        <f>'Données comp. 3 (Pourquoi)'!C12</f>
        <v>2.31</v>
      </c>
    </row>
    <row r="17" spans="1:3" x14ac:dyDescent="0.25">
      <c r="A17" s="22" t="s">
        <v>228</v>
      </c>
      <c r="B17" s="2">
        <f>'Données comp. 3 (Pourquoi)'!B13</f>
        <v>73.42</v>
      </c>
      <c r="C17" s="2">
        <f>'Données comp. 3 (Pourquoi)'!C13</f>
        <v>3.17</v>
      </c>
    </row>
    <row r="18" spans="1:3" x14ac:dyDescent="0.25">
      <c r="A18" s="22" t="s">
        <v>229</v>
      </c>
      <c r="B18" s="2">
        <f>'Données comp. 3 (Pourquoi)'!B14</f>
        <v>43.78</v>
      </c>
      <c r="C18" s="2">
        <f>'Données comp. 3 (Pourquoi)'!C14</f>
        <v>4.2300000000000004</v>
      </c>
    </row>
    <row r="19" spans="1:3" x14ac:dyDescent="0.25">
      <c r="A19" s="22" t="s">
        <v>230</v>
      </c>
      <c r="B19" s="2">
        <f>'Données comp. 3 (Pourquoi)'!B15</f>
        <v>19.89</v>
      </c>
      <c r="C19" s="2">
        <f>'Données comp. 3 (Pourquoi)'!C15</f>
        <v>5.28</v>
      </c>
    </row>
    <row r="20" spans="1:3" x14ac:dyDescent="0.25">
      <c r="A20" s="22" t="s">
        <v>231</v>
      </c>
      <c r="B20" s="2">
        <f>'Données comp. 3 (Pourquoi)'!B16</f>
        <v>8.09</v>
      </c>
      <c r="C20" s="2">
        <f>'Données comp. 3 (Pourquoi)'!C16</f>
        <v>2.88</v>
      </c>
    </row>
    <row r="21" spans="1:3" x14ac:dyDescent="0.25">
      <c r="A21" s="22" t="s">
        <v>232</v>
      </c>
      <c r="B21" s="2">
        <f>'Données comp. 3 (Pourquoi)'!B17</f>
        <v>3.26</v>
      </c>
      <c r="C21" s="2">
        <f>'Données comp. 3 (Pourquoi)'!C17</f>
        <v>2.35</v>
      </c>
    </row>
    <row r="22" spans="1:3" x14ac:dyDescent="0.25">
      <c r="A22" s="22" t="s">
        <v>233</v>
      </c>
      <c r="B22" s="2">
        <f>'Données comp. 3 (Pourquoi)'!B18</f>
        <v>0.99</v>
      </c>
      <c r="C22" s="2">
        <f>'Données comp. 3 (Pourquoi)'!C18</f>
        <v>2.06</v>
      </c>
    </row>
    <row r="23" spans="1:3" x14ac:dyDescent="0.25">
      <c r="A23" s="22" t="s">
        <v>234</v>
      </c>
      <c r="B23" s="2">
        <f>'Données comp. 3 (Pourquoi)'!B19</f>
        <v>0.1</v>
      </c>
      <c r="C23" s="2">
        <f>'Données comp. 3 (Pourquoi)'!C19</f>
        <v>0.52</v>
      </c>
    </row>
    <row r="24" spans="1:3" x14ac:dyDescent="0.25">
      <c r="A24" s="22" t="s">
        <v>114</v>
      </c>
      <c r="B24" s="2">
        <f>'Données comp. 3 (Pourquoi)'!B20</f>
        <v>0.05</v>
      </c>
      <c r="C24" s="2">
        <f>'Données comp. 3 (Pourquoi)'!C20</f>
        <v>0.26</v>
      </c>
    </row>
  </sheetData>
  <mergeCells count="2">
    <mergeCell ref="A12:H12"/>
    <mergeCell ref="A1:H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workbookViewId="0">
      <selection activeCell="A55" sqref="A55"/>
    </sheetView>
  </sheetViews>
  <sheetFormatPr baseColWidth="10" defaultRowHeight="15" x14ac:dyDescent="0.25"/>
  <cols>
    <col min="1" max="1" width="19.140625" customWidth="1"/>
    <col min="2" max="2" width="19.5703125" customWidth="1"/>
  </cols>
  <sheetData>
    <row r="1" spans="1:1" x14ac:dyDescent="0.25">
      <c r="A1" s="47" t="s">
        <v>227</v>
      </c>
    </row>
    <row r="18" spans="1:10" ht="72.75" customHeight="1" x14ac:dyDescent="0.25">
      <c r="A18" s="75" t="s">
        <v>245</v>
      </c>
      <c r="B18" s="75"/>
      <c r="C18" s="75"/>
      <c r="D18" s="75"/>
      <c r="E18" s="75"/>
      <c r="F18" s="75"/>
      <c r="G18" s="75"/>
      <c r="H18" s="75"/>
    </row>
    <row r="19" spans="1:10" x14ac:dyDescent="0.25">
      <c r="J19" s="46"/>
    </row>
    <row r="20" spans="1:10" x14ac:dyDescent="0.25">
      <c r="J20" s="46"/>
    </row>
    <row r="21" spans="1:10" x14ac:dyDescent="0.25">
      <c r="J21" s="46"/>
    </row>
    <row r="22" spans="1:10" ht="45" x14ac:dyDescent="0.25">
      <c r="A22" s="42" t="s">
        <v>204</v>
      </c>
      <c r="B22" s="42" t="s">
        <v>4</v>
      </c>
      <c r="C22" s="42" t="s">
        <v>6</v>
      </c>
      <c r="D22" s="42" t="s">
        <v>205</v>
      </c>
      <c r="E22" s="42" t="s">
        <v>206</v>
      </c>
    </row>
    <row r="23" spans="1:10" x14ac:dyDescent="0.25">
      <c r="A23" t="s">
        <v>207</v>
      </c>
      <c r="B23">
        <f t="shared" ref="B23:B42" si="0">D23/D$44*100</f>
        <v>109.970813405002</v>
      </c>
      <c r="C23">
        <f t="shared" ref="C23:C42" si="1">E23/E$44*100</f>
        <v>99.853451148045309</v>
      </c>
      <c r="D23" s="43">
        <v>7.01567388093292</v>
      </c>
      <c r="E23" s="43">
        <v>2.4032454572908502</v>
      </c>
    </row>
    <row r="24" spans="1:10" x14ac:dyDescent="0.25">
      <c r="A24" t="s">
        <v>208</v>
      </c>
      <c r="B24">
        <f t="shared" si="0"/>
        <v>114.81056574549146</v>
      </c>
      <c r="C24">
        <f t="shared" si="1"/>
        <v>150.52535485287822</v>
      </c>
      <c r="D24" s="43">
        <v>7.3244296592530196</v>
      </c>
      <c r="E24" s="43">
        <v>3.6228029286732801</v>
      </c>
    </row>
    <row r="25" spans="1:10" x14ac:dyDescent="0.25">
      <c r="A25" t="s">
        <v>226</v>
      </c>
      <c r="B25">
        <f t="shared" si="0"/>
        <v>113.43359804490494</v>
      </c>
      <c r="C25">
        <f t="shared" si="1"/>
        <v>56.327504770582927</v>
      </c>
      <c r="D25" s="43">
        <v>7.2365849299763898</v>
      </c>
      <c r="E25" s="43">
        <v>1.3556749256440901</v>
      </c>
    </row>
    <row r="26" spans="1:10" x14ac:dyDescent="0.25">
      <c r="A26" t="s">
        <v>209</v>
      </c>
      <c r="B26">
        <f t="shared" si="0"/>
        <v>90.445152632700314</v>
      </c>
      <c r="C26">
        <f t="shared" si="1"/>
        <v>123.89518138578089</v>
      </c>
      <c r="D26" s="43">
        <v>5.7700191108467802</v>
      </c>
      <c r="E26" s="43">
        <v>2.98187522236113</v>
      </c>
    </row>
    <row r="27" spans="1:10" x14ac:dyDescent="0.25">
      <c r="A27" t="s">
        <v>210</v>
      </c>
      <c r="B27">
        <f t="shared" si="0"/>
        <v>68.609737843429173</v>
      </c>
      <c r="C27">
        <f t="shared" si="1"/>
        <v>177.23565156207059</v>
      </c>
      <c r="D27" s="43">
        <v>4.3770117803266801</v>
      </c>
      <c r="E27" s="43">
        <v>4.26565901918622</v>
      </c>
    </row>
    <row r="28" spans="1:10" x14ac:dyDescent="0.25">
      <c r="A28" t="s">
        <v>211</v>
      </c>
      <c r="B28">
        <f t="shared" si="0"/>
        <v>67.406178147841018</v>
      </c>
      <c r="C28">
        <f t="shared" si="1"/>
        <v>217.77529338063979</v>
      </c>
      <c r="D28" s="43">
        <v>4.3002297500857596</v>
      </c>
      <c r="E28" s="43">
        <v>5.2413559923056301</v>
      </c>
    </row>
    <row r="29" spans="1:10" x14ac:dyDescent="0.25">
      <c r="A29" t="s">
        <v>212</v>
      </c>
      <c r="B29">
        <f t="shared" si="0"/>
        <v>73.432277079631746</v>
      </c>
      <c r="C29">
        <f t="shared" si="1"/>
        <v>203.84031401393901</v>
      </c>
      <c r="D29" s="43">
        <v>4.6846694352227898</v>
      </c>
      <c r="E29" s="43">
        <v>4.9059727333853802</v>
      </c>
    </row>
    <row r="30" spans="1:10" x14ac:dyDescent="0.25">
      <c r="A30" t="s">
        <v>213</v>
      </c>
      <c r="B30">
        <f t="shared" si="0"/>
        <v>96.38207449213381</v>
      </c>
      <c r="C30">
        <f t="shared" si="1"/>
        <v>345.77924832191854</v>
      </c>
      <c r="D30" s="43">
        <v>6.14876967504396</v>
      </c>
      <c r="E30" s="43">
        <v>8.3221200489409703</v>
      </c>
    </row>
    <row r="31" spans="1:10" x14ac:dyDescent="0.25">
      <c r="A31" t="s">
        <v>214</v>
      </c>
      <c r="B31">
        <f t="shared" si="0"/>
        <v>99.771485332425982</v>
      </c>
      <c r="C31">
        <f t="shared" si="1"/>
        <v>170.72420553238311</v>
      </c>
      <c r="D31" s="43">
        <v>6.3649997852679796</v>
      </c>
      <c r="E31" s="43">
        <v>4.1089433232205401</v>
      </c>
    </row>
    <row r="32" spans="1:10" x14ac:dyDescent="0.25">
      <c r="A32" t="s">
        <v>215</v>
      </c>
      <c r="B32">
        <f t="shared" si="0"/>
        <v>83.46286949909026</v>
      </c>
      <c r="C32">
        <f t="shared" si="1"/>
        <v>167.12674240022653</v>
      </c>
      <c r="D32" s="43">
        <v>5.32457890818735</v>
      </c>
      <c r="E32" s="43">
        <v>4.0223605678853396</v>
      </c>
    </row>
    <row r="33" spans="1:5" x14ac:dyDescent="0.25">
      <c r="A33" t="s">
        <v>216</v>
      </c>
      <c r="B33">
        <f t="shared" si="0"/>
        <v>106.50922643465996</v>
      </c>
      <c r="C33">
        <f t="shared" si="1"/>
        <v>292.68026850316733</v>
      </c>
      <c r="D33" s="43">
        <v>6.7948392381539504</v>
      </c>
      <c r="E33" s="43">
        <v>7.0441483757637</v>
      </c>
    </row>
    <row r="34" spans="1:5" x14ac:dyDescent="0.25">
      <c r="A34" t="s">
        <v>217</v>
      </c>
      <c r="B34">
        <f t="shared" si="0"/>
        <v>98.201860257808747</v>
      </c>
      <c r="C34">
        <f t="shared" si="1"/>
        <v>64.801926794303114</v>
      </c>
      <c r="D34" s="43">
        <v>6.2648643284327701</v>
      </c>
      <c r="E34" s="43">
        <v>1.5596349890922301</v>
      </c>
    </row>
    <row r="35" spans="1:5" x14ac:dyDescent="0.25">
      <c r="A35" t="s">
        <v>218</v>
      </c>
      <c r="B35">
        <f t="shared" si="0"/>
        <v>151.08433714427548</v>
      </c>
      <c r="C35">
        <f t="shared" si="1"/>
        <v>70.84392924763921</v>
      </c>
      <c r="D35" s="43">
        <v>9.6385432198044008</v>
      </c>
      <c r="E35" s="43">
        <v>1.70505224590183</v>
      </c>
    </row>
    <row r="36" spans="1:5" x14ac:dyDescent="0.25">
      <c r="A36" t="s">
        <v>219</v>
      </c>
      <c r="B36">
        <f t="shared" si="0"/>
        <v>114.93558479380481</v>
      </c>
      <c r="C36">
        <f t="shared" si="1"/>
        <v>103.81929326641945</v>
      </c>
      <c r="D36" s="43">
        <v>7.3324053470261097</v>
      </c>
      <c r="E36" s="43">
        <v>2.4986942569641299</v>
      </c>
    </row>
    <row r="37" spans="1:5" x14ac:dyDescent="0.25">
      <c r="A37" t="s">
        <v>220</v>
      </c>
      <c r="B37">
        <f t="shared" si="0"/>
        <v>89.069671470130956</v>
      </c>
      <c r="C37">
        <f t="shared" si="1"/>
        <v>135.75072173083822</v>
      </c>
      <c r="D37" s="43">
        <v>5.6822692164233004</v>
      </c>
      <c r="E37" s="43">
        <v>3.26721111361385</v>
      </c>
    </row>
    <row r="38" spans="1:5" x14ac:dyDescent="0.25">
      <c r="A38" t="s">
        <v>221</v>
      </c>
      <c r="B38">
        <f t="shared" si="0"/>
        <v>127.13868713364869</v>
      </c>
      <c r="C38">
        <f t="shared" si="1"/>
        <v>82.34051549972628</v>
      </c>
      <c r="D38" s="43">
        <v>8.1109117861546203</v>
      </c>
      <c r="E38" s="43">
        <v>1.9817489285604699</v>
      </c>
    </row>
    <row r="39" spans="1:5" x14ac:dyDescent="0.25">
      <c r="A39" t="s">
        <v>222</v>
      </c>
      <c r="B39">
        <f t="shared" si="0"/>
        <v>114.14334899963603</v>
      </c>
      <c r="C39">
        <f t="shared" si="1"/>
        <v>73.429646679503861</v>
      </c>
      <c r="D39" s="43">
        <v>7.2818640461427497</v>
      </c>
      <c r="E39" s="43">
        <v>1.7672845833976401</v>
      </c>
    </row>
    <row r="40" spans="1:5" x14ac:dyDescent="0.25">
      <c r="A40" t="s">
        <v>246</v>
      </c>
      <c r="B40">
        <f t="shared" si="0"/>
        <v>109.74268180523035</v>
      </c>
      <c r="C40">
        <f t="shared" si="1"/>
        <v>40.83757492232067</v>
      </c>
      <c r="D40" s="43">
        <v>7.0011200474531297</v>
      </c>
      <c r="E40" s="43">
        <v>0.98286754529228004</v>
      </c>
    </row>
    <row r="41" spans="1:5" x14ac:dyDescent="0.25">
      <c r="A41" t="s">
        <v>223</v>
      </c>
      <c r="B41">
        <f t="shared" si="0"/>
        <v>83.913818265327834</v>
      </c>
      <c r="C41">
        <f t="shared" si="1"/>
        <v>106.40602027164996</v>
      </c>
      <c r="D41" s="43">
        <v>5.3533475367259102</v>
      </c>
      <c r="E41" s="43">
        <v>2.5609508925946298</v>
      </c>
    </row>
    <row r="42" spans="1:5" x14ac:dyDescent="0.25">
      <c r="A42" t="s">
        <v>224</v>
      </c>
      <c r="B42">
        <f t="shared" si="0"/>
        <v>85.29394404829965</v>
      </c>
      <c r="C42">
        <f t="shared" si="1"/>
        <v>127.03686450669316</v>
      </c>
      <c r="D42" s="43">
        <v>5.4413937383334101</v>
      </c>
      <c r="E42" s="43">
        <v>3.0574883894752598</v>
      </c>
    </row>
    <row r="43" spans="1:5" x14ac:dyDescent="0.25">
      <c r="D43" s="43"/>
      <c r="E43" s="43"/>
    </row>
    <row r="44" spans="1:5" x14ac:dyDescent="0.25">
      <c r="A44" s="44" t="s">
        <v>225</v>
      </c>
      <c r="B44">
        <f>D44/D$44*100</f>
        <v>100</v>
      </c>
      <c r="C44">
        <f>E44/E$44*100</f>
        <v>100</v>
      </c>
      <c r="D44" s="45">
        <v>6.3795780568572322</v>
      </c>
      <c r="E44" s="45">
        <v>2.4067725548391277</v>
      </c>
    </row>
  </sheetData>
  <mergeCells count="1">
    <mergeCell ref="A18:H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62" sqref="A62"/>
    </sheetView>
  </sheetViews>
  <sheetFormatPr baseColWidth="10" defaultRowHeight="15" x14ac:dyDescent="0.25"/>
  <cols>
    <col min="1" max="1" width="32.28515625" bestFit="1" customWidth="1"/>
    <col min="4" max="4" width="11.42578125" style="27"/>
  </cols>
  <sheetData>
    <row r="1" spans="1:4" x14ac:dyDescent="0.25">
      <c r="A1" s="19"/>
    </row>
    <row r="2" spans="1:4" x14ac:dyDescent="0.25">
      <c r="A2" s="1"/>
      <c r="B2" s="17" t="s">
        <v>4</v>
      </c>
      <c r="C2" s="17" t="s">
        <v>6</v>
      </c>
      <c r="D2" s="28"/>
    </row>
    <row r="3" spans="1:4" x14ac:dyDescent="0.25">
      <c r="A3" s="1" t="s">
        <v>124</v>
      </c>
      <c r="B3" s="2">
        <f>'Données comp. 3 (Pourquoi)'!B37</f>
        <v>38.4</v>
      </c>
      <c r="C3" s="2">
        <f>'Données comp. 3 (Pourquoi)'!C37</f>
        <v>2.2400000000000002</v>
      </c>
      <c r="D3" s="28"/>
    </row>
    <row r="4" spans="1:4" x14ac:dyDescent="0.25">
      <c r="A4" s="18" t="s">
        <v>123</v>
      </c>
      <c r="B4" s="2">
        <f>'Données comp. 3 (Pourquoi)'!B38</f>
        <v>9.8000000000000007</v>
      </c>
      <c r="C4" s="2">
        <f>'Données comp. 3 (Pourquoi)'!C38</f>
        <v>2.62</v>
      </c>
      <c r="D4" s="28"/>
    </row>
    <row r="5" spans="1:4" x14ac:dyDescent="0.25">
      <c r="A5" s="9" t="s">
        <v>136</v>
      </c>
      <c r="B5" s="2">
        <f>'Données comp. 3 (Pourquoi)'!B39</f>
        <v>11.75</v>
      </c>
      <c r="C5" s="12" t="s">
        <v>135</v>
      </c>
      <c r="D5" s="28"/>
    </row>
    <row r="6" spans="1:4" x14ac:dyDescent="0.25">
      <c r="A6" s="1" t="s">
        <v>122</v>
      </c>
      <c r="B6" s="2">
        <f>'Données comp. 3 (Pourquoi)'!B36</f>
        <v>34.020000000000003</v>
      </c>
      <c r="C6" s="2">
        <f>'Données comp. 3 (Pourquoi)'!C36</f>
        <v>3.71</v>
      </c>
      <c r="D6" s="28"/>
    </row>
    <row r="7" spans="1:4" x14ac:dyDescent="0.25">
      <c r="A7" s="1" t="s">
        <v>121</v>
      </c>
      <c r="B7" s="2">
        <f>'Données comp. 3 (Pourquoi)'!B35</f>
        <v>77.709999999999994</v>
      </c>
      <c r="C7" s="2">
        <f>'Données comp. 3 (Pourquoi)'!C35</f>
        <v>5.33</v>
      </c>
      <c r="D7" s="28"/>
    </row>
    <row r="8" spans="1:4" x14ac:dyDescent="0.25">
      <c r="A8" s="9" t="s">
        <v>120</v>
      </c>
      <c r="B8" s="2">
        <f>'Données comp. 3 (Pourquoi)'!B34</f>
        <v>21.74</v>
      </c>
      <c r="C8" s="2">
        <f>'Données comp. 3 (Pourquoi)'!C34</f>
        <v>8.65</v>
      </c>
      <c r="D8" s="28" t="s">
        <v>247</v>
      </c>
    </row>
    <row r="9" spans="1:4" x14ac:dyDescent="0.25">
      <c r="A9" s="9" t="s">
        <v>130</v>
      </c>
      <c r="B9" s="2">
        <f>'Données comp. 3 (Pourquoi)'!B33</f>
        <v>25.89</v>
      </c>
      <c r="C9" s="2">
        <f>'Données comp. 3 (Pourquoi)'!C33</f>
        <v>1.1000000000000001</v>
      </c>
      <c r="D9" s="29" t="s">
        <v>119</v>
      </c>
    </row>
    <row r="10" spans="1:4" x14ac:dyDescent="0.25">
      <c r="A10" s="9" t="s">
        <v>132</v>
      </c>
      <c r="B10" s="2">
        <f>'Données comp. 3 (Pourquoi)'!B32</f>
        <v>20.29</v>
      </c>
      <c r="C10" s="2">
        <f>'Données comp. 3 (Pourquoi)'!C32</f>
        <v>1.77</v>
      </c>
      <c r="D10" s="28" t="s">
        <v>118</v>
      </c>
    </row>
    <row r="11" spans="1:4" x14ac:dyDescent="0.25">
      <c r="A11" s="9" t="s">
        <v>133</v>
      </c>
      <c r="B11" s="2">
        <f>'Données comp. 3 (Pourquoi)'!B31</f>
        <v>17.62</v>
      </c>
      <c r="C11" s="2">
        <f>'Données comp. 3 (Pourquoi)'!C31</f>
        <v>2.6</v>
      </c>
      <c r="D11" s="28" t="s">
        <v>117</v>
      </c>
    </row>
    <row r="12" spans="1:4" x14ac:dyDescent="0.25">
      <c r="A12" s="9" t="s">
        <v>134</v>
      </c>
      <c r="B12" s="2">
        <f>'Données comp. 3 (Pourquoi)'!B30</f>
        <v>19.38</v>
      </c>
      <c r="C12" s="2">
        <f>'Données comp. 3 (Pourquoi)'!C30</f>
        <v>1.96</v>
      </c>
      <c r="D12" s="28" t="s">
        <v>115</v>
      </c>
    </row>
    <row r="13" spans="1:4" x14ac:dyDescent="0.25">
      <c r="A13" s="9" t="s">
        <v>125</v>
      </c>
      <c r="B13" s="2">
        <f>'Données comp. 3 (Pourquoi)'!B29</f>
        <v>25.53</v>
      </c>
      <c r="C13" s="2">
        <f>'Données comp. 3 (Pourquoi)'!C29</f>
        <v>1.85</v>
      </c>
      <c r="D13" s="29" t="s">
        <v>116</v>
      </c>
    </row>
    <row r="14" spans="1:4" x14ac:dyDescent="0.25">
      <c r="B14" s="2"/>
      <c r="C14" s="2"/>
      <c r="D14" s="29"/>
    </row>
    <row r="15" spans="1:4" x14ac:dyDescent="0.25">
      <c r="A15" s="7" t="s">
        <v>128</v>
      </c>
      <c r="B15" s="2">
        <f>'Données comp. 3 (Pourquoi)'!B24</f>
        <v>27.59</v>
      </c>
      <c r="C15" s="2">
        <f>'Données comp. 3 (Pourquoi)'!C24</f>
        <v>2.29</v>
      </c>
      <c r="D15" s="29"/>
    </row>
    <row r="16" spans="1:4" x14ac:dyDescent="0.25">
      <c r="A16" s="7" t="s">
        <v>127</v>
      </c>
      <c r="B16" s="2">
        <f>'Données comp. 3 (Pourquoi)'!B23</f>
        <v>22.33</v>
      </c>
      <c r="C16" s="2">
        <f>'Données comp. 3 (Pourquoi)'!C23</f>
        <v>2.0299999999999998</v>
      </c>
      <c r="D16" s="29"/>
    </row>
    <row r="17" spans="1:4" x14ac:dyDescent="0.25">
      <c r="A17" s="7" t="s">
        <v>126</v>
      </c>
      <c r="B17" s="2">
        <f>'Données comp. 3 (Pourquoi)'!B22</f>
        <v>23.71</v>
      </c>
      <c r="C17" s="2">
        <f>'Données comp. 3 (Pourquoi)'!C22</f>
        <v>2.69</v>
      </c>
      <c r="D17" s="29"/>
    </row>
    <row r="18" spans="1:4" x14ac:dyDescent="0.25">
      <c r="A18" s="9"/>
      <c r="B18" s="2"/>
      <c r="C18" s="2"/>
      <c r="D18" s="29"/>
    </row>
    <row r="19" spans="1:4" x14ac:dyDescent="0.25">
      <c r="A19" s="7" t="s">
        <v>61</v>
      </c>
      <c r="B19" s="2">
        <f>'Données comp. 3 (Pourquoi)'!B10</f>
        <v>23.93</v>
      </c>
      <c r="C19" s="2">
        <f>'Données comp. 3 (Pourquoi)'!C10</f>
        <v>2.56</v>
      </c>
      <c r="D19" s="28"/>
    </row>
    <row r="20" spans="1:4" x14ac:dyDescent="0.25">
      <c r="D20" s="28"/>
    </row>
    <row r="21" spans="1:4" x14ac:dyDescent="0.25">
      <c r="D21" s="2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opLeftCell="B1" workbookViewId="0">
      <selection activeCell="B43" sqref="B43"/>
    </sheetView>
  </sheetViews>
  <sheetFormatPr baseColWidth="10" defaultRowHeight="15" x14ac:dyDescent="0.25"/>
  <cols>
    <col min="1" max="1" width="30.42578125" customWidth="1"/>
    <col min="2" max="2" width="29.85546875" customWidth="1"/>
  </cols>
  <sheetData>
    <row r="1" spans="1:4" ht="13.5" customHeight="1" x14ac:dyDescent="0.25">
      <c r="B1" s="19"/>
    </row>
    <row r="2" spans="1:4" ht="13.5" customHeight="1" x14ac:dyDescent="0.25">
      <c r="B2" s="1"/>
      <c r="C2" s="17" t="s">
        <v>4</v>
      </c>
      <c r="D2" s="17" t="s">
        <v>6</v>
      </c>
    </row>
    <row r="3" spans="1:4" ht="13.5" customHeight="1" x14ac:dyDescent="0.25">
      <c r="A3" s="26" t="s">
        <v>113</v>
      </c>
      <c r="B3" s="7" t="s">
        <v>78</v>
      </c>
      <c r="C3" s="2">
        <f>'Données comp. 2 (Qui)'!B64</f>
        <v>52.63</v>
      </c>
      <c r="D3" s="2">
        <f>'Données comp. 2 (Qui)'!C64</f>
        <v>4.5</v>
      </c>
    </row>
    <row r="4" spans="1:4" ht="13.5" customHeight="1" x14ac:dyDescent="0.25">
      <c r="B4" s="7" t="s">
        <v>77</v>
      </c>
      <c r="C4" s="2">
        <f>'Données comp. 2 (Qui)'!B65</f>
        <v>28.66</v>
      </c>
      <c r="D4" s="2">
        <f>'Données comp. 2 (Qui)'!C65</f>
        <v>2.67</v>
      </c>
    </row>
    <row r="5" spans="1:4" ht="13.5" customHeight="1" x14ac:dyDescent="0.25">
      <c r="B5" s="7" t="s">
        <v>76</v>
      </c>
      <c r="C5" s="2">
        <f>'Données comp. 2 (Qui)'!B66</f>
        <v>16.04</v>
      </c>
      <c r="D5" s="2">
        <f>'Données comp. 2 (Qui)'!C66</f>
        <v>1.98</v>
      </c>
    </row>
    <row r="6" spans="1:4" ht="13.5" customHeight="1" x14ac:dyDescent="0.25">
      <c r="B6" s="7" t="s">
        <v>79</v>
      </c>
      <c r="C6" s="2">
        <f>'Données comp. 2 (Qui)'!B67</f>
        <v>8.66</v>
      </c>
      <c r="D6" s="2">
        <f>'Données comp. 2 (Qui)'!C67</f>
        <v>1.61</v>
      </c>
    </row>
    <row r="7" spans="1:4" ht="13.5" customHeight="1" x14ac:dyDescent="0.25">
      <c r="A7" s="26" t="s">
        <v>112</v>
      </c>
      <c r="B7" s="7" t="s">
        <v>106</v>
      </c>
      <c r="C7" s="2">
        <f>'Données comp. 2 (Qui)'!B56</f>
        <v>26.66</v>
      </c>
      <c r="D7" s="12">
        <v>0.16</v>
      </c>
    </row>
    <row r="8" spans="1:4" ht="13.5" customHeight="1" x14ac:dyDescent="0.25">
      <c r="B8" s="7" t="s">
        <v>107</v>
      </c>
      <c r="C8" s="2">
        <f>'Données comp. 2 (Qui)'!B57</f>
        <v>22.07</v>
      </c>
      <c r="D8" s="2">
        <f>'Données comp. 2 (Qui)'!C57</f>
        <v>3.85</v>
      </c>
    </row>
    <row r="9" spans="1:4" ht="13.5" customHeight="1" x14ac:dyDescent="0.25">
      <c r="B9" s="7" t="s">
        <v>108</v>
      </c>
      <c r="C9" s="2">
        <f>'Données comp. 2 (Qui)'!B58</f>
        <v>18.579999999999998</v>
      </c>
      <c r="D9" s="2">
        <f>'Données comp. 2 (Qui)'!C58</f>
        <v>4.0999999999999996</v>
      </c>
    </row>
    <row r="10" spans="1:4" ht="13.5" customHeight="1" x14ac:dyDescent="0.25">
      <c r="B10" s="7" t="s">
        <v>109</v>
      </c>
      <c r="C10" s="2">
        <f>'Données comp. 2 (Qui)'!B59</f>
        <v>15.33</v>
      </c>
      <c r="D10" s="2">
        <f>'Données comp. 2 (Qui)'!C59</f>
        <v>4.7699999999999996</v>
      </c>
    </row>
    <row r="11" spans="1:4" ht="13.5" customHeight="1" x14ac:dyDescent="0.25">
      <c r="A11" s="19" t="s">
        <v>111</v>
      </c>
      <c r="B11" s="7" t="s">
        <v>61</v>
      </c>
      <c r="C11" s="2">
        <f>'Données comp. 2 (Qui)'!B10</f>
        <v>23.93</v>
      </c>
      <c r="D11" s="2">
        <f>'Données comp. 2 (Qui)'!C10</f>
        <v>2.56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workbookViewId="0">
      <selection activeCell="A64" sqref="A64"/>
    </sheetView>
  </sheetViews>
  <sheetFormatPr baseColWidth="10" defaultRowHeight="12" x14ac:dyDescent="0.2"/>
  <cols>
    <col min="1" max="1" width="20.42578125" style="30" customWidth="1"/>
    <col min="2" max="3" width="9.5703125" style="30" customWidth="1"/>
    <col min="4" max="16384" width="11.42578125" style="30"/>
  </cols>
  <sheetData>
    <row r="1" spans="1:11" x14ac:dyDescent="0.2">
      <c r="A1" s="61" t="s">
        <v>0</v>
      </c>
    </row>
    <row r="2" spans="1:11" x14ac:dyDescent="0.2">
      <c r="A2" s="51" t="s">
        <v>1</v>
      </c>
    </row>
    <row r="3" spans="1:11" x14ac:dyDescent="0.2">
      <c r="A3" s="51" t="s">
        <v>2</v>
      </c>
    </row>
    <row r="5" spans="1:11" x14ac:dyDescent="0.2">
      <c r="A5" s="62" t="s">
        <v>105</v>
      </c>
    </row>
    <row r="7" spans="1:11" x14ac:dyDescent="0.2">
      <c r="A7" s="51" t="s">
        <v>255</v>
      </c>
      <c r="B7" s="60">
        <v>2019</v>
      </c>
      <c r="C7" s="60">
        <v>2008</v>
      </c>
      <c r="E7" s="51" t="s">
        <v>98</v>
      </c>
      <c r="H7" s="51" t="s">
        <v>99</v>
      </c>
    </row>
    <row r="8" spans="1:11" x14ac:dyDescent="0.2">
      <c r="A8" s="30" t="s">
        <v>7</v>
      </c>
      <c r="B8" s="52">
        <v>63.6</v>
      </c>
      <c r="C8" s="52">
        <v>66.08</v>
      </c>
      <c r="D8" s="52"/>
      <c r="E8" s="30" t="s">
        <v>7</v>
      </c>
      <c r="F8" s="52">
        <v>60.785502120585754</v>
      </c>
      <c r="H8" s="30" t="s">
        <v>7</v>
      </c>
      <c r="I8" s="52">
        <v>83.295594451377426</v>
      </c>
      <c r="K8" s="52"/>
    </row>
    <row r="9" spans="1:11" x14ac:dyDescent="0.2">
      <c r="A9" s="30" t="s">
        <v>4</v>
      </c>
      <c r="B9" s="52">
        <v>23.93</v>
      </c>
      <c r="C9" s="52">
        <v>22.05</v>
      </c>
      <c r="D9" s="52"/>
      <c r="E9" s="30" t="s">
        <v>4</v>
      </c>
      <c r="F9" s="52">
        <v>17.940047760377752</v>
      </c>
      <c r="H9" s="30" t="s">
        <v>4</v>
      </c>
      <c r="I9" s="52">
        <v>2.7366389119213528</v>
      </c>
      <c r="K9" s="52"/>
    </row>
    <row r="10" spans="1:11" x14ac:dyDescent="0.2">
      <c r="A10" s="30" t="s">
        <v>5</v>
      </c>
      <c r="B10" s="52">
        <v>8.4600000000000009</v>
      </c>
      <c r="C10" s="52">
        <v>7.27</v>
      </c>
      <c r="D10" s="52"/>
      <c r="E10" s="30" t="s">
        <v>5</v>
      </c>
      <c r="F10" s="52">
        <v>17.385618498519836</v>
      </c>
      <c r="H10" s="30" t="s">
        <v>5</v>
      </c>
      <c r="I10" s="52">
        <v>11.063507341212034</v>
      </c>
      <c r="K10" s="52"/>
    </row>
    <row r="11" spans="1:11" x14ac:dyDescent="0.2">
      <c r="A11" s="30" t="s">
        <v>6</v>
      </c>
      <c r="B11" s="52">
        <v>2.56</v>
      </c>
      <c r="C11" s="52">
        <v>2.82</v>
      </c>
      <c r="D11" s="52"/>
      <c r="E11" s="30" t="s">
        <v>6</v>
      </c>
      <c r="F11" s="52">
        <v>2.3050142788633896</v>
      </c>
      <c r="H11" s="30" t="s">
        <v>6</v>
      </c>
      <c r="I11" s="52">
        <v>0.98066658310385169</v>
      </c>
      <c r="K11" s="52"/>
    </row>
    <row r="12" spans="1:11" x14ac:dyDescent="0.2">
      <c r="A12" s="30" t="s">
        <v>3</v>
      </c>
      <c r="B12" s="52">
        <v>1.45</v>
      </c>
      <c r="C12" s="52">
        <v>1.79</v>
      </c>
      <c r="D12" s="52"/>
      <c r="E12" s="30" t="s">
        <v>3</v>
      </c>
      <c r="F12" s="52">
        <v>1.5838173416532733</v>
      </c>
      <c r="H12" s="30" t="s">
        <v>3</v>
      </c>
      <c r="I12" s="52">
        <v>1.9235927123853369</v>
      </c>
      <c r="K12" s="52"/>
    </row>
    <row r="14" spans="1:11" x14ac:dyDescent="0.2">
      <c r="A14" s="51" t="s">
        <v>12</v>
      </c>
      <c r="G14" s="52"/>
    </row>
    <row r="15" spans="1:11" x14ac:dyDescent="0.2">
      <c r="A15" s="30" t="s">
        <v>11</v>
      </c>
      <c r="B15" s="52">
        <v>2.8228903409465702</v>
      </c>
      <c r="C15" s="52"/>
      <c r="G15" s="52"/>
    </row>
    <row r="16" spans="1:11" x14ac:dyDescent="0.2">
      <c r="A16" s="30" t="s">
        <v>8</v>
      </c>
      <c r="B16" s="52">
        <v>3.037919544162575</v>
      </c>
      <c r="C16" s="52"/>
      <c r="G16" s="52"/>
    </row>
    <row r="17" spans="1:8" x14ac:dyDescent="0.2">
      <c r="A17" s="30" t="s">
        <v>9</v>
      </c>
      <c r="B17" s="52">
        <v>2.5687574826072908</v>
      </c>
      <c r="C17" s="52"/>
      <c r="G17" s="52"/>
    </row>
    <row r="18" spans="1:8" x14ac:dyDescent="0.2">
      <c r="A18" s="30" t="s">
        <v>10</v>
      </c>
      <c r="B18" s="52">
        <v>2.0018771832058246</v>
      </c>
      <c r="C18" s="52"/>
      <c r="G18" s="52"/>
    </row>
    <row r="20" spans="1:8" x14ac:dyDescent="0.2">
      <c r="A20" s="51" t="s">
        <v>13</v>
      </c>
    </row>
    <row r="21" spans="1:8" x14ac:dyDescent="0.2">
      <c r="B21" s="60" t="s">
        <v>86</v>
      </c>
      <c r="C21" s="60" t="s">
        <v>87</v>
      </c>
    </row>
    <row r="22" spans="1:8" x14ac:dyDescent="0.2">
      <c r="A22" s="30" t="s">
        <v>15</v>
      </c>
      <c r="B22" s="63">
        <v>20.7103368</v>
      </c>
      <c r="C22" s="63">
        <v>15</v>
      </c>
    </row>
    <row r="23" spans="1:8" x14ac:dyDescent="0.2">
      <c r="A23" s="30" t="s">
        <v>7</v>
      </c>
      <c r="B23" s="63">
        <v>19.792812399999999</v>
      </c>
      <c r="C23" s="63">
        <v>15</v>
      </c>
      <c r="G23" s="64"/>
      <c r="H23" s="64"/>
    </row>
    <row r="24" spans="1:8" x14ac:dyDescent="0.2">
      <c r="A24" s="30" t="s">
        <v>4</v>
      </c>
      <c r="B24" s="63">
        <v>15.528456</v>
      </c>
      <c r="C24" s="63">
        <v>10</v>
      </c>
      <c r="G24" s="64"/>
      <c r="H24" s="64"/>
    </row>
    <row r="25" spans="1:8" x14ac:dyDescent="0.2">
      <c r="A25" s="30" t="s">
        <v>5</v>
      </c>
      <c r="B25" s="63">
        <v>42.568767999999999</v>
      </c>
      <c r="C25" s="63">
        <v>31</v>
      </c>
      <c r="G25" s="64"/>
      <c r="H25" s="64"/>
    </row>
    <row r="26" spans="1:8" x14ac:dyDescent="0.2">
      <c r="A26" s="30" t="s">
        <v>6</v>
      </c>
      <c r="B26" s="63">
        <v>18.6191399</v>
      </c>
      <c r="C26" s="63">
        <v>10</v>
      </c>
      <c r="G26" s="64"/>
      <c r="H26" s="64"/>
    </row>
    <row r="27" spans="1:8" x14ac:dyDescent="0.2">
      <c r="A27" s="30" t="s">
        <v>3</v>
      </c>
      <c r="B27" s="63">
        <v>22.6567413</v>
      </c>
      <c r="C27" s="63">
        <v>15</v>
      </c>
      <c r="G27" s="64"/>
      <c r="H27" s="64"/>
    </row>
    <row r="29" spans="1:8" x14ac:dyDescent="0.2">
      <c r="A29" s="51" t="s">
        <v>14</v>
      </c>
    </row>
    <row r="30" spans="1:8" x14ac:dyDescent="0.2">
      <c r="A30" s="30" t="s">
        <v>11</v>
      </c>
      <c r="B30" s="63">
        <v>58.600243854823248</v>
      </c>
      <c r="C30" s="63"/>
    </row>
    <row r="31" spans="1:8" x14ac:dyDescent="0.2">
      <c r="A31" s="30" t="s">
        <v>8</v>
      </c>
      <c r="B31" s="63">
        <v>62.034163801295357</v>
      </c>
      <c r="C31" s="63"/>
    </row>
    <row r="32" spans="1:8" x14ac:dyDescent="0.2">
      <c r="A32" s="30" t="s">
        <v>9</v>
      </c>
      <c r="B32" s="63">
        <v>55.093476945138107</v>
      </c>
      <c r="C32" s="63"/>
    </row>
    <row r="33" spans="1:8" x14ac:dyDescent="0.2">
      <c r="A33" s="30" t="s">
        <v>10</v>
      </c>
      <c r="B33" s="63">
        <v>44.937411032147821</v>
      </c>
      <c r="C33" s="63"/>
    </row>
    <row r="35" spans="1:8" x14ac:dyDescent="0.2">
      <c r="A35" s="51" t="s">
        <v>16</v>
      </c>
    </row>
    <row r="36" spans="1:8" x14ac:dyDescent="0.2">
      <c r="B36" s="60" t="s">
        <v>86</v>
      </c>
      <c r="C36" s="60" t="s">
        <v>87</v>
      </c>
    </row>
    <row r="37" spans="1:8" x14ac:dyDescent="0.2">
      <c r="A37" s="30" t="s">
        <v>15</v>
      </c>
      <c r="B37" s="52">
        <v>8.9838457999999992</v>
      </c>
      <c r="C37" s="52">
        <v>4</v>
      </c>
    </row>
    <row r="38" spans="1:8" x14ac:dyDescent="0.2">
      <c r="A38" s="30" t="s">
        <v>7</v>
      </c>
      <c r="B38" s="52">
        <v>11.763207400000001</v>
      </c>
      <c r="C38" s="52">
        <v>6</v>
      </c>
      <c r="G38" s="52"/>
      <c r="H38" s="52"/>
    </row>
    <row r="39" spans="1:8" x14ac:dyDescent="0.2">
      <c r="A39" s="30" t="s">
        <v>4</v>
      </c>
      <c r="B39" s="52">
        <v>1.0281530999999999</v>
      </c>
      <c r="C39" s="52">
        <v>0.7</v>
      </c>
      <c r="G39" s="52"/>
      <c r="H39" s="52"/>
    </row>
    <row r="40" spans="1:8" x14ac:dyDescent="0.2">
      <c r="A40" s="30" t="s">
        <v>5</v>
      </c>
      <c r="B40" s="52">
        <v>11.748210200000001</v>
      </c>
      <c r="C40" s="52">
        <v>6</v>
      </c>
      <c r="G40" s="52"/>
      <c r="H40" s="52"/>
    </row>
    <row r="41" spans="1:8" x14ac:dyDescent="0.2">
      <c r="A41" s="30" t="s">
        <v>6</v>
      </c>
      <c r="B41" s="52">
        <v>3.4354632999999999</v>
      </c>
      <c r="C41" s="52">
        <v>2</v>
      </c>
      <c r="G41" s="52"/>
      <c r="H41" s="52"/>
    </row>
    <row r="42" spans="1:8" x14ac:dyDescent="0.2">
      <c r="A42" s="30" t="s">
        <v>3</v>
      </c>
      <c r="B42" s="52">
        <v>11.9339282</v>
      </c>
      <c r="C42" s="52">
        <v>7.3</v>
      </c>
      <c r="G42" s="52"/>
      <c r="H42" s="5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zoomScaleNormal="100" workbookViewId="0">
      <selection activeCell="A81" sqref="A81"/>
    </sheetView>
  </sheetViews>
  <sheetFormatPr baseColWidth="10" defaultRowHeight="12" x14ac:dyDescent="0.2"/>
  <cols>
    <col min="1" max="1" width="43.42578125" style="1" customWidth="1"/>
    <col min="2" max="4" width="11.42578125" style="1"/>
    <col min="5" max="5" width="11.5703125" style="1" customWidth="1"/>
    <col min="6" max="6" width="11.42578125" style="1"/>
    <col min="7" max="7" width="12" style="1" customWidth="1"/>
    <col min="8" max="9" width="11.42578125" style="1"/>
    <col min="10" max="10" width="11.28515625" style="1" customWidth="1"/>
    <col min="11" max="16384" width="11.42578125" style="1"/>
  </cols>
  <sheetData>
    <row r="1" spans="1:6" x14ac:dyDescent="0.2">
      <c r="A1" s="6" t="s">
        <v>152</v>
      </c>
      <c r="D1" s="25" t="s">
        <v>70</v>
      </c>
    </row>
    <row r="2" spans="1:6" x14ac:dyDescent="0.2">
      <c r="A2" s="3" t="s">
        <v>17</v>
      </c>
    </row>
    <row r="3" spans="1:6" x14ac:dyDescent="0.2">
      <c r="A3" s="48" t="s">
        <v>253</v>
      </c>
    </row>
    <row r="4" spans="1:6" x14ac:dyDescent="0.2">
      <c r="A4" s="48" t="s">
        <v>254</v>
      </c>
    </row>
    <row r="7" spans="1:6" x14ac:dyDescent="0.2">
      <c r="A7" s="3" t="s">
        <v>103</v>
      </c>
    </row>
    <row r="8" spans="1:6" x14ac:dyDescent="0.2">
      <c r="A8" s="8" t="s">
        <v>21</v>
      </c>
      <c r="B8" s="78">
        <v>2019</v>
      </c>
      <c r="C8" s="78"/>
      <c r="E8" s="78"/>
      <c r="F8" s="78"/>
    </row>
    <row r="9" spans="1:6" x14ac:dyDescent="0.2">
      <c r="B9" s="17" t="s">
        <v>4</v>
      </c>
      <c r="C9" s="17" t="s">
        <v>6</v>
      </c>
      <c r="D9" s="17"/>
      <c r="E9" s="58"/>
      <c r="F9" s="58"/>
    </row>
    <row r="10" spans="1:6" x14ac:dyDescent="0.2">
      <c r="A10" s="7" t="s">
        <v>61</v>
      </c>
      <c r="B10" s="12">
        <v>23.93</v>
      </c>
      <c r="C10" s="12">
        <v>2.56</v>
      </c>
      <c r="D10" s="12"/>
      <c r="E10" s="52"/>
      <c r="F10" s="52"/>
    </row>
    <row r="11" spans="1:6" x14ac:dyDescent="0.2">
      <c r="A11" s="4" t="s">
        <v>20</v>
      </c>
      <c r="B11" s="20"/>
      <c r="C11" s="20"/>
      <c r="D11" s="20"/>
      <c r="E11" s="30"/>
      <c r="F11" s="30"/>
    </row>
    <row r="12" spans="1:6" x14ac:dyDescent="0.2">
      <c r="A12" s="1" t="s">
        <v>22</v>
      </c>
      <c r="B12" s="12">
        <v>25.82</v>
      </c>
      <c r="C12" s="12">
        <v>1.47</v>
      </c>
      <c r="D12" s="12"/>
      <c r="E12" s="30"/>
      <c r="F12" s="30"/>
    </row>
    <row r="13" spans="1:6" x14ac:dyDescent="0.2">
      <c r="A13" s="1" t="s">
        <v>23</v>
      </c>
      <c r="B13" s="12">
        <v>21.99</v>
      </c>
      <c r="C13" s="12">
        <v>3.67</v>
      </c>
      <c r="D13" s="12"/>
      <c r="E13" s="30"/>
      <c r="F13" s="30"/>
    </row>
    <row r="14" spans="1:6" x14ac:dyDescent="0.2">
      <c r="A14" s="4" t="s">
        <v>24</v>
      </c>
      <c r="B14" s="20"/>
      <c r="C14" s="20"/>
      <c r="D14" s="20"/>
      <c r="E14" s="30"/>
      <c r="F14" s="30"/>
    </row>
    <row r="15" spans="1:6" x14ac:dyDescent="0.2">
      <c r="A15" s="18" t="s">
        <v>142</v>
      </c>
      <c r="B15" s="12">
        <v>33.86</v>
      </c>
      <c r="C15" s="12">
        <v>3.37</v>
      </c>
      <c r="D15" s="12"/>
      <c r="E15" s="52"/>
      <c r="F15" s="52"/>
    </row>
    <row r="16" spans="1:6" x14ac:dyDescent="0.2">
      <c r="A16" s="1" t="s">
        <v>138</v>
      </c>
      <c r="B16" s="12">
        <v>18.55</v>
      </c>
      <c r="C16" s="12">
        <v>2.23</v>
      </c>
      <c r="D16" s="12"/>
      <c r="E16" s="52"/>
      <c r="F16" s="52"/>
    </row>
    <row r="17" spans="1:6" x14ac:dyDescent="0.2">
      <c r="A17" s="1" t="s">
        <v>139</v>
      </c>
      <c r="B17" s="12">
        <v>22.62</v>
      </c>
      <c r="C17" s="12">
        <v>2.08</v>
      </c>
      <c r="D17" s="12"/>
      <c r="E17" s="2"/>
      <c r="F17" s="2"/>
    </row>
    <row r="18" spans="1:6" x14ac:dyDescent="0.2">
      <c r="A18" s="1" t="s">
        <v>140</v>
      </c>
      <c r="B18" s="12">
        <v>18.46</v>
      </c>
      <c r="C18" s="12">
        <v>3.04</v>
      </c>
      <c r="D18" s="12"/>
      <c r="E18" s="2"/>
      <c r="F18" s="2"/>
    </row>
    <row r="19" spans="1:6" x14ac:dyDescent="0.2">
      <c r="A19" s="1" t="s">
        <v>141</v>
      </c>
      <c r="B19" s="12">
        <v>15.26</v>
      </c>
      <c r="C19" s="12">
        <v>2.73</v>
      </c>
      <c r="D19" s="12"/>
      <c r="E19" s="2"/>
      <c r="F19" s="2"/>
    </row>
    <row r="20" spans="1:6" x14ac:dyDescent="0.2">
      <c r="A20" s="1" t="s">
        <v>148</v>
      </c>
      <c r="B20" s="12">
        <v>22.29</v>
      </c>
      <c r="C20" s="12">
        <v>1.97</v>
      </c>
      <c r="D20" s="12"/>
      <c r="E20" s="2"/>
      <c r="F20" s="2"/>
    </row>
    <row r="21" spans="1:6" x14ac:dyDescent="0.2">
      <c r="A21" s="1" t="s">
        <v>149</v>
      </c>
      <c r="B21" s="12">
        <v>32.520000000000003</v>
      </c>
      <c r="C21" s="12">
        <v>2.14</v>
      </c>
      <c r="D21" s="12"/>
      <c r="E21" s="2"/>
      <c r="F21" s="2"/>
    </row>
    <row r="22" spans="1:6" x14ac:dyDescent="0.2">
      <c r="A22" s="4" t="s">
        <v>25</v>
      </c>
      <c r="B22" s="20"/>
      <c r="C22" s="53"/>
      <c r="D22" s="20"/>
    </row>
    <row r="23" spans="1:6" x14ac:dyDescent="0.2">
      <c r="A23" s="9" t="s">
        <v>26</v>
      </c>
      <c r="B23" s="12">
        <v>16.670000000000002</v>
      </c>
      <c r="C23" s="57">
        <v>1.85</v>
      </c>
      <c r="D23" s="12"/>
    </row>
    <row r="24" spans="1:6" x14ac:dyDescent="0.2">
      <c r="A24" s="9" t="s">
        <v>27</v>
      </c>
      <c r="B24" s="12">
        <v>19.53</v>
      </c>
      <c r="C24" s="57">
        <v>1.01</v>
      </c>
      <c r="D24" s="12"/>
    </row>
    <row r="25" spans="1:6" x14ac:dyDescent="0.2">
      <c r="A25" s="9" t="s">
        <v>28</v>
      </c>
      <c r="B25" s="12">
        <v>22.63</v>
      </c>
      <c r="C25" s="12">
        <v>4.67</v>
      </c>
      <c r="D25" s="12"/>
    </row>
    <row r="26" spans="1:6" x14ac:dyDescent="0.2">
      <c r="A26" s="9" t="s">
        <v>29</v>
      </c>
      <c r="B26" s="12">
        <v>12.91</v>
      </c>
      <c r="C26" s="12">
        <v>2.62</v>
      </c>
      <c r="D26" s="12"/>
    </row>
    <row r="27" spans="1:6" x14ac:dyDescent="0.2">
      <c r="A27" s="9" t="s">
        <v>30</v>
      </c>
      <c r="B27" s="12">
        <v>20.45</v>
      </c>
      <c r="C27" s="12">
        <v>1.79</v>
      </c>
      <c r="D27" s="12"/>
    </row>
    <row r="28" spans="1:6" x14ac:dyDescent="0.2">
      <c r="A28" s="9" t="s">
        <v>31</v>
      </c>
      <c r="B28" s="12">
        <v>14.23</v>
      </c>
      <c r="C28" s="12">
        <v>2.78</v>
      </c>
      <c r="D28" s="12"/>
    </row>
    <row r="29" spans="1:6" x14ac:dyDescent="0.2">
      <c r="A29" s="9" t="s">
        <v>32</v>
      </c>
      <c r="B29" s="12">
        <v>30.34</v>
      </c>
      <c r="C29" s="12">
        <v>2.0699999999999998</v>
      </c>
      <c r="D29" s="12"/>
    </row>
    <row r="30" spans="1:6" x14ac:dyDescent="0.2">
      <c r="A30" s="9" t="s">
        <v>33</v>
      </c>
      <c r="B30" s="12">
        <v>32.29</v>
      </c>
      <c r="C30" s="12">
        <v>2.83</v>
      </c>
      <c r="D30" s="12"/>
    </row>
    <row r="31" spans="1:6" x14ac:dyDescent="0.2">
      <c r="A31" s="10" t="s">
        <v>34</v>
      </c>
      <c r="B31" s="20"/>
      <c r="C31" s="20"/>
      <c r="D31" s="20"/>
    </row>
    <row r="32" spans="1:6" x14ac:dyDescent="0.2">
      <c r="A32" s="9" t="s">
        <v>35</v>
      </c>
      <c r="B32" s="12">
        <v>23.74</v>
      </c>
      <c r="C32" s="12">
        <v>4.5999999999999996</v>
      </c>
      <c r="D32" s="12"/>
    </row>
    <row r="33" spans="1:4" x14ac:dyDescent="0.2">
      <c r="A33" s="9" t="s">
        <v>36</v>
      </c>
      <c r="B33" s="12">
        <v>17.64</v>
      </c>
      <c r="C33" s="12">
        <v>1.6</v>
      </c>
      <c r="D33" s="12"/>
    </row>
    <row r="34" spans="1:4" x14ac:dyDescent="0.2">
      <c r="A34" s="9" t="s">
        <v>37</v>
      </c>
      <c r="B34" s="12">
        <v>19.39</v>
      </c>
      <c r="C34" s="12">
        <v>1.33</v>
      </c>
      <c r="D34" s="12"/>
    </row>
    <row r="35" spans="1:4" x14ac:dyDescent="0.2">
      <c r="A35" s="9" t="s">
        <v>38</v>
      </c>
      <c r="B35" s="12">
        <v>19.059999999999999</v>
      </c>
      <c r="C35" s="12">
        <v>2.0099999999999998</v>
      </c>
      <c r="D35" s="12"/>
    </row>
    <row r="36" spans="1:4" x14ac:dyDescent="0.2">
      <c r="A36" s="9" t="s">
        <v>39</v>
      </c>
      <c r="B36" s="12">
        <v>25.39</v>
      </c>
      <c r="C36" s="12">
        <v>3.23</v>
      </c>
      <c r="D36" s="12"/>
    </row>
    <row r="37" spans="1:4" x14ac:dyDescent="0.2">
      <c r="A37" s="9" t="s">
        <v>40</v>
      </c>
      <c r="B37" s="12">
        <v>31.3</v>
      </c>
      <c r="C37" s="12">
        <v>2.41</v>
      </c>
      <c r="D37" s="12"/>
    </row>
    <row r="38" spans="1:4" x14ac:dyDescent="0.2">
      <c r="A38" s="9"/>
      <c r="B38" s="12"/>
      <c r="C38" s="12"/>
      <c r="D38" s="12"/>
    </row>
    <row r="39" spans="1:4" x14ac:dyDescent="0.2">
      <c r="A39" s="13" t="s">
        <v>63</v>
      </c>
      <c r="B39" s="20"/>
      <c r="C39" s="20"/>
      <c r="D39" s="20"/>
    </row>
    <row r="40" spans="1:4" x14ac:dyDescent="0.2">
      <c r="A40" s="31" t="s">
        <v>137</v>
      </c>
      <c r="B40" s="20"/>
      <c r="C40" s="20"/>
      <c r="D40" s="20"/>
    </row>
    <row r="41" spans="1:4" x14ac:dyDescent="0.2">
      <c r="A41" s="15" t="s">
        <v>60</v>
      </c>
      <c r="B41" s="12">
        <v>26.43</v>
      </c>
      <c r="C41" s="12">
        <v>2.39</v>
      </c>
      <c r="D41" s="20"/>
    </row>
    <row r="42" spans="1:4" x14ac:dyDescent="0.2">
      <c r="A42" s="15" t="s">
        <v>59</v>
      </c>
      <c r="B42" s="12">
        <v>18.16</v>
      </c>
      <c r="C42" s="12">
        <v>2.37</v>
      </c>
      <c r="D42" s="20"/>
    </row>
    <row r="43" spans="1:4" x14ac:dyDescent="0.2">
      <c r="A43" s="31" t="s">
        <v>41</v>
      </c>
      <c r="B43" s="12"/>
      <c r="C43" s="12"/>
      <c r="D43" s="20"/>
    </row>
    <row r="44" spans="1:4" x14ac:dyDescent="0.2">
      <c r="A44" s="32" t="s">
        <v>42</v>
      </c>
      <c r="B44" s="12">
        <v>31.9</v>
      </c>
      <c r="C44" s="12">
        <v>2.23</v>
      </c>
      <c r="D44" s="20"/>
    </row>
    <row r="45" spans="1:4" x14ac:dyDescent="0.2">
      <c r="A45" s="32" t="s">
        <v>46</v>
      </c>
      <c r="B45" s="12">
        <v>22.61</v>
      </c>
      <c r="C45" s="12">
        <v>2.5099999999999998</v>
      </c>
      <c r="D45" s="20"/>
    </row>
    <row r="46" spans="1:4" x14ac:dyDescent="0.2">
      <c r="A46" s="32" t="s">
        <v>43</v>
      </c>
      <c r="B46" s="12">
        <v>22.75</v>
      </c>
      <c r="C46" s="12">
        <v>2.4500000000000002</v>
      </c>
      <c r="D46" s="20"/>
    </row>
    <row r="47" spans="1:4" x14ac:dyDescent="0.2">
      <c r="A47" s="32" t="s">
        <v>44</v>
      </c>
      <c r="B47" s="12">
        <v>16.93</v>
      </c>
      <c r="C47" s="12">
        <v>2.36</v>
      </c>
      <c r="D47" s="20"/>
    </row>
    <row r="48" spans="1:4" x14ac:dyDescent="0.2">
      <c r="A48" s="32" t="s">
        <v>45</v>
      </c>
      <c r="B48" s="12">
        <v>24.26</v>
      </c>
      <c r="C48" s="12">
        <v>2.54</v>
      </c>
      <c r="D48" s="20"/>
    </row>
    <row r="49" spans="1:4" x14ac:dyDescent="0.2">
      <c r="A49" s="31" t="s">
        <v>41</v>
      </c>
      <c r="B49" s="12"/>
      <c r="C49" s="12"/>
      <c r="D49" s="20"/>
    </row>
    <row r="50" spans="1:4" x14ac:dyDescent="0.2">
      <c r="A50" s="32" t="s">
        <v>80</v>
      </c>
      <c r="B50" s="12">
        <v>31.9</v>
      </c>
      <c r="C50" s="59">
        <v>2.23</v>
      </c>
      <c r="D50" s="20"/>
    </row>
    <row r="51" spans="1:4" x14ac:dyDescent="0.2">
      <c r="A51" s="32" t="s">
        <v>81</v>
      </c>
      <c r="B51" s="12">
        <v>19.809999999999999</v>
      </c>
      <c r="C51" s="59">
        <v>2.42</v>
      </c>
      <c r="D51" s="20"/>
    </row>
    <row r="52" spans="1:4" x14ac:dyDescent="0.2">
      <c r="A52" s="14" t="s">
        <v>62</v>
      </c>
      <c r="B52" s="20"/>
      <c r="C52" s="53"/>
      <c r="D52" s="20"/>
    </row>
    <row r="53" spans="1:4" x14ac:dyDescent="0.2">
      <c r="A53" s="15" t="s">
        <v>60</v>
      </c>
      <c r="B53" s="12">
        <v>26.66</v>
      </c>
      <c r="C53" s="57">
        <v>0.16</v>
      </c>
      <c r="D53" s="12"/>
    </row>
    <row r="54" spans="1:4" x14ac:dyDescent="0.2">
      <c r="A54" s="15" t="s">
        <v>59</v>
      </c>
      <c r="B54" s="12">
        <v>18.28</v>
      </c>
      <c r="C54" s="59">
        <v>4.25</v>
      </c>
      <c r="D54" s="12"/>
    </row>
    <row r="55" spans="1:4" x14ac:dyDescent="0.2">
      <c r="A55" s="14" t="s">
        <v>110</v>
      </c>
      <c r="B55" s="12"/>
      <c r="C55" s="59"/>
      <c r="D55" s="12"/>
    </row>
    <row r="56" spans="1:4" x14ac:dyDescent="0.2">
      <c r="A56" s="15" t="s">
        <v>106</v>
      </c>
      <c r="B56" s="12">
        <v>26.66</v>
      </c>
      <c r="C56" s="57">
        <v>0.16</v>
      </c>
      <c r="D56" s="12"/>
    </row>
    <row r="57" spans="1:4" x14ac:dyDescent="0.2">
      <c r="A57" s="15" t="s">
        <v>107</v>
      </c>
      <c r="B57" s="12">
        <v>22.07</v>
      </c>
      <c r="C57" s="59">
        <v>3.85</v>
      </c>
      <c r="D57" s="12"/>
    </row>
    <row r="58" spans="1:4" x14ac:dyDescent="0.2">
      <c r="A58" s="15" t="s">
        <v>108</v>
      </c>
      <c r="B58" s="12">
        <v>18.579999999999998</v>
      </c>
      <c r="C58" s="59">
        <v>4.0999999999999996</v>
      </c>
      <c r="D58" s="12"/>
    </row>
    <row r="59" spans="1:4" x14ac:dyDescent="0.2">
      <c r="A59" s="15" t="s">
        <v>109</v>
      </c>
      <c r="B59" s="12">
        <v>15.33</v>
      </c>
      <c r="C59" s="59">
        <v>4.7699999999999996</v>
      </c>
      <c r="D59" s="12"/>
    </row>
    <row r="60" spans="1:4" x14ac:dyDescent="0.2">
      <c r="A60" s="14" t="s">
        <v>64</v>
      </c>
      <c r="B60" s="12"/>
      <c r="C60" s="59"/>
      <c r="D60" s="20"/>
    </row>
    <row r="61" spans="1:4" x14ac:dyDescent="0.2">
      <c r="A61" s="15" t="s">
        <v>60</v>
      </c>
      <c r="B61" s="12">
        <v>52.63</v>
      </c>
      <c r="C61" s="12">
        <v>4.5</v>
      </c>
      <c r="D61" s="12"/>
    </row>
    <row r="62" spans="1:4" x14ac:dyDescent="0.2">
      <c r="A62" s="15" t="s">
        <v>59</v>
      </c>
      <c r="B62" s="12">
        <v>17.96</v>
      </c>
      <c r="C62" s="12">
        <v>2.09</v>
      </c>
      <c r="D62" s="12"/>
    </row>
    <row r="63" spans="1:4" x14ac:dyDescent="0.2">
      <c r="A63" s="14" t="s">
        <v>75</v>
      </c>
      <c r="B63" s="12"/>
      <c r="C63" s="12"/>
      <c r="D63" s="12"/>
    </row>
    <row r="64" spans="1:4" x14ac:dyDescent="0.2">
      <c r="A64" s="15" t="s">
        <v>78</v>
      </c>
      <c r="B64" s="12">
        <v>52.63</v>
      </c>
      <c r="C64" s="12">
        <v>4.5</v>
      </c>
      <c r="D64" s="12"/>
    </row>
    <row r="65" spans="1:4" x14ac:dyDescent="0.2">
      <c r="A65" s="15" t="s">
        <v>77</v>
      </c>
      <c r="B65" s="12">
        <v>28.66</v>
      </c>
      <c r="C65" s="12">
        <v>2.67</v>
      </c>
      <c r="D65" s="12"/>
    </row>
    <row r="66" spans="1:4" x14ac:dyDescent="0.2">
      <c r="A66" s="15" t="s">
        <v>76</v>
      </c>
      <c r="B66" s="12">
        <v>16.04</v>
      </c>
      <c r="C66" s="12">
        <v>1.98</v>
      </c>
      <c r="D66" s="12"/>
    </row>
    <row r="67" spans="1:4" x14ac:dyDescent="0.2">
      <c r="A67" s="15" t="s">
        <v>79</v>
      </c>
      <c r="B67" s="12">
        <v>8.66</v>
      </c>
      <c r="C67" s="12">
        <v>1.61</v>
      </c>
      <c r="D67" s="12"/>
    </row>
    <row r="68" spans="1:4" x14ac:dyDescent="0.2">
      <c r="A68" s="15"/>
      <c r="B68" s="12"/>
      <c r="C68" s="12"/>
      <c r="D68" s="12"/>
    </row>
    <row r="70" spans="1:4" x14ac:dyDescent="0.2">
      <c r="A70" s="3"/>
    </row>
    <row r="71" spans="1:4" x14ac:dyDescent="0.2">
      <c r="B71" s="2"/>
    </row>
    <row r="72" spans="1:4" x14ac:dyDescent="0.2">
      <c r="A72" s="3"/>
      <c r="B72" s="2"/>
    </row>
  </sheetData>
  <mergeCells count="2">
    <mergeCell ref="B8:C8"/>
    <mergeCell ref="E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comp. 1 (encadré 2)</vt:lpstr>
      <vt:lpstr>Figure comp. 2</vt:lpstr>
      <vt:lpstr>Figure comp. 3</vt:lpstr>
      <vt:lpstr>Données comp. 1 (Cadrage)</vt:lpstr>
      <vt:lpstr>Données comp. 2 (Qui)</vt:lpstr>
      <vt:lpstr>Données comp. 3 (Pourquoi)</vt:lpstr>
      <vt:lpstr>Données comp. (Encadré 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Etudes des modes actifs</dc:title>
  <dc:subject>Marcher et pédaler : les pratiques des Français</dc:subject>
  <dc:creator>SDES</dc:creator>
  <cp:keywords>mode actif, marche, vélo, transport de voyageurs, mobilité durable</cp:keywords>
  <cp:lastModifiedBy>RUFFIN Vladimir</cp:lastModifiedBy>
  <dcterms:created xsi:type="dcterms:W3CDTF">2021-08-24T09:42:28Z</dcterms:created>
  <dcterms:modified xsi:type="dcterms:W3CDTF">2021-12-17T01:28:11Z</dcterms:modified>
</cp:coreProperties>
</file>