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te_cgdd_sdsed_bev\traitement_en_cours_a_boucler\bilan_env_2021\"/>
    </mc:Choice>
  </mc:AlternateContent>
  <bookViews>
    <workbookView xWindow="0" yWindow="0" windowWidth="25200" windowHeight="11250"/>
  </bookViews>
  <sheets>
    <sheet name="Tableau 1" sheetId="6" r:id="rId1"/>
    <sheet name="Graphique 1" sheetId="4" r:id="rId2"/>
    <sheet name="Graphique 2" sheetId="1" r:id="rId3"/>
    <sheet name="Tableau 2" sheetId="3" r:id="rId4"/>
  </sheets>
  <definedNames>
    <definedName name="_xlnm.Print_Area" localSheetId="2">'Graphique 2'!$A$1:$F$16</definedName>
    <definedName name="_xlnm.Print_Area" localSheetId="0">'Tableau 1'!$A$1:$C$34</definedName>
    <definedName name="_xlnm.Print_Area" localSheetId="3">'Tableau 2'!$A$1:$I$19</definedName>
  </definedNames>
  <calcPr calcId="162913"/>
</workbook>
</file>

<file path=xl/calcChain.xml><?xml version="1.0" encoding="utf-8"?>
<calcChain xmlns="http://schemas.openxmlformats.org/spreadsheetml/2006/main">
  <c r="K7" i="6" l="1"/>
  <c r="K30" i="6"/>
  <c r="K28" i="6"/>
  <c r="K26" i="6"/>
  <c r="K25" i="6"/>
  <c r="J24" i="6"/>
  <c r="I24" i="6"/>
  <c r="K23" i="6"/>
  <c r="K22" i="6"/>
  <c r="K21" i="6"/>
  <c r="J20" i="6"/>
  <c r="I20" i="6"/>
  <c r="K19" i="6"/>
  <c r="K18" i="6"/>
  <c r="K17" i="6"/>
  <c r="K16" i="6"/>
  <c r="K15" i="6"/>
  <c r="J14" i="6"/>
  <c r="I14" i="6"/>
  <c r="K13" i="6"/>
  <c r="K12" i="6"/>
  <c r="K11" i="6"/>
  <c r="K10" i="6"/>
  <c r="K9" i="6"/>
  <c r="K8" i="6"/>
  <c r="J6" i="6"/>
  <c r="I6" i="6"/>
  <c r="J5" i="6"/>
  <c r="K14" i="6" l="1"/>
  <c r="K24" i="6"/>
  <c r="I5" i="6"/>
  <c r="I29" i="6" s="1"/>
  <c r="K20" i="6"/>
  <c r="J33" i="6"/>
  <c r="K6" i="6"/>
  <c r="J29" i="6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B16" i="4"/>
  <c r="K5" i="6" l="1"/>
  <c r="J32" i="6"/>
  <c r="K29" i="6"/>
  <c r="L5" i="6"/>
  <c r="P11" i="1" l="1"/>
  <c r="Q11" i="1"/>
  <c r="P12" i="1"/>
  <c r="Q12" i="1"/>
  <c r="P13" i="1"/>
  <c r="Q13" i="1"/>
  <c r="O13" i="1" l="1"/>
  <c r="O12" i="1"/>
  <c r="O11" i="1"/>
  <c r="C13" i="1" l="1"/>
  <c r="D13" i="1"/>
  <c r="E13" i="1"/>
  <c r="F13" i="1"/>
  <c r="G13" i="1"/>
  <c r="H13" i="1"/>
  <c r="I13" i="1"/>
  <c r="J13" i="1"/>
  <c r="K13" i="1"/>
  <c r="L13" i="1"/>
  <c r="M13" i="1"/>
  <c r="N13" i="1"/>
  <c r="B13" i="1"/>
  <c r="G12" i="1"/>
  <c r="H12" i="1"/>
  <c r="I12" i="1"/>
  <c r="J12" i="1"/>
  <c r="K12" i="1"/>
  <c r="L12" i="1"/>
  <c r="M12" i="1"/>
  <c r="N12" i="1"/>
  <c r="F12" i="1"/>
  <c r="C11" i="1"/>
  <c r="D11" i="1"/>
  <c r="E11" i="1"/>
  <c r="F11" i="1"/>
  <c r="G11" i="1"/>
  <c r="H11" i="1"/>
  <c r="I11" i="1"/>
  <c r="J11" i="1"/>
  <c r="K11" i="1"/>
  <c r="L11" i="1"/>
  <c r="M11" i="1"/>
  <c r="N11" i="1"/>
  <c r="B11" i="1"/>
</calcChain>
</file>

<file path=xl/sharedStrings.xml><?xml version="1.0" encoding="utf-8"?>
<sst xmlns="http://schemas.openxmlformats.org/spreadsheetml/2006/main" count="121" uniqueCount="99">
  <si>
    <t>En indice base 100 en 2008</t>
  </si>
  <si>
    <t>Activités périphériques</t>
  </si>
  <si>
    <t>Emploi total national</t>
  </si>
  <si>
    <t>Production et distribution d'énergie et d'eau</t>
  </si>
  <si>
    <t>Protection de la nature et de l'environnement</t>
  </si>
  <si>
    <t>Ensemble des professions vertes</t>
  </si>
  <si>
    <t>Ensemble des professions</t>
  </si>
  <si>
    <t>-</t>
  </si>
  <si>
    <t>Agriculture et entretien des espaces verts</t>
  </si>
  <si>
    <t>Bâtiment</t>
  </si>
  <si>
    <t>Industrie</t>
  </si>
  <si>
    <t>Recherche-Développement</t>
  </si>
  <si>
    <t>Transports</t>
  </si>
  <si>
    <t>Ensemble des professions verdissantes</t>
  </si>
  <si>
    <t>Champ : actifs occupés âgés de 15 ans ou plus résidant en France.</t>
  </si>
  <si>
    <t>Déchets</t>
  </si>
  <si>
    <t>Bruit</t>
  </si>
  <si>
    <t>Activités transversales</t>
  </si>
  <si>
    <t>Gestion des espaces verts</t>
  </si>
  <si>
    <t>Champ : France.</t>
  </si>
  <si>
    <t>Maîtrise de l'énergie</t>
  </si>
  <si>
    <t>Activités de l'économie verte</t>
  </si>
  <si>
    <t xml:space="preserve">Ensemble de l'économie </t>
  </si>
  <si>
    <t>Éco-activités</t>
  </si>
  <si>
    <t>en %</t>
  </si>
  <si>
    <t xml:space="preserve">Temps partiel
</t>
  </si>
  <si>
    <t xml:space="preserve">Non-salariés
</t>
  </si>
  <si>
    <t xml:space="preserve">Contrats à durée déterminée, vacation
</t>
  </si>
  <si>
    <t xml:space="preserve">CDI, titulaires de la fonction publique
</t>
  </si>
  <si>
    <t xml:space="preserve">Part de femmes
</t>
  </si>
  <si>
    <t xml:space="preserve">Répartition de l'emploi par catégories
</t>
  </si>
  <si>
    <t>Note : les effectifs sont arrondis au millier près.</t>
  </si>
  <si>
    <r>
      <t>Assainissement</t>
    </r>
    <r>
      <rPr>
        <sz val="10"/>
        <color indexed="10"/>
        <rFont val="Arial"/>
        <family val="2"/>
      </rPr>
      <t xml:space="preserve"> </t>
    </r>
    <r>
      <rPr>
        <sz val="10"/>
        <color indexed="8"/>
        <rFont val="Arial"/>
        <family val="2"/>
      </rPr>
      <t>et traitement des déchets</t>
    </r>
  </si>
  <si>
    <t>Air</t>
  </si>
  <si>
    <t>Déchets_radio</t>
  </si>
  <si>
    <t>Eaux_usées</t>
  </si>
  <si>
    <t>Nature, biodiversité, paysages</t>
  </si>
  <si>
    <t>Réhab</t>
  </si>
  <si>
    <t>EnR</t>
  </si>
  <si>
    <t>gestion_eau</t>
  </si>
  <si>
    <t>Maîtrise énergie</t>
  </si>
  <si>
    <t>recup</t>
  </si>
  <si>
    <t>ingé</t>
  </si>
  <si>
    <t>R&amp;D</t>
  </si>
  <si>
    <t>Serv gaux</t>
  </si>
  <si>
    <t>Total général</t>
  </si>
  <si>
    <t>Transports urbains et suburbains</t>
  </si>
  <si>
    <t>Transports longue distance</t>
  </si>
  <si>
    <t>Protection de l'air et du climat</t>
  </si>
  <si>
    <t>Gestion des eaux usées</t>
  </si>
  <si>
    <t>Gestion des déchets</t>
  </si>
  <si>
    <t>Protection contre les radiations</t>
  </si>
  <si>
    <t>Lutte contre le bruit</t>
  </si>
  <si>
    <t>Protection de la biodiversité et des paysages</t>
  </si>
  <si>
    <t>Gestion des ressources en eau</t>
  </si>
  <si>
    <t>Récupération de matériaux de recyclage</t>
  </si>
  <si>
    <t>Production d'énergies renouvelables</t>
  </si>
  <si>
    <t>Administration générale relative à l'environnement</t>
  </si>
  <si>
    <t>R &amp; D environnementale</t>
  </si>
  <si>
    <t>Ingénierie environnementale</t>
  </si>
  <si>
    <t>En équivalent temps plein</t>
  </si>
  <si>
    <t>Tableau 2 : emploi dans les professions de l'économie verte</t>
  </si>
  <si>
    <t xml:space="preserve">Protection des sols, des eaux souterraines et des eaux de surface </t>
  </si>
  <si>
    <t>Autres (achats, tourisme, animation)</t>
  </si>
  <si>
    <t>Note : ce graphique est basé sur le nouveau périmètre des éco-activités et des activités périphériques (voir glossaire).</t>
  </si>
  <si>
    <t xml:space="preserve">Évolution de l'emploi 2013-2018
</t>
  </si>
  <si>
    <r>
      <rPr>
        <b/>
        <i/>
        <sz val="10"/>
        <rFont val="Arial"/>
        <family val="2"/>
      </rPr>
      <t>Source</t>
    </r>
    <r>
      <rPr>
        <i/>
        <sz val="10"/>
        <rFont val="Arial"/>
        <family val="2"/>
      </rPr>
      <t xml:space="preserve"> : Insee, recensements de la population 2018 et 2013. Traitements :  SDES, 2021</t>
    </r>
  </si>
  <si>
    <t>-2,3</t>
  </si>
  <si>
    <t>-12</t>
  </si>
  <si>
    <t>2019p</t>
  </si>
  <si>
    <t>Evol. 2019/2018</t>
  </si>
  <si>
    <t>Tableau 1 : emploi dans les activités de l'économie verte en 2019</t>
  </si>
  <si>
    <r>
      <t xml:space="preserve">Évolution 2019/2018
</t>
    </r>
    <r>
      <rPr>
        <b/>
        <sz val="10"/>
        <color indexed="8"/>
        <rFont val="Arial"/>
        <family val="2"/>
      </rPr>
      <t>(en %)</t>
    </r>
  </si>
  <si>
    <t>Gestion durable de la forêt</t>
  </si>
  <si>
    <t>11B</t>
  </si>
  <si>
    <t>gestion_foret</t>
  </si>
  <si>
    <t>Eco-activités</t>
  </si>
  <si>
    <t>Protection environnement</t>
  </si>
  <si>
    <r>
      <rPr>
        <b/>
        <i/>
        <sz val="10"/>
        <rFont val="Arial"/>
        <family val="2"/>
      </rPr>
      <t>Sources</t>
    </r>
    <r>
      <rPr>
        <i/>
        <sz val="10"/>
        <rFont val="Arial"/>
        <family val="2"/>
      </rPr>
      <t xml:space="preserve"> : Insee, EAP, Esane, Comptes nationaux base 2014 ; Ademe ; Agence BIO. Traitements : SDES, 2021
</t>
    </r>
  </si>
  <si>
    <t>Note : ce tableau est basé sur le nouveau périmètre des activités de l'économie vertes défini en 2020 (voir glossaire).</t>
  </si>
  <si>
    <t>Part dans l'emploi total</t>
  </si>
  <si>
    <t>Part éco-activités</t>
  </si>
  <si>
    <t>Protection des sols et des masses d'eau</t>
  </si>
  <si>
    <t>Collecte et traitement des déchets</t>
  </si>
  <si>
    <t>Gestion durable de l'eau</t>
  </si>
  <si>
    <t xml:space="preserve">Notes : protection des sols et des masses d'eau : y compris agriculture biologique ; collecte et traitement des déchets : y compris déchets radioactifs ; activités transversales environnementales : R&amp;D, ingénierie, administration générale </t>
  </si>
  <si>
    <t>en équivalents temps plein</t>
  </si>
  <si>
    <t xml:space="preserve">Graphique 1 : emploi dans les éco-activités en 2004, 2012 et 2019 </t>
  </si>
  <si>
    <r>
      <rPr>
        <b/>
        <sz val="10"/>
        <color theme="1"/>
        <rFont val="Arial"/>
        <family val="2"/>
      </rPr>
      <t>Sources</t>
    </r>
    <r>
      <rPr>
        <i/>
        <sz val="10"/>
        <color theme="1"/>
        <rFont val="Arial"/>
        <family val="2"/>
      </rPr>
      <t xml:space="preserve"> : Insee, enquête annuelle de production (EAP), Élaboration des statistiques annuelles d'entreprises (Ésane), Comptes nationaux base 2014 ; ADEME ; Agence BIO ; Traitements : SDES, 2021</t>
    </r>
  </si>
  <si>
    <t>Transports plus durables (transports en communs, cycles)</t>
  </si>
  <si>
    <t>Emploi en 2019
 (en ETP)</t>
  </si>
  <si>
    <r>
      <t xml:space="preserve">Protection de l'environnement, </t>
    </r>
    <r>
      <rPr>
        <i/>
        <sz val="10"/>
        <rFont val="Arial"/>
        <family val="2"/>
      </rPr>
      <t>dont</t>
    </r>
  </si>
  <si>
    <r>
      <t xml:space="preserve">Gestion des ressources, </t>
    </r>
    <r>
      <rPr>
        <i/>
        <sz val="10"/>
        <rFont val="Arial"/>
        <family val="2"/>
      </rPr>
      <t>dont</t>
    </r>
  </si>
  <si>
    <r>
      <t xml:space="preserve">Activités transversales, </t>
    </r>
    <r>
      <rPr>
        <i/>
        <sz val="10"/>
        <rFont val="Arial"/>
        <family val="2"/>
      </rPr>
      <t>dont</t>
    </r>
  </si>
  <si>
    <r>
      <t xml:space="preserve">Activités périphériques, </t>
    </r>
    <r>
      <rPr>
        <b/>
        <i/>
        <sz val="10"/>
        <rFont val="Arial"/>
        <family val="2"/>
      </rPr>
      <t>dont</t>
    </r>
  </si>
  <si>
    <t xml:space="preserve"> Personnes en emploi en 2018 
(en nombre)</t>
  </si>
  <si>
    <t>- 6,7</t>
  </si>
  <si>
    <t>- 3,8</t>
  </si>
  <si>
    <r>
      <t xml:space="preserve">Graphique 2 : évolution de l'emploi dans les activités de l'économie verte entre 2004 et 2019 </t>
    </r>
    <r>
      <rPr>
        <sz val="10"/>
        <rFont val="Arial"/>
        <family val="2"/>
      </rPr>
      <t>(en équivalents temps plein)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</si>
</sst>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€_-;\-* #,##0.00\ _€_-;_-* &quot;-&quot;??\ _€_-;_-@_-"/>
    <numFmt numFmtId="165" formatCode="0.0"/>
    <numFmt numFmtId="166" formatCode="0.0%"/>
    <numFmt numFmtId="167" formatCode="_-* #,##0\ _€_-;\-* #,##0\ _€_-;_-* &quot;-&quot;??\ _€_-;_-@_-"/>
    <numFmt numFmtId="168" formatCode="_-* #,##0.00\ _F_-;\-* #,##0.00\ _F_-;_-* &quot;-&quot;??\ _F_-;_-@_-"/>
    <numFmt numFmtId="169" formatCode="_-* #,##0.0\ _€_-;\-* #,##0.0\ _€_-;_-* &quot;-&quot;??\ _€_-;_-@_-"/>
    <numFmt numFmtId="170" formatCode="#,##0.0"/>
  </numFmts>
  <fonts count="2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trike/>
      <sz val="11"/>
      <color indexed="8"/>
      <name val="Calibri"/>
      <family val="2"/>
    </font>
    <font>
      <sz val="10"/>
      <color indexed="10"/>
      <name val="Arial"/>
      <family val="2"/>
    </font>
    <font>
      <strike/>
      <sz val="1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0.5"/>
      <color theme="1"/>
      <name val="Arial"/>
      <family val="2"/>
    </font>
    <font>
      <i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CE6F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ont="0" applyFill="0" applyBorder="0" applyAlignment="0" applyProtection="0"/>
  </cellStyleXfs>
  <cellXfs count="142">
    <xf numFmtId="0" fontId="0" fillId="0" borderId="0" xfId="0"/>
    <xf numFmtId="0" fontId="8" fillId="0" borderId="0" xfId="0" applyFont="1"/>
    <xf numFmtId="0" fontId="9" fillId="0" borderId="0" xfId="0" applyFont="1" applyFill="1"/>
    <xf numFmtId="0" fontId="10" fillId="0" borderId="0" xfId="0" applyFont="1"/>
    <xf numFmtId="0" fontId="9" fillId="0" borderId="0" xfId="0" applyFont="1"/>
    <xf numFmtId="165" fontId="9" fillId="0" borderId="0" xfId="0" applyNumberFormat="1" applyFont="1" applyFill="1"/>
    <xf numFmtId="0" fontId="2" fillId="2" borderId="0" xfId="0" applyFont="1" applyFill="1"/>
    <xf numFmtId="3" fontId="9" fillId="2" borderId="0" xfId="0" applyNumberFormat="1" applyFont="1" applyFill="1"/>
    <xf numFmtId="3" fontId="2" fillId="2" borderId="0" xfId="0" applyNumberFormat="1" applyFont="1" applyFill="1"/>
    <xf numFmtId="167" fontId="9" fillId="0" borderId="0" xfId="1" applyNumberFormat="1" applyFont="1" applyFill="1"/>
    <xf numFmtId="9" fontId="9" fillId="0" borderId="0" xfId="6" applyFont="1"/>
    <xf numFmtId="166" fontId="9" fillId="0" borderId="0" xfId="6" applyNumberFormat="1" applyFont="1"/>
    <xf numFmtId="166" fontId="9" fillId="0" borderId="0" xfId="6" applyNumberFormat="1" applyFont="1" applyFill="1"/>
    <xf numFmtId="0" fontId="9" fillId="2" borderId="0" xfId="0" applyFont="1" applyFill="1"/>
    <xf numFmtId="0" fontId="6" fillId="0" borderId="0" xfId="0" applyFont="1"/>
    <xf numFmtId="3" fontId="2" fillId="0" borderId="0" xfId="3" applyNumberFormat="1" applyFont="1" applyFill="1" applyBorder="1" applyAlignment="1">
      <alignment horizontal="right" vertical="center"/>
    </xf>
    <xf numFmtId="3" fontId="4" fillId="0" borderId="3" xfId="3" applyNumberFormat="1" applyFont="1" applyFill="1" applyBorder="1" applyAlignment="1">
      <alignment horizontal="right" vertical="center"/>
    </xf>
    <xf numFmtId="3" fontId="0" fillId="0" borderId="0" xfId="0" applyNumberFormat="1"/>
    <xf numFmtId="0" fontId="2" fillId="0" borderId="0" xfId="0" applyFont="1" applyFill="1" applyBorder="1" applyAlignment="1">
      <alignment horizontal="left" vertical="center" indent="1"/>
    </xf>
    <xf numFmtId="3" fontId="9" fillId="0" borderId="0" xfId="0" applyNumberFormat="1" applyFont="1" applyFill="1"/>
    <xf numFmtId="167" fontId="10" fillId="0" borderId="3" xfId="1" applyNumberFormat="1" applyFont="1" applyFill="1" applyBorder="1"/>
    <xf numFmtId="0" fontId="10" fillId="0" borderId="3" xfId="0" quotePrefix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7" fontId="1" fillId="0" borderId="0" xfId="1" applyNumberFormat="1" applyFont="1" applyBorder="1"/>
    <xf numFmtId="1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9" fillId="0" borderId="0" xfId="0" applyFont="1" applyAlignment="1">
      <alignment wrapText="1"/>
    </xf>
    <xf numFmtId="9" fontId="9" fillId="0" borderId="0" xfId="6" applyFont="1" applyAlignment="1">
      <alignment wrapText="1"/>
    </xf>
    <xf numFmtId="0" fontId="16" fillId="2" borderId="0" xfId="0" applyFont="1" applyFill="1" applyAlignment="1">
      <alignment horizontal="right"/>
    </xf>
    <xf numFmtId="0" fontId="4" fillId="0" borderId="0" xfId="0" applyFont="1" applyFill="1"/>
    <xf numFmtId="0" fontId="14" fillId="0" borderId="0" xfId="0" applyFont="1" applyFill="1"/>
    <xf numFmtId="0" fontId="3" fillId="2" borderId="0" xfId="0" applyFont="1" applyFill="1"/>
    <xf numFmtId="0" fontId="9" fillId="0" borderId="0" xfId="0" applyFont="1" applyFill="1" applyAlignment="1">
      <alignment horizontal="right"/>
    </xf>
    <xf numFmtId="0" fontId="10" fillId="0" borderId="0" xfId="0" applyFont="1" applyFill="1"/>
    <xf numFmtId="167" fontId="9" fillId="0" borderId="0" xfId="1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wrapText="1"/>
    </xf>
    <xf numFmtId="167" fontId="9" fillId="0" borderId="0" xfId="1" applyNumberFormat="1" applyFont="1" applyFill="1" applyBorder="1"/>
    <xf numFmtId="1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7" fontId="9" fillId="0" borderId="0" xfId="0" applyNumberFormat="1" applyFont="1" applyFill="1"/>
    <xf numFmtId="164" fontId="10" fillId="0" borderId="0" xfId="1" applyFont="1" applyFill="1"/>
    <xf numFmtId="167" fontId="1" fillId="0" borderId="0" xfId="1" applyNumberFormat="1" applyFont="1" applyFill="1" applyBorder="1"/>
    <xf numFmtId="1" fontId="1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1" fontId="1" fillId="0" borderId="0" xfId="0" applyNumberFormat="1" applyFont="1" applyFill="1"/>
    <xf numFmtId="0" fontId="2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9" fillId="0" borderId="2" xfId="0" applyFont="1" applyBorder="1"/>
    <xf numFmtId="0" fontId="1" fillId="0" borderId="0" xfId="0" applyFont="1" applyBorder="1"/>
    <xf numFmtId="0" fontId="10" fillId="0" borderId="3" xfId="0" applyFont="1" applyFill="1" applyBorder="1"/>
    <xf numFmtId="165" fontId="2" fillId="0" borderId="0" xfId="0" applyNumberFormat="1" applyFont="1" applyFill="1" applyBorder="1" applyAlignment="1">
      <alignment horizontal="center"/>
    </xf>
    <xf numFmtId="3" fontId="9" fillId="0" borderId="0" xfId="1" applyNumberFormat="1" applyFont="1" applyFill="1"/>
    <xf numFmtId="3" fontId="4" fillId="2" borderId="0" xfId="4" applyNumberFormat="1" applyFont="1" applyFill="1" applyBorder="1" applyAlignment="1">
      <alignment wrapText="1"/>
    </xf>
    <xf numFmtId="0" fontId="17" fillId="0" borderId="0" xfId="0" applyFont="1" applyFill="1"/>
    <xf numFmtId="1" fontId="9" fillId="0" borderId="4" xfId="0" applyNumberFormat="1" applyFont="1" applyFill="1" applyBorder="1" applyAlignment="1">
      <alignment horizontal="center" wrapText="1"/>
    </xf>
    <xf numFmtId="1" fontId="9" fillId="0" borderId="4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66" fontId="17" fillId="0" borderId="0" xfId="6" applyNumberFormat="1" applyFont="1" applyFill="1"/>
    <xf numFmtId="166" fontId="10" fillId="0" borderId="0" xfId="6" applyNumberFormat="1" applyFont="1" applyFill="1" applyAlignment="1">
      <alignment horizontal="center"/>
    </xf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/>
    <xf numFmtId="0" fontId="4" fillId="0" borderId="0" xfId="0" applyFont="1" applyFill="1" applyBorder="1" applyAlignment="1">
      <alignment horizontal="left" vertical="center"/>
    </xf>
    <xf numFmtId="3" fontId="4" fillId="0" borderId="0" xfId="3" applyNumberFormat="1" applyFont="1" applyFill="1" applyBorder="1" applyAlignment="1">
      <alignment horizontal="right" vertical="center"/>
    </xf>
    <xf numFmtId="165" fontId="10" fillId="0" borderId="0" xfId="4" applyNumberFormat="1" applyFont="1" applyFill="1" applyBorder="1" applyAlignment="1">
      <alignment horizontal="center" wrapText="1"/>
    </xf>
    <xf numFmtId="165" fontId="2" fillId="0" borderId="0" xfId="0" quotePrefix="1" applyNumberFormat="1" applyFont="1" applyFill="1" applyBorder="1" applyAlignment="1">
      <alignment horizontal="center" wrapText="1"/>
    </xf>
    <xf numFmtId="165" fontId="2" fillId="0" borderId="0" xfId="0" quotePrefix="1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2" fontId="9" fillId="0" borderId="0" xfId="0" applyNumberFormat="1" applyFont="1" applyFill="1"/>
    <xf numFmtId="170" fontId="9" fillId="0" borderId="0" xfId="0" applyNumberFormat="1" applyFont="1" applyFill="1"/>
    <xf numFmtId="0" fontId="3" fillId="0" borderId="0" xfId="0" applyFont="1" applyFill="1" applyBorder="1" applyAlignment="1">
      <alignment horizontal="left" vertical="center" indent="1"/>
    </xf>
    <xf numFmtId="3" fontId="3" fillId="0" borderId="0" xfId="3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3" fontId="4" fillId="0" borderId="0" xfId="3" applyNumberFormat="1" applyFont="1" applyFill="1" applyBorder="1" applyAlignment="1">
      <alignment horizontal="right"/>
    </xf>
    <xf numFmtId="3" fontId="26" fillId="0" borderId="0" xfId="0" applyNumberFormat="1" applyFont="1" applyFill="1"/>
    <xf numFmtId="3" fontId="4" fillId="0" borderId="2" xfId="3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67" fontId="4" fillId="0" borderId="0" xfId="1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4" fillId="0" borderId="2" xfId="4" applyNumberFormat="1" applyFont="1" applyFill="1" applyBorder="1" applyAlignment="1">
      <alignment horizontal="center" vertical="center" wrapText="1"/>
    </xf>
    <xf numFmtId="165" fontId="2" fillId="0" borderId="0" xfId="4" applyNumberFormat="1" applyFont="1" applyFill="1" applyBorder="1" applyAlignment="1">
      <alignment horizontal="center" vertical="center" wrapText="1"/>
    </xf>
    <xf numFmtId="165" fontId="9" fillId="0" borderId="0" xfId="4" applyNumberFormat="1" applyFont="1" applyFill="1" applyBorder="1" applyAlignment="1">
      <alignment horizontal="center" vertical="center" wrapText="1"/>
    </xf>
    <xf numFmtId="165" fontId="26" fillId="0" borderId="0" xfId="4" applyNumberFormat="1" applyFont="1" applyFill="1" applyBorder="1" applyAlignment="1">
      <alignment horizontal="center" vertical="center" wrapText="1"/>
    </xf>
    <xf numFmtId="49" fontId="26" fillId="0" borderId="0" xfId="4" applyNumberFormat="1" applyFont="1" applyFill="1" applyBorder="1" applyAlignment="1">
      <alignment horizontal="center" vertical="center" wrapText="1"/>
    </xf>
    <xf numFmtId="165" fontId="4" fillId="0" borderId="0" xfId="4" applyNumberFormat="1" applyFont="1" applyFill="1" applyBorder="1" applyAlignment="1">
      <alignment horizontal="center" vertical="center" wrapText="1"/>
    </xf>
    <xf numFmtId="165" fontId="2" fillId="0" borderId="0" xfId="2" applyNumberFormat="1" applyFont="1" applyFill="1" applyBorder="1" applyAlignment="1">
      <alignment horizontal="center" vertical="center"/>
    </xf>
    <xf numFmtId="165" fontId="3" fillId="0" borderId="0" xfId="2" applyNumberFormat="1" applyFont="1" applyFill="1" applyBorder="1" applyAlignment="1">
      <alignment horizontal="center" vertical="center"/>
    </xf>
    <xf numFmtId="165" fontId="10" fillId="0" borderId="3" xfId="4" applyNumberFormat="1" applyFont="1" applyFill="1" applyBorder="1" applyAlignment="1">
      <alignment horizontal="center" vertical="center" wrapText="1"/>
    </xf>
    <xf numFmtId="0" fontId="24" fillId="3" borderId="0" xfId="0" applyFont="1" applyFill="1" applyAlignment="1">
      <alignment vertical="center"/>
    </xf>
    <xf numFmtId="0" fontId="0" fillId="3" borderId="0" xfId="0" applyFill="1"/>
    <xf numFmtId="0" fontId="25" fillId="3" borderId="0" xfId="0" applyFont="1" applyFill="1"/>
    <xf numFmtId="0" fontId="18" fillId="4" borderId="1" xfId="0" applyNumberFormat="1" applyFont="1" applyFill="1" applyBorder="1" applyAlignment="1">
      <alignment horizontal="center"/>
    </xf>
    <xf numFmtId="3" fontId="19" fillId="3" borderId="8" xfId="0" applyNumberFormat="1" applyFont="1" applyFill="1" applyBorder="1"/>
    <xf numFmtId="3" fontId="19" fillId="3" borderId="1" xfId="0" applyNumberFormat="1" applyFont="1" applyFill="1" applyBorder="1"/>
    <xf numFmtId="3" fontId="18" fillId="4" borderId="1" xfId="0" applyNumberFormat="1" applyFont="1" applyFill="1" applyBorder="1"/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3" fontId="18" fillId="4" borderId="0" xfId="0" applyNumberFormat="1" applyFont="1" applyFill="1" applyBorder="1"/>
    <xf numFmtId="3" fontId="18" fillId="4" borderId="0" xfId="0" applyNumberFormat="1" applyFont="1" applyFill="1" applyBorder="1" applyAlignment="1">
      <alignment horizontal="left"/>
    </xf>
    <xf numFmtId="3" fontId="0" fillId="3" borderId="1" xfId="0" applyNumberFormat="1" applyFill="1" applyBorder="1" applyAlignment="1"/>
    <xf numFmtId="3" fontId="19" fillId="3" borderId="1" xfId="0" applyNumberFormat="1" applyFont="1" applyFill="1" applyBorder="1" applyAlignment="1">
      <alignment horizontal="left"/>
    </xf>
    <xf numFmtId="0" fontId="0" fillId="3" borderId="1" xfId="0" applyFill="1" applyBorder="1" applyAlignment="1"/>
    <xf numFmtId="0" fontId="0" fillId="3" borderId="1" xfId="0" applyFill="1" applyBorder="1"/>
    <xf numFmtId="0" fontId="4" fillId="3" borderId="0" xfId="0" applyFont="1" applyFill="1"/>
    <xf numFmtId="0" fontId="12" fillId="3" borderId="0" xfId="0" applyFont="1" applyFill="1"/>
    <xf numFmtId="0" fontId="1" fillId="3" borderId="0" xfId="0" applyFont="1" applyFill="1"/>
    <xf numFmtId="0" fontId="13" fillId="3" borderId="0" xfId="0" applyFont="1" applyFill="1"/>
    <xf numFmtId="0" fontId="12" fillId="3" borderId="1" xfId="0" applyFont="1" applyFill="1" applyBorder="1" applyAlignment="1"/>
    <xf numFmtId="0" fontId="11" fillId="3" borderId="1" xfId="0" applyFont="1" applyFill="1" applyBorder="1" applyAlignment="1"/>
    <xf numFmtId="0" fontId="11" fillId="3" borderId="7" xfId="0" applyFont="1" applyFill="1" applyBorder="1" applyAlignment="1"/>
    <xf numFmtId="0" fontId="11" fillId="3" borderId="1" xfId="0" applyFont="1" applyFill="1" applyBorder="1" applyAlignment="1">
      <alignment horizontal="right"/>
    </xf>
    <xf numFmtId="3" fontId="12" fillId="3" borderId="1" xfId="0" applyNumberFormat="1" applyFont="1" applyFill="1" applyBorder="1" applyAlignment="1"/>
    <xf numFmtId="3" fontId="12" fillId="3" borderId="0" xfId="0" applyNumberFormat="1" applyFont="1" applyFill="1"/>
    <xf numFmtId="3" fontId="12" fillId="3" borderId="1" xfId="0" applyNumberFormat="1" applyFont="1" applyFill="1" applyBorder="1"/>
    <xf numFmtId="9" fontId="12" fillId="3" borderId="1" xfId="6" applyFont="1" applyFill="1" applyBorder="1" applyAlignment="1"/>
    <xf numFmtId="3" fontId="12" fillId="3" borderId="7" xfId="0" applyNumberFormat="1" applyFont="1" applyFill="1" applyBorder="1" applyAlignment="1"/>
    <xf numFmtId="169" fontId="12" fillId="3" borderId="0" xfId="0" applyNumberFormat="1" applyFont="1" applyFill="1"/>
    <xf numFmtId="0" fontId="12" fillId="3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/>
    </xf>
    <xf numFmtId="165" fontId="12" fillId="3" borderId="1" xfId="0" applyNumberFormat="1" applyFont="1" applyFill="1" applyBorder="1" applyAlignment="1">
      <alignment horizontal="center"/>
    </xf>
    <xf numFmtId="0" fontId="2" fillId="3" borderId="0" xfId="0" applyFont="1" applyFill="1" applyAlignment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 shrinkToFit="1"/>
    </xf>
    <xf numFmtId="0" fontId="4" fillId="0" borderId="3" xfId="0" applyFont="1" applyFill="1" applyBorder="1" applyAlignment="1">
      <alignment horizontal="center" vertical="top" wrapText="1" shrinkToFit="1"/>
    </xf>
    <xf numFmtId="0" fontId="4" fillId="0" borderId="0" xfId="4" applyFont="1" applyFill="1" applyBorder="1" applyAlignment="1">
      <alignment horizontal="center" vertical="top" wrapText="1" shrinkToFit="1"/>
    </xf>
    <xf numFmtId="0" fontId="4" fillId="0" borderId="3" xfId="4" applyFont="1" applyFill="1" applyBorder="1" applyAlignment="1">
      <alignment horizontal="center" vertical="top" wrapText="1" shrinkToFit="1"/>
    </xf>
    <xf numFmtId="0" fontId="3" fillId="2" borderId="0" xfId="4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7">
    <cellStyle name="Milliers" xfId="1" builtinId="3"/>
    <cellStyle name="Milliers_Estimation emploi 2003_vfinale" xfId="2"/>
    <cellStyle name="Milliers_Estimation emploi 2004b" xfId="3"/>
    <cellStyle name="Normal" xfId="0" builtinId="0"/>
    <cellStyle name="Normal 2" xfId="4"/>
    <cellStyle name="Normal 4" xfId="5"/>
    <cellStyle name="Pourcentag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34155321445606"/>
          <c:y val="5.4362367075249614E-2"/>
          <c:w val="0.77016559699431819"/>
          <c:h val="0.34923208052601673"/>
        </c:manualLayout>
      </c:layout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1'!$A$4:$A$15</c:f>
              <c:strCache>
                <c:ptCount val="12"/>
                <c:pt idx="0">
                  <c:v>Protection des sols et des masses d'eau</c:v>
                </c:pt>
                <c:pt idx="1">
                  <c:v>Maîtrise de l'énergie</c:v>
                </c:pt>
                <c:pt idx="2">
                  <c:v>Collecte et traitement des déchets</c:v>
                </c:pt>
                <c:pt idx="3">
                  <c:v>Activités transversales</c:v>
                </c:pt>
                <c:pt idx="4">
                  <c:v>Production d'énergies renouvelables</c:v>
                </c:pt>
                <c:pt idx="5">
                  <c:v>Gestion des eaux usées</c:v>
                </c:pt>
                <c:pt idx="6">
                  <c:v>Récupération de matériaux de recyclage</c:v>
                </c:pt>
                <c:pt idx="7">
                  <c:v>Protection de la biodiversité et des paysages</c:v>
                </c:pt>
                <c:pt idx="8">
                  <c:v>Protection de l'air et du climat</c:v>
                </c:pt>
                <c:pt idx="9">
                  <c:v>Gestion durable de la forêt</c:v>
                </c:pt>
                <c:pt idx="10">
                  <c:v>Lutte contre le bruit</c:v>
                </c:pt>
                <c:pt idx="11">
                  <c:v>Gestion durable de l'eau</c:v>
                </c:pt>
              </c:strCache>
            </c:strRef>
          </c:cat>
          <c:val>
            <c:numRef>
              <c:f>'Graphique 1'!$B$4:$B$15</c:f>
              <c:numCache>
                <c:formatCode>#,##0</c:formatCode>
                <c:ptCount val="12"/>
                <c:pt idx="0">
                  <c:v>29351.597772732817</c:v>
                </c:pt>
                <c:pt idx="1">
                  <c:v>61110.464800850154</c:v>
                </c:pt>
                <c:pt idx="2">
                  <c:v>76258.832491168519</c:v>
                </c:pt>
                <c:pt idx="3">
                  <c:v>61836.374282979406</c:v>
                </c:pt>
                <c:pt idx="4">
                  <c:v>33141.231721811171</c:v>
                </c:pt>
                <c:pt idx="5">
                  <c:v>76712.572292304816</c:v>
                </c:pt>
                <c:pt idx="6">
                  <c:v>17490.960185053635</c:v>
                </c:pt>
                <c:pt idx="7">
                  <c:v>12758.715025420721</c:v>
                </c:pt>
                <c:pt idx="8">
                  <c:v>8125.129637569662</c:v>
                </c:pt>
                <c:pt idx="9">
                  <c:v>9792.6454454215618</c:v>
                </c:pt>
                <c:pt idx="10">
                  <c:v>6962.3567013485153</c:v>
                </c:pt>
                <c:pt idx="11">
                  <c:v>4676.710857512694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6-4C12-B2EA-565EB990CDC9}"/>
            </c:ext>
          </c:extLst>
        </c:ser>
        <c:ser>
          <c:idx val="1"/>
          <c:order val="1"/>
          <c:tx>
            <c:v>2012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'Graphique 1'!$A$4:$A$15</c:f>
              <c:strCache>
                <c:ptCount val="12"/>
                <c:pt idx="0">
                  <c:v>Protection des sols et des masses d'eau</c:v>
                </c:pt>
                <c:pt idx="1">
                  <c:v>Maîtrise de l'énergie</c:v>
                </c:pt>
                <c:pt idx="2">
                  <c:v>Collecte et traitement des déchets</c:v>
                </c:pt>
                <c:pt idx="3">
                  <c:v>Activités transversales</c:v>
                </c:pt>
                <c:pt idx="4">
                  <c:v>Production d'énergies renouvelables</c:v>
                </c:pt>
                <c:pt idx="5">
                  <c:v>Gestion des eaux usées</c:v>
                </c:pt>
                <c:pt idx="6">
                  <c:v>Récupération de matériaux de recyclage</c:v>
                </c:pt>
                <c:pt idx="7">
                  <c:v>Protection de la biodiversité et des paysages</c:v>
                </c:pt>
                <c:pt idx="8">
                  <c:v>Protection de l'air et du climat</c:v>
                </c:pt>
                <c:pt idx="9">
                  <c:v>Gestion durable de la forêt</c:v>
                </c:pt>
                <c:pt idx="10">
                  <c:v>Lutte contre le bruit</c:v>
                </c:pt>
                <c:pt idx="11">
                  <c:v>Gestion durable de l'eau</c:v>
                </c:pt>
              </c:strCache>
            </c:strRef>
          </c:cat>
          <c:val>
            <c:numRef>
              <c:f>'Graphique 1'!$J$4:$J$15</c:f>
              <c:numCache>
                <c:formatCode>#,##0</c:formatCode>
                <c:ptCount val="12"/>
                <c:pt idx="0">
                  <c:v>63787.76182432982</c:v>
                </c:pt>
                <c:pt idx="1">
                  <c:v>106187.52081203452</c:v>
                </c:pt>
                <c:pt idx="2">
                  <c:v>92179.012331957725</c:v>
                </c:pt>
                <c:pt idx="3">
                  <c:v>73198.430140648619</c:v>
                </c:pt>
                <c:pt idx="4">
                  <c:v>65038.658122388304</c:v>
                </c:pt>
                <c:pt idx="5">
                  <c:v>60126.859602894285</c:v>
                </c:pt>
                <c:pt idx="6">
                  <c:v>23437.479449132374</c:v>
                </c:pt>
                <c:pt idx="7">
                  <c:v>17789.183388114892</c:v>
                </c:pt>
                <c:pt idx="8">
                  <c:v>6561.1815084018253</c:v>
                </c:pt>
                <c:pt idx="9">
                  <c:v>8004.919612414933</c:v>
                </c:pt>
                <c:pt idx="10">
                  <c:v>7967.6715464941817</c:v>
                </c:pt>
                <c:pt idx="11">
                  <c:v>4102.8169762017087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6-4C12-B2EA-565EB990CDC9}"/>
            </c:ext>
          </c:extLst>
        </c:ser>
        <c:ser>
          <c:idx val="2"/>
          <c:order val="2"/>
          <c:tx>
            <c:v>2019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'Graphique 1'!$A$4:$A$15</c:f>
              <c:strCache>
                <c:ptCount val="12"/>
                <c:pt idx="0">
                  <c:v>Protection des sols et des masses d'eau</c:v>
                </c:pt>
                <c:pt idx="1">
                  <c:v>Maîtrise de l'énergie</c:v>
                </c:pt>
                <c:pt idx="2">
                  <c:v>Collecte et traitement des déchets</c:v>
                </c:pt>
                <c:pt idx="3">
                  <c:v>Activités transversales</c:v>
                </c:pt>
                <c:pt idx="4">
                  <c:v>Production d'énergies renouvelables</c:v>
                </c:pt>
                <c:pt idx="5">
                  <c:v>Gestion des eaux usées</c:v>
                </c:pt>
                <c:pt idx="6">
                  <c:v>Récupération de matériaux de recyclage</c:v>
                </c:pt>
                <c:pt idx="7">
                  <c:v>Protection de la biodiversité et des paysages</c:v>
                </c:pt>
                <c:pt idx="8">
                  <c:v>Protection de l'air et du climat</c:v>
                </c:pt>
                <c:pt idx="9">
                  <c:v>Gestion durable de la forêt</c:v>
                </c:pt>
                <c:pt idx="10">
                  <c:v>Lutte contre le bruit</c:v>
                </c:pt>
                <c:pt idx="11">
                  <c:v>Gestion durable de l'eau</c:v>
                </c:pt>
              </c:strCache>
            </c:strRef>
          </c:cat>
          <c:val>
            <c:numRef>
              <c:f>'Graphique 1'!$Q$4:$Q$15</c:f>
              <c:numCache>
                <c:formatCode>#,##0</c:formatCode>
                <c:ptCount val="12"/>
                <c:pt idx="0">
                  <c:v>122587.65403697807</c:v>
                </c:pt>
                <c:pt idx="1">
                  <c:v>101154.06802583158</c:v>
                </c:pt>
                <c:pt idx="2">
                  <c:v>92648.694113320496</c:v>
                </c:pt>
                <c:pt idx="3">
                  <c:v>81469.121997367052</c:v>
                </c:pt>
                <c:pt idx="4">
                  <c:v>79854.850087610015</c:v>
                </c:pt>
                <c:pt idx="5">
                  <c:v>57747.464455986134</c:v>
                </c:pt>
                <c:pt idx="6">
                  <c:v>29473.547611970022</c:v>
                </c:pt>
                <c:pt idx="7">
                  <c:v>18796.311242152718</c:v>
                </c:pt>
                <c:pt idx="8">
                  <c:v>8898.3124100530931</c:v>
                </c:pt>
                <c:pt idx="9">
                  <c:v>7906.2470928437097</c:v>
                </c:pt>
                <c:pt idx="10">
                  <c:v>5602.9513887058129</c:v>
                </c:pt>
                <c:pt idx="11">
                  <c:v>3959.7688489633933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86-4C12-B2EA-565EB990C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7550111"/>
        <c:axId val="1572984079"/>
      </c:barChart>
      <c:catAx>
        <c:axId val="1577550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572984079"/>
        <c:crosses val="autoZero"/>
        <c:auto val="1"/>
        <c:lblAlgn val="ctr"/>
        <c:lblOffset val="100"/>
        <c:noMultiLvlLbl val="0"/>
      </c:catAx>
      <c:valAx>
        <c:axId val="1572984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577550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556218464190382"/>
          <c:y val="0.86045972346240229"/>
          <c:w val="0.4300432610642054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86611646033929E-2"/>
          <c:y val="2.3121690713516288E-2"/>
          <c:w val="0.90840660686139596"/>
          <c:h val="0.76083979137356106"/>
        </c:manualLayout>
      </c:layout>
      <c:lineChart>
        <c:grouping val="standard"/>
        <c:varyColors val="0"/>
        <c:ser>
          <c:idx val="0"/>
          <c:order val="0"/>
          <c:tx>
            <c:strRef>
              <c:f>'Graphique 2'!$A$11</c:f>
              <c:strCache>
                <c:ptCount val="1"/>
                <c:pt idx="0">
                  <c:v>Éco-activités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'Graphique 2'!$B$10:$Q$10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2019p</c:v>
                </c:pt>
              </c:strCache>
            </c:strRef>
          </c:cat>
          <c:val>
            <c:numRef>
              <c:f>'Graphique 2'!$B$11:$Q$11</c:f>
              <c:numCache>
                <c:formatCode>0.0</c:formatCode>
                <c:ptCount val="16"/>
                <c:pt idx="0">
                  <c:v>84.74753378352014</c:v>
                </c:pt>
                <c:pt idx="1">
                  <c:v>87.86653257926308</c:v>
                </c:pt>
                <c:pt idx="2">
                  <c:v>90.459625221833647</c:v>
                </c:pt>
                <c:pt idx="3">
                  <c:v>93.766412691378676</c:v>
                </c:pt>
                <c:pt idx="4">
                  <c:v>100</c:v>
                </c:pt>
                <c:pt idx="5">
                  <c:v>104.86174715233231</c:v>
                </c:pt>
                <c:pt idx="6">
                  <c:v>112.74069124673628</c:v>
                </c:pt>
                <c:pt idx="7">
                  <c:v>114.1545408178485</c:v>
                </c:pt>
                <c:pt idx="8">
                  <c:v>112.44864519486389</c:v>
                </c:pt>
                <c:pt idx="9">
                  <c:v>112.65099814055057</c:v>
                </c:pt>
                <c:pt idx="10">
                  <c:v>114.0694012992</c:v>
                </c:pt>
                <c:pt idx="11">
                  <c:v>114.51107434814128</c:v>
                </c:pt>
                <c:pt idx="12">
                  <c:v>114.60425802605674</c:v>
                </c:pt>
                <c:pt idx="13">
                  <c:v>122.58585963768461</c:v>
                </c:pt>
                <c:pt idx="14">
                  <c:v>125.41970204909842</c:v>
                </c:pt>
                <c:pt idx="15">
                  <c:v>129.83952999122684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64-4DF3-8D5C-E98244DDDF8D}"/>
            </c:ext>
          </c:extLst>
        </c:ser>
        <c:ser>
          <c:idx val="1"/>
          <c:order val="1"/>
          <c:tx>
            <c:strRef>
              <c:f>'Graphique 2'!$A$12</c:f>
              <c:strCache>
                <c:ptCount val="1"/>
                <c:pt idx="0">
                  <c:v>Activités périphériques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'Graphique 2'!$B$10:$Q$10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2019p</c:v>
                </c:pt>
              </c:strCache>
            </c:strRef>
          </c:cat>
          <c:val>
            <c:numRef>
              <c:f>'Graphique 2'!$B$12:$Q$12</c:f>
              <c:numCache>
                <c:formatCode>0.0</c:formatCode>
                <c:ptCount val="16"/>
                <c:pt idx="4">
                  <c:v>100</c:v>
                </c:pt>
                <c:pt idx="5">
                  <c:v>101.84363889497357</c:v>
                </c:pt>
                <c:pt idx="6">
                  <c:v>101.11251682816702</c:v>
                </c:pt>
                <c:pt idx="7">
                  <c:v>103.99874697971616</c:v>
                </c:pt>
                <c:pt idx="8">
                  <c:v>105.88450979029945</c:v>
                </c:pt>
                <c:pt idx="9">
                  <c:v>109.47824041415146</c:v>
                </c:pt>
                <c:pt idx="10">
                  <c:v>109.78102547386359</c:v>
                </c:pt>
                <c:pt idx="11">
                  <c:v>109.31805516611968</c:v>
                </c:pt>
                <c:pt idx="12">
                  <c:v>108.88581962400201</c:v>
                </c:pt>
                <c:pt idx="13">
                  <c:v>108.43199948694216</c:v>
                </c:pt>
                <c:pt idx="14">
                  <c:v>108.41165127336593</c:v>
                </c:pt>
                <c:pt idx="15">
                  <c:v>112.13180572879824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64-4DF3-8D5C-E98244DDDF8D}"/>
            </c:ext>
          </c:extLst>
        </c:ser>
        <c:ser>
          <c:idx val="2"/>
          <c:order val="2"/>
          <c:tx>
            <c:strRef>
              <c:f>'Graphique 2'!$A$13</c:f>
              <c:strCache>
                <c:ptCount val="1"/>
                <c:pt idx="0">
                  <c:v>Emploi total national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none"/>
          </c:marker>
          <c:cat>
            <c:strRef>
              <c:f>'Graphique 2'!$B$10:$Q$10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2019p</c:v>
                </c:pt>
              </c:strCache>
            </c:strRef>
          </c:cat>
          <c:val>
            <c:numRef>
              <c:f>'Graphique 2'!$B$13:$Q$13</c:f>
              <c:numCache>
                <c:formatCode>0.0</c:formatCode>
                <c:ptCount val="16"/>
                <c:pt idx="0">
                  <c:v>96.023167679478988</c:v>
                </c:pt>
                <c:pt idx="1">
                  <c:v>96.69466302136</c:v>
                </c:pt>
                <c:pt idx="2">
                  <c:v>98.093131660054965</c:v>
                </c:pt>
                <c:pt idx="3">
                  <c:v>99.579489038107639</c:v>
                </c:pt>
                <c:pt idx="4">
                  <c:v>100</c:v>
                </c:pt>
                <c:pt idx="5">
                  <c:v>98.906104366010183</c:v>
                </c:pt>
                <c:pt idx="6">
                  <c:v>98.890299141349374</c:v>
                </c:pt>
                <c:pt idx="7">
                  <c:v>99.377967055748869</c:v>
                </c:pt>
                <c:pt idx="8">
                  <c:v>99.489768338988</c:v>
                </c:pt>
                <c:pt idx="9">
                  <c:v>99.626322822295208</c:v>
                </c:pt>
                <c:pt idx="10">
                  <c:v>99.967015464478948</c:v>
                </c:pt>
                <c:pt idx="11">
                  <c:v>100.30236916693384</c:v>
                </c:pt>
                <c:pt idx="12">
                  <c:v>100.75495674945883</c:v>
                </c:pt>
                <c:pt idx="13">
                  <c:v>101.86901360407975</c:v>
                </c:pt>
                <c:pt idx="14">
                  <c:v>102.87200964962184</c:v>
                </c:pt>
                <c:pt idx="15">
                  <c:v>104.19361913036735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64-4DF3-8D5C-E98244DDD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733184"/>
        <c:axId val="177432256"/>
      </c:lineChart>
      <c:catAx>
        <c:axId val="21673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crossAx val="177432256"/>
        <c:crosses val="autoZero"/>
        <c:auto val="1"/>
        <c:lblAlgn val="ctr"/>
        <c:lblOffset val="100"/>
        <c:noMultiLvlLbl val="0"/>
      </c:catAx>
      <c:valAx>
        <c:axId val="177432256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16733184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6.0590809854418663E-2"/>
          <c:y val="0.90411298785085226"/>
          <c:w val="0.86244899580124701"/>
          <c:h val="6.069364161849710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19</xdr:row>
      <xdr:rowOff>114300</xdr:rowOff>
    </xdr:from>
    <xdr:to>
      <xdr:col>8</xdr:col>
      <xdr:colOff>88900</xdr:colOff>
      <xdr:row>45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1035050</xdr:colOff>
      <xdr:row>18</xdr:row>
      <xdr:rowOff>161925</xdr:rowOff>
    </xdr:from>
    <xdr:to>
      <xdr:col>7</xdr:col>
      <xdr:colOff>85725</xdr:colOff>
      <xdr:row>37</xdr:row>
      <xdr:rowOff>0</xdr:rowOff>
    </xdr:to>
    <xdr:graphicFrame macro="">
      <xdr:nvGraphicFramePr>
        <xdr:cNvPr id="1040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tabSelected="1" workbookViewId="0">
      <selection activeCell="A46" sqref="A46"/>
    </sheetView>
  </sheetViews>
  <sheetFormatPr baseColWidth="10" defaultColWidth="11.42578125" defaultRowHeight="12.75" x14ac:dyDescent="0.2"/>
  <cols>
    <col min="1" max="1" width="58" style="2" customWidth="1"/>
    <col min="2" max="2" width="12.42578125" style="2" customWidth="1"/>
    <col min="3" max="3" width="14.140625" style="2" customWidth="1"/>
    <col min="4" max="5" width="11.42578125" style="2"/>
    <col min="6" max="6" width="13.42578125" style="2" customWidth="1"/>
    <col min="7" max="7" width="11.42578125" style="2"/>
    <col min="8" max="8" width="29.140625" style="2" customWidth="1"/>
    <col min="9" max="16384" width="11.42578125" style="2"/>
  </cols>
  <sheetData>
    <row r="1" spans="1:12" x14ac:dyDescent="0.2">
      <c r="A1" s="31" t="s">
        <v>71</v>
      </c>
    </row>
    <row r="2" spans="1:12" x14ac:dyDescent="0.2">
      <c r="A2" s="6"/>
      <c r="B2" s="6"/>
      <c r="C2" s="30"/>
      <c r="D2" s="7"/>
    </row>
    <row r="3" spans="1:12" ht="12.75" customHeight="1" x14ac:dyDescent="0.2">
      <c r="A3" s="133"/>
      <c r="B3" s="134" t="s">
        <v>90</v>
      </c>
      <c r="C3" s="136" t="s">
        <v>72</v>
      </c>
      <c r="F3" s="9"/>
    </row>
    <row r="4" spans="1:12" ht="33" customHeight="1" x14ac:dyDescent="0.2">
      <c r="A4" s="133"/>
      <c r="B4" s="135"/>
      <c r="C4" s="137"/>
      <c r="F4" s="57"/>
      <c r="I4" s="2">
        <v>2018</v>
      </c>
      <c r="J4" s="73" t="s">
        <v>69</v>
      </c>
      <c r="K4" s="49" t="s">
        <v>70</v>
      </c>
    </row>
    <row r="5" spans="1:12" ht="15.75" customHeight="1" x14ac:dyDescent="0.2">
      <c r="A5" s="68" t="s">
        <v>23</v>
      </c>
      <c r="B5" s="81">
        <v>610100</v>
      </c>
      <c r="C5" s="91">
        <v>3.5240300127631574</v>
      </c>
      <c r="D5" s="65"/>
      <c r="E5" s="12"/>
      <c r="G5" s="2">
        <v>0</v>
      </c>
      <c r="H5" s="58" t="s">
        <v>76</v>
      </c>
      <c r="I5" s="19">
        <f>I6+I14+I20</f>
        <v>589330.79714590404</v>
      </c>
      <c r="J5" s="19">
        <f>J6+J14+J20</f>
        <v>610098.99131178204</v>
      </c>
      <c r="K5" s="74">
        <f>(J5/I5-1)*100</f>
        <v>3.5240300127631574</v>
      </c>
      <c r="L5" s="5">
        <f>J5/J29*100</f>
        <v>57.986607070683348</v>
      </c>
    </row>
    <row r="6" spans="1:12" ht="15" x14ac:dyDescent="0.25">
      <c r="A6" s="51" t="s">
        <v>91</v>
      </c>
      <c r="B6" s="15">
        <v>306300</v>
      </c>
      <c r="C6" s="92">
        <v>5.9214607512268369</v>
      </c>
      <c r="D6" s="5"/>
      <c r="G6" s="2">
        <v>2</v>
      </c>
      <c r="H6" s="17" t="s">
        <v>77</v>
      </c>
      <c r="I6" s="19">
        <f>SUM(I7:I13)</f>
        <v>289158.95369546139</v>
      </c>
      <c r="J6" s="19">
        <f>SUM(J7:J13)</f>
        <v>306281.3876471963</v>
      </c>
      <c r="K6" s="74">
        <f t="shared" ref="K6:K30" si="0">(J6/I6-1)*100</f>
        <v>5.9214607512268369</v>
      </c>
    </row>
    <row r="7" spans="1:12" ht="15" hidden="1" x14ac:dyDescent="0.25">
      <c r="A7" s="18" t="s">
        <v>48</v>
      </c>
      <c r="B7" s="15">
        <v>8900</v>
      </c>
      <c r="C7" s="93">
        <v>4.6903251741932106</v>
      </c>
      <c r="D7" s="5"/>
      <c r="G7" s="2">
        <v>3</v>
      </c>
      <c r="H7" s="17" t="s">
        <v>33</v>
      </c>
      <c r="I7" s="19">
        <v>8499.6511332324917</v>
      </c>
      <c r="J7" s="19">
        <v>8898.3124100530931</v>
      </c>
      <c r="K7" s="74">
        <f t="shared" si="0"/>
        <v>4.6903251741932106</v>
      </c>
    </row>
    <row r="8" spans="1:12" ht="15" x14ac:dyDescent="0.25">
      <c r="A8" s="76" t="s">
        <v>49</v>
      </c>
      <c r="B8" s="77">
        <v>57700</v>
      </c>
      <c r="C8" s="94">
        <v>4.0679871490746589</v>
      </c>
      <c r="G8" s="2">
        <v>4</v>
      </c>
      <c r="H8" s="17" t="s">
        <v>35</v>
      </c>
      <c r="I8" s="19">
        <v>55490.13297745867</v>
      </c>
      <c r="J8" s="19">
        <v>57747.464455986134</v>
      </c>
      <c r="K8" s="74">
        <f t="shared" si="0"/>
        <v>4.0679871490746589</v>
      </c>
    </row>
    <row r="9" spans="1:12" ht="15" x14ac:dyDescent="0.25">
      <c r="A9" s="76" t="s">
        <v>50</v>
      </c>
      <c r="B9" s="77">
        <v>89100</v>
      </c>
      <c r="C9" s="94">
        <v>0.6797701601891637</v>
      </c>
      <c r="G9" s="2">
        <v>5</v>
      </c>
      <c r="H9" s="17" t="s">
        <v>15</v>
      </c>
      <c r="I9" s="19">
        <v>88453.701183846541</v>
      </c>
      <c r="J9" s="19">
        <v>89054.983050077222</v>
      </c>
      <c r="K9" s="74">
        <f t="shared" si="0"/>
        <v>0.6797701601891637</v>
      </c>
    </row>
    <row r="10" spans="1:12" ht="15" hidden="1" x14ac:dyDescent="0.25">
      <c r="A10" s="76" t="s">
        <v>51</v>
      </c>
      <c r="B10" s="77">
        <v>3600</v>
      </c>
      <c r="C10" s="94">
        <v>14.558781943515587</v>
      </c>
      <c r="G10" s="2">
        <v>6</v>
      </c>
      <c r="H10" s="17" t="s">
        <v>34</v>
      </c>
      <c r="I10" s="19">
        <v>3137.0018101407518</v>
      </c>
      <c r="J10" s="19">
        <v>3593.7110632432805</v>
      </c>
      <c r="K10" s="74">
        <f t="shared" si="0"/>
        <v>14.558781943515587</v>
      </c>
    </row>
    <row r="11" spans="1:12" ht="15" x14ac:dyDescent="0.25">
      <c r="A11" s="76" t="s">
        <v>62</v>
      </c>
      <c r="B11" s="77">
        <v>122600</v>
      </c>
      <c r="C11" s="94">
        <v>13.081871248656206</v>
      </c>
      <c r="G11" s="2">
        <v>7</v>
      </c>
      <c r="H11" s="17" t="s">
        <v>37</v>
      </c>
      <c r="I11" s="19">
        <v>108406.10672900836</v>
      </c>
      <c r="J11" s="19">
        <v>122587.65403697807</v>
      </c>
      <c r="K11" s="74">
        <f t="shared" si="0"/>
        <v>13.081871248656206</v>
      </c>
    </row>
    <row r="12" spans="1:12" ht="15" hidden="1" x14ac:dyDescent="0.25">
      <c r="A12" s="76" t="s">
        <v>52</v>
      </c>
      <c r="B12" s="77">
        <v>5600</v>
      </c>
      <c r="C12" s="94">
        <v>-14.966091408019777</v>
      </c>
      <c r="G12" s="2">
        <v>8</v>
      </c>
      <c r="H12" s="17" t="s">
        <v>16</v>
      </c>
      <c r="I12" s="19">
        <v>6589.078970355883</v>
      </c>
      <c r="J12" s="19">
        <v>5602.9513887058129</v>
      </c>
      <c r="K12" s="74">
        <f t="shared" si="0"/>
        <v>-14.966091408019777</v>
      </c>
    </row>
    <row r="13" spans="1:12" ht="15" x14ac:dyDescent="0.25">
      <c r="A13" s="76" t="s">
        <v>53</v>
      </c>
      <c r="B13" s="77">
        <v>18800</v>
      </c>
      <c r="C13" s="94">
        <v>1.1463548981405891</v>
      </c>
      <c r="G13" s="2">
        <v>9</v>
      </c>
      <c r="H13" s="17" t="s">
        <v>36</v>
      </c>
      <c r="I13" s="19">
        <v>18583.280891418715</v>
      </c>
      <c r="J13" s="19">
        <v>18796.311242152718</v>
      </c>
      <c r="K13" s="74">
        <f t="shared" si="0"/>
        <v>1.1463548981405891</v>
      </c>
    </row>
    <row r="14" spans="1:12" ht="15" x14ac:dyDescent="0.25">
      <c r="A14" s="51" t="s">
        <v>92</v>
      </c>
      <c r="B14" s="15">
        <v>222300</v>
      </c>
      <c r="C14" s="92">
        <v>0.73318626340472814</v>
      </c>
      <c r="G14" s="19">
        <v>10</v>
      </c>
      <c r="H14" s="17">
        <v>2</v>
      </c>
      <c r="I14" s="19">
        <f>SUM(I15:I19)</f>
        <v>220730.11875729333</v>
      </c>
      <c r="J14" s="19">
        <f>SUM(J15:J19)</f>
        <v>222348.48166721873</v>
      </c>
      <c r="K14" s="74">
        <f t="shared" si="0"/>
        <v>0.73318626340472814</v>
      </c>
    </row>
    <row r="15" spans="1:12" ht="15" hidden="1" x14ac:dyDescent="0.25">
      <c r="A15" s="18" t="s">
        <v>54</v>
      </c>
      <c r="B15" s="15">
        <v>4000</v>
      </c>
      <c r="C15" s="93">
        <v>4.3720265591481455</v>
      </c>
      <c r="G15" s="2">
        <v>11</v>
      </c>
      <c r="H15" s="17" t="s">
        <v>39</v>
      </c>
      <c r="I15" s="19">
        <v>3793.8985947727788</v>
      </c>
      <c r="J15" s="19">
        <v>3959.7688489633933</v>
      </c>
      <c r="K15" s="74">
        <f t="shared" si="0"/>
        <v>4.3720265591481455</v>
      </c>
    </row>
    <row r="16" spans="1:12" ht="15" hidden="1" x14ac:dyDescent="0.25">
      <c r="A16" s="18" t="s">
        <v>73</v>
      </c>
      <c r="B16" s="15"/>
      <c r="C16" s="93">
        <v>-5.2325807953767072</v>
      </c>
      <c r="G16" s="73" t="s">
        <v>74</v>
      </c>
      <c r="H16" s="17" t="s">
        <v>75</v>
      </c>
      <c r="I16" s="19">
        <v>8342.7903378611772</v>
      </c>
      <c r="J16" s="19">
        <v>7906.2470928437097</v>
      </c>
      <c r="K16" s="74">
        <f t="shared" si="0"/>
        <v>-5.2325807953767072</v>
      </c>
    </row>
    <row r="17" spans="1:11" ht="15" x14ac:dyDescent="0.25">
      <c r="A17" s="76" t="s">
        <v>55</v>
      </c>
      <c r="B17" s="77">
        <v>29500</v>
      </c>
      <c r="C17" s="95" t="s">
        <v>96</v>
      </c>
      <c r="G17" s="2">
        <v>12</v>
      </c>
      <c r="H17" s="17" t="s">
        <v>41</v>
      </c>
      <c r="I17" s="19">
        <v>31596.84101619068</v>
      </c>
      <c r="J17" s="19">
        <v>29473.547611970022</v>
      </c>
      <c r="K17" s="74">
        <f t="shared" si="0"/>
        <v>-6.7199547041194796</v>
      </c>
    </row>
    <row r="18" spans="1:11" ht="15" x14ac:dyDescent="0.25">
      <c r="A18" s="76" t="s">
        <v>20</v>
      </c>
      <c r="B18" s="77">
        <v>101200</v>
      </c>
      <c r="C18" s="95" t="s">
        <v>97</v>
      </c>
      <c r="G18" s="2">
        <v>13</v>
      </c>
      <c r="H18" s="17" t="s">
        <v>40</v>
      </c>
      <c r="I18" s="19">
        <v>105109.93675922732</v>
      </c>
      <c r="J18" s="19">
        <v>101154.06802583158</v>
      </c>
      <c r="K18" s="74">
        <f t="shared" si="0"/>
        <v>-3.7635535282047994</v>
      </c>
    </row>
    <row r="19" spans="1:11" ht="15" x14ac:dyDescent="0.25">
      <c r="A19" s="76" t="s">
        <v>56</v>
      </c>
      <c r="B19" s="77">
        <v>79900</v>
      </c>
      <c r="C19" s="94">
        <v>11.084391623789269</v>
      </c>
      <c r="G19" s="2">
        <v>14</v>
      </c>
      <c r="H19" s="17" t="s">
        <v>38</v>
      </c>
      <c r="I19" s="19">
        <v>71886.652049241369</v>
      </c>
      <c r="J19" s="19">
        <v>79854.850087610015</v>
      </c>
      <c r="K19" s="74">
        <f t="shared" si="0"/>
        <v>11.084391623789269</v>
      </c>
    </row>
    <row r="20" spans="1:11" ht="15" x14ac:dyDescent="0.25">
      <c r="A20" s="51" t="s">
        <v>93</v>
      </c>
      <c r="B20" s="15">
        <v>81500</v>
      </c>
      <c r="C20" s="92">
        <v>2.5520560033770234</v>
      </c>
      <c r="G20" s="2">
        <v>15</v>
      </c>
      <c r="H20" s="17">
        <v>3</v>
      </c>
      <c r="I20" s="19">
        <f>SUM(I21:I23)</f>
        <v>79441.724693149285</v>
      </c>
      <c r="J20" s="19">
        <f>SUM(J21:J23)</f>
        <v>81469.121997367052</v>
      </c>
      <c r="K20" s="74">
        <f t="shared" si="0"/>
        <v>2.5520560033770234</v>
      </c>
    </row>
    <row r="21" spans="1:11" ht="15" x14ac:dyDescent="0.25">
      <c r="A21" s="76" t="s">
        <v>57</v>
      </c>
      <c r="B21" s="77">
        <v>38300</v>
      </c>
      <c r="C21" s="94">
        <v>0</v>
      </c>
      <c r="G21" s="2">
        <v>16</v>
      </c>
      <c r="H21" s="17" t="s">
        <v>44</v>
      </c>
      <c r="I21" s="19">
        <v>38314.526584185965</v>
      </c>
      <c r="J21" s="19">
        <v>38314.526584185965</v>
      </c>
      <c r="K21" s="74">
        <f t="shared" si="0"/>
        <v>0</v>
      </c>
    </row>
    <row r="22" spans="1:11" ht="15" x14ac:dyDescent="0.25">
      <c r="A22" s="76" t="s">
        <v>58</v>
      </c>
      <c r="B22" s="77">
        <v>26000</v>
      </c>
      <c r="C22" s="94">
        <v>5.6949518747049011</v>
      </c>
      <c r="G22" s="2">
        <v>17</v>
      </c>
      <c r="H22" s="17" t="s">
        <v>43</v>
      </c>
      <c r="I22" s="19">
        <v>24633.504197803544</v>
      </c>
      <c r="J22" s="19">
        <v>26036.370406921869</v>
      </c>
      <c r="K22" s="74">
        <f t="shared" si="0"/>
        <v>5.6949518747049011</v>
      </c>
    </row>
    <row r="23" spans="1:11" ht="15" x14ac:dyDescent="0.25">
      <c r="A23" s="76" t="s">
        <v>59</v>
      </c>
      <c r="B23" s="77">
        <v>17100</v>
      </c>
      <c r="C23" s="94">
        <v>3.7864840857564364</v>
      </c>
      <c r="G23" s="2">
        <v>18</v>
      </c>
      <c r="H23" s="17" t="s">
        <v>42</v>
      </c>
      <c r="I23" s="19">
        <v>16493.693911159779</v>
      </c>
      <c r="J23" s="19">
        <v>17118.225006259221</v>
      </c>
      <c r="K23" s="74">
        <f t="shared" si="0"/>
        <v>3.7864840857564364</v>
      </c>
    </row>
    <row r="24" spans="1:11" ht="19.5" customHeight="1" x14ac:dyDescent="0.2">
      <c r="A24" s="78" t="s">
        <v>94</v>
      </c>
      <c r="B24" s="79">
        <v>442000</v>
      </c>
      <c r="C24" s="96">
        <v>3.4315079714556829</v>
      </c>
      <c r="G24" s="19">
        <v>1</v>
      </c>
      <c r="H24" s="19">
        <v>4</v>
      </c>
      <c r="I24" s="19">
        <f>SUM(I25:I28)</f>
        <v>427373.42015410587</v>
      </c>
      <c r="J24" s="19">
        <f>SUM(J25:J28)</f>
        <v>442038.7731345768</v>
      </c>
      <c r="K24" s="74">
        <f t="shared" si="0"/>
        <v>3.4315079714556829</v>
      </c>
    </row>
    <row r="25" spans="1:11" hidden="1" x14ac:dyDescent="0.2">
      <c r="A25" s="18" t="s">
        <v>18</v>
      </c>
      <c r="B25" s="15">
        <v>30100</v>
      </c>
      <c r="C25" s="97">
        <v>3.5059760956175356</v>
      </c>
      <c r="G25" s="19">
        <v>2</v>
      </c>
      <c r="H25" s="19" t="s">
        <v>18</v>
      </c>
      <c r="I25" s="19">
        <v>29096.107678047272</v>
      </c>
      <c r="J25" s="19">
        <v>30116.21025799475</v>
      </c>
      <c r="K25" s="74">
        <f t="shared" si="0"/>
        <v>3.5059760956175356</v>
      </c>
    </row>
    <row r="26" spans="1:11" hidden="1" x14ac:dyDescent="0.2">
      <c r="A26" s="18" t="s">
        <v>47</v>
      </c>
      <c r="B26" s="19">
        <v>303800</v>
      </c>
      <c r="C26" s="97">
        <v>3.4370277672948646</v>
      </c>
      <c r="G26" s="19">
        <v>3</v>
      </c>
      <c r="H26" s="19" t="s">
        <v>47</v>
      </c>
      <c r="I26" s="19">
        <v>293688.51539587032</v>
      </c>
      <c r="J26" s="19">
        <v>303782.67121938244</v>
      </c>
      <c r="K26" s="74">
        <f t="shared" si="0"/>
        <v>3.4370277672948646</v>
      </c>
    </row>
    <row r="27" spans="1:11" x14ac:dyDescent="0.2">
      <c r="A27" s="76" t="s">
        <v>89</v>
      </c>
      <c r="B27" s="80">
        <v>411900</v>
      </c>
      <c r="C27" s="98">
        <v>3.4</v>
      </c>
      <c r="G27" s="19"/>
      <c r="H27" s="19"/>
      <c r="I27" s="19"/>
      <c r="J27" s="19"/>
      <c r="K27" s="74"/>
    </row>
    <row r="28" spans="1:11" hidden="1" x14ac:dyDescent="0.2">
      <c r="A28" s="18" t="s">
        <v>46</v>
      </c>
      <c r="B28" s="19">
        <v>108100</v>
      </c>
      <c r="C28" s="97">
        <v>3.3952915380493831</v>
      </c>
      <c r="G28" s="19">
        <v>4</v>
      </c>
      <c r="H28" s="19" t="s">
        <v>46</v>
      </c>
      <c r="I28" s="19">
        <v>104588.79708018832</v>
      </c>
      <c r="J28" s="19">
        <v>108139.89165719959</v>
      </c>
      <c r="K28" s="74">
        <f t="shared" si="0"/>
        <v>3.3952915380493831</v>
      </c>
    </row>
    <row r="29" spans="1:11" ht="15.75" customHeight="1" x14ac:dyDescent="0.2">
      <c r="A29" s="68" t="s">
        <v>21</v>
      </c>
      <c r="B29" s="69">
        <v>1052100</v>
      </c>
      <c r="C29" s="96">
        <v>3.485138208676597</v>
      </c>
      <c r="D29" s="64"/>
      <c r="G29" s="2">
        <v>5</v>
      </c>
      <c r="H29" s="19" t="s">
        <v>45</v>
      </c>
      <c r="I29" s="19">
        <f>I5+I24</f>
        <v>1016704.2173000099</v>
      </c>
      <c r="J29" s="19">
        <f>J5+J24</f>
        <v>1052137.7644463589</v>
      </c>
      <c r="K29" s="74">
        <f t="shared" si="0"/>
        <v>3.485138208676597</v>
      </c>
    </row>
    <row r="30" spans="1:11" ht="15" x14ac:dyDescent="0.25">
      <c r="A30" s="52" t="s">
        <v>22</v>
      </c>
      <c r="B30" s="16">
        <v>26859100</v>
      </c>
      <c r="C30" s="99">
        <v>1.2847124161828427</v>
      </c>
      <c r="D30" s="59"/>
      <c r="F30"/>
      <c r="I30" s="75">
        <v>26518425.969000001</v>
      </c>
      <c r="J30" s="75">
        <v>26859111.48</v>
      </c>
      <c r="K30" s="74">
        <f t="shared" si="0"/>
        <v>1.2847124161828427</v>
      </c>
    </row>
    <row r="31" spans="1:11" ht="15" x14ac:dyDescent="0.25">
      <c r="A31" s="68"/>
      <c r="B31" s="69"/>
      <c r="C31" s="70"/>
      <c r="D31" s="59"/>
      <c r="F31"/>
    </row>
    <row r="32" spans="1:11" ht="15" x14ac:dyDescent="0.25">
      <c r="A32" s="49" t="s">
        <v>79</v>
      </c>
      <c r="B32" s="8"/>
      <c r="C32" s="6"/>
      <c r="F32"/>
      <c r="H32" s="49" t="s">
        <v>80</v>
      </c>
      <c r="I32" s="19"/>
      <c r="J32" s="75">
        <f>J29/J30*100</f>
        <v>3.9172470959428733</v>
      </c>
    </row>
    <row r="33" spans="1:10" ht="15" x14ac:dyDescent="0.25">
      <c r="A33" s="6" t="s">
        <v>19</v>
      </c>
      <c r="B33" s="8"/>
      <c r="C33" s="6"/>
      <c r="F33" s="32"/>
      <c r="H33" s="49" t="s">
        <v>81</v>
      </c>
      <c r="J33" s="5">
        <f>J5/J30*100</f>
        <v>2.2714786815121482</v>
      </c>
    </row>
    <row r="34" spans="1:10" ht="18" customHeight="1" x14ac:dyDescent="0.25">
      <c r="A34" s="138" t="s">
        <v>78</v>
      </c>
      <c r="B34" s="138"/>
      <c r="C34" s="138"/>
      <c r="D34" s="138"/>
      <c r="F34" s="1"/>
    </row>
    <row r="35" spans="1:10" ht="15" x14ac:dyDescent="0.25">
      <c r="F35"/>
    </row>
    <row r="36" spans="1:10" ht="15" x14ac:dyDescent="0.25">
      <c r="F36"/>
    </row>
    <row r="37" spans="1:10" ht="15" x14ac:dyDescent="0.25">
      <c r="F37" s="1"/>
    </row>
  </sheetData>
  <mergeCells count="4">
    <mergeCell ref="A3:A4"/>
    <mergeCell ref="B3:B4"/>
    <mergeCell ref="C3:C4"/>
    <mergeCell ref="A34:D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showGridLines="0" workbookViewId="0">
      <selection activeCell="A57" sqref="A57"/>
    </sheetView>
  </sheetViews>
  <sheetFormatPr baseColWidth="10" defaultColWidth="10.85546875" defaultRowHeight="15" x14ac:dyDescent="0.25"/>
  <cols>
    <col min="1" max="1" width="33.5703125" style="101" customWidth="1"/>
    <col min="2" max="16384" width="10.85546875" style="101"/>
  </cols>
  <sheetData>
    <row r="1" spans="1:17" x14ac:dyDescent="0.25">
      <c r="A1" s="100" t="s">
        <v>87</v>
      </c>
    </row>
    <row r="2" spans="1:17" x14ac:dyDescent="0.25">
      <c r="A2" s="102" t="s">
        <v>86</v>
      </c>
    </row>
    <row r="3" spans="1:17" x14ac:dyDescent="0.25">
      <c r="A3" s="109"/>
      <c r="B3" s="103">
        <v>2004</v>
      </c>
      <c r="C3" s="103">
        <v>2005</v>
      </c>
      <c r="D3" s="103">
        <v>2006</v>
      </c>
      <c r="E3" s="103">
        <v>2007</v>
      </c>
      <c r="F3" s="103">
        <v>2008</v>
      </c>
      <c r="G3" s="103">
        <v>2009</v>
      </c>
      <c r="H3" s="103">
        <v>2010</v>
      </c>
      <c r="I3" s="103">
        <v>2011</v>
      </c>
      <c r="J3" s="103">
        <v>2012</v>
      </c>
      <c r="K3" s="103">
        <v>2013</v>
      </c>
      <c r="L3" s="103">
        <v>2014</v>
      </c>
      <c r="M3" s="103">
        <v>2015</v>
      </c>
      <c r="N3" s="103">
        <v>2016</v>
      </c>
      <c r="O3" s="103">
        <v>2017</v>
      </c>
      <c r="P3" s="103">
        <v>2018</v>
      </c>
      <c r="Q3" s="103" t="s">
        <v>69</v>
      </c>
    </row>
    <row r="4" spans="1:17" x14ac:dyDescent="0.25">
      <c r="A4" s="111" t="s">
        <v>82</v>
      </c>
      <c r="B4" s="104">
        <v>29351.597772732817</v>
      </c>
      <c r="C4" s="104">
        <v>30470.80047347409</v>
      </c>
      <c r="D4" s="104">
        <v>32193.978187510656</v>
      </c>
      <c r="E4" s="104">
        <v>33259.025010648678</v>
      </c>
      <c r="F4" s="104">
        <v>36573.012006251309</v>
      </c>
      <c r="G4" s="104">
        <v>45577.557906936316</v>
      </c>
      <c r="H4" s="104">
        <v>54478.175589247236</v>
      </c>
      <c r="I4" s="104">
        <v>59284.448350753955</v>
      </c>
      <c r="J4" s="104">
        <v>63787.76182432982</v>
      </c>
      <c r="K4" s="104">
        <v>66312.107812115195</v>
      </c>
      <c r="L4" s="104">
        <v>68348.362902707275</v>
      </c>
      <c r="M4" s="104">
        <v>74677.516344385178</v>
      </c>
      <c r="N4" s="104">
        <v>83747.577408107129</v>
      </c>
      <c r="O4" s="104">
        <v>95477.169077890314</v>
      </c>
      <c r="P4" s="104">
        <v>108406.10672900836</v>
      </c>
      <c r="Q4" s="105">
        <v>122587.65403697807</v>
      </c>
    </row>
    <row r="5" spans="1:17" x14ac:dyDescent="0.25">
      <c r="A5" s="112" t="s">
        <v>20</v>
      </c>
      <c r="B5" s="105">
        <v>61110.464800850154</v>
      </c>
      <c r="C5" s="105">
        <v>61979.18517243088</v>
      </c>
      <c r="D5" s="105">
        <v>66677.013967106977</v>
      </c>
      <c r="E5" s="105">
        <v>79817.933923655219</v>
      </c>
      <c r="F5" s="105">
        <v>89649.608562907044</v>
      </c>
      <c r="G5" s="105">
        <v>99232.446540450226</v>
      </c>
      <c r="H5" s="105">
        <v>106870.71292828697</v>
      </c>
      <c r="I5" s="105">
        <v>105272.18582842754</v>
      </c>
      <c r="J5" s="105">
        <v>106187.52081203452</v>
      </c>
      <c r="K5" s="105">
        <v>108454.32114313543</v>
      </c>
      <c r="L5" s="105">
        <v>112026.33858855776</v>
      </c>
      <c r="M5" s="105">
        <v>110925.69529574874</v>
      </c>
      <c r="N5" s="105">
        <v>108053.88677651378</v>
      </c>
      <c r="O5" s="105">
        <v>113137.93393191721</v>
      </c>
      <c r="P5" s="105">
        <v>105109.93675922732</v>
      </c>
      <c r="Q5" s="105">
        <v>101154.06802583158</v>
      </c>
    </row>
    <row r="6" spans="1:17" x14ac:dyDescent="0.25">
      <c r="A6" s="111" t="s">
        <v>83</v>
      </c>
      <c r="B6" s="105">
        <v>76258.832491168519</v>
      </c>
      <c r="C6" s="105">
        <v>80248.381294710183</v>
      </c>
      <c r="D6" s="105">
        <v>84343.186883808841</v>
      </c>
      <c r="E6" s="105">
        <v>80096.910228736509</v>
      </c>
      <c r="F6" s="105">
        <v>83253.25255920073</v>
      </c>
      <c r="G6" s="105">
        <v>86524.49206851593</v>
      </c>
      <c r="H6" s="105">
        <v>89331.448655170519</v>
      </c>
      <c r="I6" s="105">
        <v>93667.856588916024</v>
      </c>
      <c r="J6" s="105">
        <v>92179.012331957725</v>
      </c>
      <c r="K6" s="105">
        <v>88397.643384481664</v>
      </c>
      <c r="L6" s="105">
        <v>90388.41422303475</v>
      </c>
      <c r="M6" s="105">
        <v>88064.699935494529</v>
      </c>
      <c r="N6" s="105">
        <v>85042.191514928069</v>
      </c>
      <c r="O6" s="105">
        <v>87002.706379819851</v>
      </c>
      <c r="P6" s="105">
        <v>91590.702993987288</v>
      </c>
      <c r="Q6" s="105">
        <v>92648.694113320496</v>
      </c>
    </row>
    <row r="7" spans="1:17" x14ac:dyDescent="0.25">
      <c r="A7" s="113" t="s">
        <v>17</v>
      </c>
      <c r="B7" s="105">
        <v>61836.374282979406</v>
      </c>
      <c r="C7" s="105">
        <v>63474.45709477627</v>
      </c>
      <c r="D7" s="105">
        <v>62412.263983030483</v>
      </c>
      <c r="E7" s="105">
        <v>63946.546197679403</v>
      </c>
      <c r="F7" s="105">
        <v>69865.448449016549</v>
      </c>
      <c r="G7" s="105">
        <v>69592.441811785349</v>
      </c>
      <c r="H7" s="105">
        <v>69053.837680917553</v>
      </c>
      <c r="I7" s="105">
        <v>72787.70826247886</v>
      </c>
      <c r="J7" s="105">
        <v>73198.430140648619</v>
      </c>
      <c r="K7" s="105">
        <v>74421.152333809296</v>
      </c>
      <c r="L7" s="105">
        <v>77838.993794078036</v>
      </c>
      <c r="M7" s="105">
        <v>78764.496439460694</v>
      </c>
      <c r="N7" s="105">
        <v>76935.245195633906</v>
      </c>
      <c r="O7" s="105">
        <v>81460.454196938197</v>
      </c>
      <c r="P7" s="105">
        <v>79441.724693149285</v>
      </c>
      <c r="Q7" s="105">
        <v>81469.121997367052</v>
      </c>
    </row>
    <row r="8" spans="1:17" x14ac:dyDescent="0.25">
      <c r="A8" s="113" t="s">
        <v>56</v>
      </c>
      <c r="B8" s="105">
        <v>33141.231721811171</v>
      </c>
      <c r="C8" s="105">
        <v>38387.592417665124</v>
      </c>
      <c r="D8" s="105">
        <v>43847.906559703129</v>
      </c>
      <c r="E8" s="105">
        <v>46451.040174523587</v>
      </c>
      <c r="F8" s="105">
        <v>57026.057013039768</v>
      </c>
      <c r="G8" s="105">
        <v>60727.308683916992</v>
      </c>
      <c r="H8" s="105">
        <v>81347.648941026797</v>
      </c>
      <c r="I8" s="105">
        <v>79869.318798901921</v>
      </c>
      <c r="J8" s="105">
        <v>65038.658122388304</v>
      </c>
      <c r="K8" s="105">
        <v>62260.290925353453</v>
      </c>
      <c r="L8" s="105">
        <v>62221.11712568935</v>
      </c>
      <c r="M8" s="105">
        <v>61725.496602993502</v>
      </c>
      <c r="N8" s="105">
        <v>62012.756653340795</v>
      </c>
      <c r="O8" s="105">
        <v>67748.856967737869</v>
      </c>
      <c r="P8" s="105">
        <v>71886.652049241369</v>
      </c>
      <c r="Q8" s="105">
        <v>79854.850087610015</v>
      </c>
    </row>
    <row r="9" spans="1:17" x14ac:dyDescent="0.25">
      <c r="A9" s="114" t="s">
        <v>49</v>
      </c>
      <c r="B9" s="105">
        <v>76712.572292304816</v>
      </c>
      <c r="C9" s="105">
        <v>76263.518085216157</v>
      </c>
      <c r="D9" s="105">
        <v>73681.964106060681</v>
      </c>
      <c r="E9" s="105">
        <v>73831.381126264314</v>
      </c>
      <c r="F9" s="105">
        <v>66680.483800649105</v>
      </c>
      <c r="G9" s="105">
        <v>66167.063164178762</v>
      </c>
      <c r="H9" s="105">
        <v>64666.237964123109</v>
      </c>
      <c r="I9" s="105">
        <v>62968.795523019209</v>
      </c>
      <c r="J9" s="105">
        <v>60126.859602894285</v>
      </c>
      <c r="K9" s="105">
        <v>60152.683054310837</v>
      </c>
      <c r="L9" s="105">
        <v>59269.80182261164</v>
      </c>
      <c r="M9" s="105">
        <v>56510.597810794148</v>
      </c>
      <c r="N9" s="105">
        <v>55504.917186509549</v>
      </c>
      <c r="O9" s="105">
        <v>55972.351338484455</v>
      </c>
      <c r="P9" s="105">
        <v>55490.13297745867</v>
      </c>
      <c r="Q9" s="105">
        <v>57747.464455986134</v>
      </c>
    </row>
    <row r="10" spans="1:17" x14ac:dyDescent="0.25">
      <c r="A10" s="113" t="s">
        <v>55</v>
      </c>
      <c r="B10" s="105">
        <v>17490.960185053635</v>
      </c>
      <c r="C10" s="105">
        <v>17883.299887210113</v>
      </c>
      <c r="D10" s="105">
        <v>18762.234439264568</v>
      </c>
      <c r="E10" s="105">
        <v>19288.042667496858</v>
      </c>
      <c r="F10" s="105">
        <v>20367.504273723051</v>
      </c>
      <c r="G10" s="105">
        <v>19660.681652513264</v>
      </c>
      <c r="H10" s="105">
        <v>19480.17796511772</v>
      </c>
      <c r="I10" s="105">
        <v>19683.928089768837</v>
      </c>
      <c r="J10" s="105">
        <v>23437.479449132374</v>
      </c>
      <c r="K10" s="105">
        <v>23936.652934046208</v>
      </c>
      <c r="L10" s="105">
        <v>22529.733867402541</v>
      </c>
      <c r="M10" s="105">
        <v>23625.177680044631</v>
      </c>
      <c r="N10" s="105">
        <v>23245.480756912246</v>
      </c>
      <c r="O10" s="105">
        <v>31120.200063043911</v>
      </c>
      <c r="P10" s="105">
        <v>31596.84101619068</v>
      </c>
      <c r="Q10" s="105">
        <v>29473.547611970022</v>
      </c>
    </row>
    <row r="11" spans="1:17" x14ac:dyDescent="0.25">
      <c r="A11" s="114" t="s">
        <v>53</v>
      </c>
      <c r="B11" s="105">
        <v>12758.715025420721</v>
      </c>
      <c r="C11" s="105">
        <v>13650.497518847371</v>
      </c>
      <c r="D11" s="105">
        <v>14174.23471958156</v>
      </c>
      <c r="E11" s="105">
        <v>14525.244853850149</v>
      </c>
      <c r="F11" s="105">
        <v>15933.430547598038</v>
      </c>
      <c r="G11" s="105">
        <v>15942.205493895677</v>
      </c>
      <c r="H11" s="105">
        <v>16581.956678292314</v>
      </c>
      <c r="I11" s="105">
        <v>16766.593999906461</v>
      </c>
      <c r="J11" s="105">
        <v>17789.183388114892</v>
      </c>
      <c r="K11" s="105">
        <v>18489.439556563761</v>
      </c>
      <c r="L11" s="105">
        <v>18136.671288177724</v>
      </c>
      <c r="M11" s="105">
        <v>18139.449690833804</v>
      </c>
      <c r="N11" s="105">
        <v>18315.124778040328</v>
      </c>
      <c r="O11" s="105">
        <v>17790.674121183329</v>
      </c>
      <c r="P11" s="105">
        <v>18583.280891418715</v>
      </c>
      <c r="Q11" s="105">
        <v>18796.311242152718</v>
      </c>
    </row>
    <row r="12" spans="1:17" x14ac:dyDescent="0.25">
      <c r="A12" s="111" t="s">
        <v>48</v>
      </c>
      <c r="B12" s="105">
        <v>8125.129637569662</v>
      </c>
      <c r="C12" s="105">
        <v>7789.6469019813685</v>
      </c>
      <c r="D12" s="105">
        <v>7735.1615904817299</v>
      </c>
      <c r="E12" s="105">
        <v>7700.9164220383936</v>
      </c>
      <c r="F12" s="105">
        <v>8379.0453266649165</v>
      </c>
      <c r="G12" s="105">
        <v>7382.8858632011124</v>
      </c>
      <c r="H12" s="105">
        <v>6851.2874121299919</v>
      </c>
      <c r="I12" s="105">
        <v>6242.0821396542333</v>
      </c>
      <c r="J12" s="105">
        <v>6561.1815084018253</v>
      </c>
      <c r="K12" s="105">
        <v>6898.151191354551</v>
      </c>
      <c r="L12" s="105">
        <v>7063.3531423964596</v>
      </c>
      <c r="M12" s="105">
        <v>7656.8424514973967</v>
      </c>
      <c r="N12" s="105">
        <v>7537.9710890107499</v>
      </c>
      <c r="O12" s="105">
        <v>7752.9738466613944</v>
      </c>
      <c r="P12" s="105">
        <v>8499.6511332324917</v>
      </c>
      <c r="Q12" s="105">
        <v>8898.3124100530931</v>
      </c>
    </row>
    <row r="13" spans="1:17" x14ac:dyDescent="0.25">
      <c r="A13" s="111" t="s">
        <v>73</v>
      </c>
      <c r="B13" s="105">
        <v>9792.6454454215618</v>
      </c>
      <c r="C13" s="105">
        <v>9580.1264034411233</v>
      </c>
      <c r="D13" s="105">
        <v>9738.7240309796616</v>
      </c>
      <c r="E13" s="105">
        <v>9470.0132215981084</v>
      </c>
      <c r="F13" s="105">
        <v>9312.208827240338</v>
      </c>
      <c r="G13" s="105">
        <v>9193.2759126476758</v>
      </c>
      <c r="H13" s="105">
        <v>8742.0758033062575</v>
      </c>
      <c r="I13" s="105">
        <v>8125.0740997428256</v>
      </c>
      <c r="J13" s="105">
        <v>8004.919612414933</v>
      </c>
      <c r="K13" s="105">
        <v>8604.049989679057</v>
      </c>
      <c r="L13" s="105">
        <v>7673.338330857795</v>
      </c>
      <c r="M13" s="105">
        <v>7766.3884474739625</v>
      </c>
      <c r="N13" s="105">
        <v>7654.0554120982088</v>
      </c>
      <c r="O13" s="105">
        <v>8180.2904125816676</v>
      </c>
      <c r="P13" s="105">
        <v>8342.7903378611772</v>
      </c>
      <c r="Q13" s="105">
        <v>7906.2470928437097</v>
      </c>
    </row>
    <row r="14" spans="1:17" x14ac:dyDescent="0.25">
      <c r="A14" s="114" t="s">
        <v>52</v>
      </c>
      <c r="B14" s="105">
        <v>6962.3567013485153</v>
      </c>
      <c r="C14" s="105">
        <v>8198.694069812369</v>
      </c>
      <c r="D14" s="105">
        <v>7371.1262364208169</v>
      </c>
      <c r="E14" s="105">
        <v>7971.6136119315188</v>
      </c>
      <c r="F14" s="105">
        <v>8696.8295962026023</v>
      </c>
      <c r="G14" s="105">
        <v>8535.937555623208</v>
      </c>
      <c r="H14" s="105">
        <v>8039.8337772359973</v>
      </c>
      <c r="I14" s="105">
        <v>7491.946404417884</v>
      </c>
      <c r="J14" s="105">
        <v>7967.6715464941817</v>
      </c>
      <c r="K14" s="105">
        <v>7297.6649239466369</v>
      </c>
      <c r="L14" s="105">
        <v>6547.2914501861578</v>
      </c>
      <c r="M14" s="105">
        <v>6351.7435127536355</v>
      </c>
      <c r="N14" s="105">
        <v>6662.7614256064207</v>
      </c>
      <c r="O14" s="105">
        <v>6802.654763867733</v>
      </c>
      <c r="P14" s="105">
        <v>6589.078970355883</v>
      </c>
      <c r="Q14" s="105">
        <v>5602.9513887058129</v>
      </c>
    </row>
    <row r="15" spans="1:17" x14ac:dyDescent="0.25">
      <c r="A15" s="111" t="s">
        <v>84</v>
      </c>
      <c r="B15" s="105">
        <v>4676.710857512694</v>
      </c>
      <c r="C15" s="105">
        <v>4947.1598207095712</v>
      </c>
      <c r="D15" s="105">
        <v>4120.1680444654812</v>
      </c>
      <c r="E15" s="105">
        <v>4237.4576846413356</v>
      </c>
      <c r="F15" s="105">
        <v>4150.0566696791957</v>
      </c>
      <c r="G15" s="105">
        <v>4195.3557880218195</v>
      </c>
      <c r="H15" s="105">
        <v>4310.3881697773868</v>
      </c>
      <c r="I15" s="105">
        <v>4237.3379310692026</v>
      </c>
      <c r="J15" s="105">
        <v>4102.8169762017087</v>
      </c>
      <c r="K15" s="105">
        <v>4108.1681259128663</v>
      </c>
      <c r="L15" s="105">
        <v>3953.8000044651826</v>
      </c>
      <c r="M15" s="105">
        <v>3864.4762927011384</v>
      </c>
      <c r="N15" s="105">
        <v>3798.4702380102099</v>
      </c>
      <c r="O15" s="105">
        <v>3568.6767214637812</v>
      </c>
      <c r="P15" s="105">
        <v>3793.8985947727788</v>
      </c>
      <c r="Q15" s="105">
        <v>3959.7688489633933</v>
      </c>
    </row>
    <row r="16" spans="1:17" x14ac:dyDescent="0.25">
      <c r="A16" s="110" t="s">
        <v>45</v>
      </c>
      <c r="B16" s="106">
        <f>SUM(B4:B15)</f>
        <v>398217.59121417371</v>
      </c>
      <c r="C16" s="106">
        <f t="shared" ref="C16:Q16" si="0">SUM(C4:C15)</f>
        <v>412873.35914027464</v>
      </c>
      <c r="D16" s="106">
        <f t="shared" si="0"/>
        <v>425057.9627484146</v>
      </c>
      <c r="E16" s="106">
        <f t="shared" si="0"/>
        <v>440596.12512306409</v>
      </c>
      <c r="F16" s="106">
        <f t="shared" si="0"/>
        <v>469886.93763217266</v>
      </c>
      <c r="G16" s="106">
        <f t="shared" si="0"/>
        <v>492731.65244168625</v>
      </c>
      <c r="H16" s="106">
        <f t="shared" si="0"/>
        <v>529753.78156463185</v>
      </c>
      <c r="I16" s="106">
        <f t="shared" si="0"/>
        <v>536397.27601705701</v>
      </c>
      <c r="J16" s="106">
        <f t="shared" si="0"/>
        <v>528381.49531501322</v>
      </c>
      <c r="K16" s="106">
        <f t="shared" si="0"/>
        <v>529332.32537470909</v>
      </c>
      <c r="L16" s="106">
        <f t="shared" si="0"/>
        <v>535997.21654016466</v>
      </c>
      <c r="M16" s="106">
        <f t="shared" si="0"/>
        <v>538072.58050418121</v>
      </c>
      <c r="N16" s="106">
        <f t="shared" si="0"/>
        <v>538510.43843471142</v>
      </c>
      <c r="O16" s="106">
        <f t="shared" si="0"/>
        <v>576014.9418215896</v>
      </c>
      <c r="P16" s="106">
        <f t="shared" si="0"/>
        <v>589330.79714590404</v>
      </c>
      <c r="Q16" s="106">
        <f t="shared" si="0"/>
        <v>610098.99131178216</v>
      </c>
    </row>
    <row r="17" spans="1:1" x14ac:dyDescent="0.25">
      <c r="A17" s="107" t="s">
        <v>85</v>
      </c>
    </row>
    <row r="18" spans="1:1" x14ac:dyDescent="0.25">
      <c r="A18" s="108" t="s">
        <v>19</v>
      </c>
    </row>
    <row r="19" spans="1:1" x14ac:dyDescent="0.25">
      <c r="A19" s="107" t="s">
        <v>88</v>
      </c>
    </row>
  </sheetData>
  <sortState ref="A4:Q15">
    <sortCondition descending="1" ref="Q4:Q15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showGridLines="0" workbookViewId="0">
      <selection activeCell="A53" sqref="A53"/>
    </sheetView>
  </sheetViews>
  <sheetFormatPr baseColWidth="10" defaultColWidth="11.42578125" defaultRowHeight="14.25" x14ac:dyDescent="0.2"/>
  <cols>
    <col min="1" max="1" width="31.7109375" style="116" customWidth="1"/>
    <col min="2" max="12" width="14.28515625" style="116" bestFit="1" customWidth="1"/>
    <col min="13" max="14" width="14.42578125" style="116" bestFit="1" customWidth="1"/>
    <col min="15" max="15" width="13.85546875" style="116" customWidth="1"/>
    <col min="16" max="16384" width="11.42578125" style="116"/>
  </cols>
  <sheetData>
    <row r="1" spans="1:17" x14ac:dyDescent="0.2">
      <c r="A1" s="115" t="s">
        <v>98</v>
      </c>
    </row>
    <row r="2" spans="1:17" x14ac:dyDescent="0.2">
      <c r="A2" s="117"/>
    </row>
    <row r="3" spans="1:17" x14ac:dyDescent="0.2">
      <c r="A3" s="118" t="s">
        <v>60</v>
      </c>
    </row>
    <row r="4" spans="1:17" ht="15" x14ac:dyDescent="0.25">
      <c r="A4" s="119"/>
      <c r="B4" s="120">
        <v>2004</v>
      </c>
      <c r="C4" s="120">
        <v>2005</v>
      </c>
      <c r="D4" s="120">
        <v>2006</v>
      </c>
      <c r="E4" s="120">
        <v>2007</v>
      </c>
      <c r="F4" s="120">
        <v>2008</v>
      </c>
      <c r="G4" s="120">
        <v>2009</v>
      </c>
      <c r="H4" s="120">
        <v>2010</v>
      </c>
      <c r="I4" s="120">
        <v>2011</v>
      </c>
      <c r="J4" s="120">
        <v>2012</v>
      </c>
      <c r="K4" s="120">
        <v>2013</v>
      </c>
      <c r="L4" s="120">
        <v>2014</v>
      </c>
      <c r="M4" s="120">
        <v>2015</v>
      </c>
      <c r="N4" s="120">
        <v>2016</v>
      </c>
      <c r="O4" s="120">
        <v>2017</v>
      </c>
      <c r="P4" s="121">
        <v>2018</v>
      </c>
      <c r="Q4" s="122" t="s">
        <v>69</v>
      </c>
    </row>
    <row r="5" spans="1:17" x14ac:dyDescent="0.2">
      <c r="A5" s="119" t="s">
        <v>23</v>
      </c>
      <c r="B5" s="123">
        <v>398217.59121417371</v>
      </c>
      <c r="C5" s="123">
        <v>412873.35914027458</v>
      </c>
      <c r="D5" s="123">
        <v>425057.9627484146</v>
      </c>
      <c r="E5" s="123">
        <v>440596.12512306415</v>
      </c>
      <c r="F5" s="123">
        <v>469886.93763217266</v>
      </c>
      <c r="G5" s="123">
        <v>492731.65244168631</v>
      </c>
      <c r="H5" s="123">
        <v>529753.78156463197</v>
      </c>
      <c r="I5" s="123">
        <v>536397.27601705689</v>
      </c>
      <c r="J5" s="123">
        <v>528381.49531501322</v>
      </c>
      <c r="K5" s="123">
        <v>529332.32537470886</v>
      </c>
      <c r="L5" s="123">
        <v>535997.21654016466</v>
      </c>
      <c r="M5" s="123">
        <v>538072.58050418145</v>
      </c>
      <c r="N5" s="123">
        <v>538510.43843471142</v>
      </c>
      <c r="O5" s="123">
        <v>576014.94182158972</v>
      </c>
      <c r="P5" s="124">
        <v>589330.79714590393</v>
      </c>
      <c r="Q5" s="125">
        <v>610098.99131178216</v>
      </c>
    </row>
    <row r="6" spans="1:17" x14ac:dyDescent="0.2">
      <c r="A6" s="119" t="s">
        <v>1</v>
      </c>
      <c r="B6" s="126"/>
      <c r="C6" s="126"/>
      <c r="D6" s="126"/>
      <c r="E6" s="126"/>
      <c r="F6" s="123">
        <v>394213.55097383424</v>
      </c>
      <c r="G6" s="123">
        <v>401481.42532884429</v>
      </c>
      <c r="H6" s="123">
        <v>398599.24306733295</v>
      </c>
      <c r="I6" s="123">
        <v>409977.15343703225</v>
      </c>
      <c r="J6" s="123">
        <v>417411.0859755766</v>
      </c>
      <c r="K6" s="123">
        <v>431578.05908029777</v>
      </c>
      <c r="L6" s="123">
        <v>432771.67881600716</v>
      </c>
      <c r="M6" s="123">
        <v>430946.58712589543</v>
      </c>
      <c r="N6" s="123">
        <v>429242.65604674234</v>
      </c>
      <c r="O6" s="123">
        <v>427453.63556940435</v>
      </c>
      <c r="P6" s="124">
        <v>427373.42015410587</v>
      </c>
      <c r="Q6" s="125">
        <v>442038.7731345768</v>
      </c>
    </row>
    <row r="7" spans="1:17" x14ac:dyDescent="0.2">
      <c r="A7" s="119" t="s">
        <v>2</v>
      </c>
      <c r="B7" s="123">
        <v>24752926.204999998</v>
      </c>
      <c r="C7" s="123">
        <v>24926024.791999999</v>
      </c>
      <c r="D7" s="123">
        <v>25286523.116</v>
      </c>
      <c r="E7" s="123">
        <v>25669677.467</v>
      </c>
      <c r="F7" s="123">
        <v>25778077.107000001</v>
      </c>
      <c r="G7" s="123">
        <v>25496091.846999999</v>
      </c>
      <c r="H7" s="123">
        <v>25492017.564000003</v>
      </c>
      <c r="I7" s="123">
        <v>25617728.975000001</v>
      </c>
      <c r="J7" s="123">
        <v>25646549.195999999</v>
      </c>
      <c r="K7" s="123">
        <v>25681750.316</v>
      </c>
      <c r="L7" s="123">
        <v>25769574.327999998</v>
      </c>
      <c r="M7" s="123">
        <v>25856022.063999999</v>
      </c>
      <c r="N7" s="123">
        <v>25972690.439999998</v>
      </c>
      <c r="O7" s="123">
        <v>26259872.875</v>
      </c>
      <c r="P7" s="127">
        <v>26518425.969000001</v>
      </c>
      <c r="Q7" s="123">
        <v>26859111.48</v>
      </c>
    </row>
    <row r="8" spans="1:17" x14ac:dyDescent="0.2">
      <c r="G8" s="128"/>
      <c r="H8" s="128"/>
      <c r="I8" s="128"/>
      <c r="J8" s="128"/>
      <c r="K8" s="128"/>
      <c r="L8" s="128"/>
      <c r="P8" s="124"/>
    </row>
    <row r="9" spans="1:17" x14ac:dyDescent="0.2">
      <c r="A9" s="118" t="s">
        <v>0</v>
      </c>
    </row>
    <row r="10" spans="1:17" ht="15" x14ac:dyDescent="0.25">
      <c r="A10" s="129"/>
      <c r="B10" s="130">
        <v>2004</v>
      </c>
      <c r="C10" s="130">
        <v>2005</v>
      </c>
      <c r="D10" s="130">
        <v>2006</v>
      </c>
      <c r="E10" s="130">
        <v>2007</v>
      </c>
      <c r="F10" s="130">
        <v>2008</v>
      </c>
      <c r="G10" s="130">
        <v>2009</v>
      </c>
      <c r="H10" s="130">
        <v>2010</v>
      </c>
      <c r="I10" s="130">
        <v>2011</v>
      </c>
      <c r="J10" s="130">
        <v>2012</v>
      </c>
      <c r="K10" s="130">
        <v>2013</v>
      </c>
      <c r="L10" s="130">
        <v>2014</v>
      </c>
      <c r="M10" s="130">
        <v>2015</v>
      </c>
      <c r="N10" s="130">
        <v>2016</v>
      </c>
      <c r="O10" s="130">
        <v>2017</v>
      </c>
      <c r="P10" s="130">
        <v>2018</v>
      </c>
      <c r="Q10" s="130" t="s">
        <v>69</v>
      </c>
    </row>
    <row r="11" spans="1:17" x14ac:dyDescent="0.2">
      <c r="A11" s="129" t="s">
        <v>23</v>
      </c>
      <c r="B11" s="131">
        <f t="shared" ref="B11:Q11" si="0">B5/$F5*100</f>
        <v>84.74753378352014</v>
      </c>
      <c r="C11" s="131">
        <f t="shared" si="0"/>
        <v>87.86653257926308</v>
      </c>
      <c r="D11" s="131">
        <f t="shared" si="0"/>
        <v>90.459625221833647</v>
      </c>
      <c r="E11" s="131">
        <f t="shared" si="0"/>
        <v>93.766412691378676</v>
      </c>
      <c r="F11" s="131">
        <f t="shared" si="0"/>
        <v>100</v>
      </c>
      <c r="G11" s="131">
        <f t="shared" si="0"/>
        <v>104.86174715233231</v>
      </c>
      <c r="H11" s="131">
        <f t="shared" si="0"/>
        <v>112.74069124673628</v>
      </c>
      <c r="I11" s="131">
        <f t="shared" si="0"/>
        <v>114.1545408178485</v>
      </c>
      <c r="J11" s="131">
        <f t="shared" si="0"/>
        <v>112.44864519486389</v>
      </c>
      <c r="K11" s="131">
        <f t="shared" si="0"/>
        <v>112.65099814055057</v>
      </c>
      <c r="L11" s="131">
        <f t="shared" si="0"/>
        <v>114.0694012992</v>
      </c>
      <c r="M11" s="131">
        <f t="shared" si="0"/>
        <v>114.51107434814128</v>
      </c>
      <c r="N11" s="131">
        <f t="shared" si="0"/>
        <v>114.60425802605674</v>
      </c>
      <c r="O11" s="131">
        <f t="shared" si="0"/>
        <v>122.58585963768461</v>
      </c>
      <c r="P11" s="131">
        <f t="shared" si="0"/>
        <v>125.41970204909842</v>
      </c>
      <c r="Q11" s="131">
        <f t="shared" si="0"/>
        <v>129.83952999122684</v>
      </c>
    </row>
    <row r="12" spans="1:17" x14ac:dyDescent="0.2">
      <c r="A12" s="129" t="s">
        <v>1</v>
      </c>
      <c r="B12" s="131"/>
      <c r="C12" s="131"/>
      <c r="D12" s="131"/>
      <c r="E12" s="131"/>
      <c r="F12" s="131">
        <f t="shared" ref="F12:Q12" si="1">F6/$F6*100</f>
        <v>100</v>
      </c>
      <c r="G12" s="131">
        <f t="shared" si="1"/>
        <v>101.84363889497357</v>
      </c>
      <c r="H12" s="131">
        <f t="shared" si="1"/>
        <v>101.11251682816702</v>
      </c>
      <c r="I12" s="131">
        <f t="shared" si="1"/>
        <v>103.99874697971616</v>
      </c>
      <c r="J12" s="131">
        <f t="shared" si="1"/>
        <v>105.88450979029945</v>
      </c>
      <c r="K12" s="131">
        <f t="shared" si="1"/>
        <v>109.47824041415146</v>
      </c>
      <c r="L12" s="131">
        <f t="shared" si="1"/>
        <v>109.78102547386359</v>
      </c>
      <c r="M12" s="131">
        <f t="shared" si="1"/>
        <v>109.31805516611968</v>
      </c>
      <c r="N12" s="131">
        <f t="shared" si="1"/>
        <v>108.88581962400201</v>
      </c>
      <c r="O12" s="131">
        <f t="shared" si="1"/>
        <v>108.43199948694216</v>
      </c>
      <c r="P12" s="131">
        <f t="shared" si="1"/>
        <v>108.41165127336593</v>
      </c>
      <c r="Q12" s="131">
        <f t="shared" si="1"/>
        <v>112.13180572879824</v>
      </c>
    </row>
    <row r="13" spans="1:17" x14ac:dyDescent="0.2">
      <c r="A13" s="129" t="s">
        <v>2</v>
      </c>
      <c r="B13" s="131">
        <f>B7/$F7*100</f>
        <v>96.023167679478988</v>
      </c>
      <c r="C13" s="131">
        <f>C7/$F7*100</f>
        <v>96.69466302136</v>
      </c>
      <c r="D13" s="131">
        <f>D7/$F7*100</f>
        <v>98.093131660054965</v>
      </c>
      <c r="E13" s="131">
        <f>E7/$F7*100</f>
        <v>99.579489038107639</v>
      </c>
      <c r="F13" s="131">
        <f t="shared" ref="F13:Q13" si="2">F7/$F7*100</f>
        <v>100</v>
      </c>
      <c r="G13" s="131">
        <f t="shared" si="2"/>
        <v>98.906104366010183</v>
      </c>
      <c r="H13" s="131">
        <f t="shared" si="2"/>
        <v>98.890299141349374</v>
      </c>
      <c r="I13" s="131">
        <f t="shared" si="2"/>
        <v>99.377967055748869</v>
      </c>
      <c r="J13" s="131">
        <f t="shared" si="2"/>
        <v>99.489768338988</v>
      </c>
      <c r="K13" s="131">
        <f t="shared" si="2"/>
        <v>99.626322822295208</v>
      </c>
      <c r="L13" s="131">
        <f t="shared" si="2"/>
        <v>99.967015464478948</v>
      </c>
      <c r="M13" s="131">
        <f t="shared" si="2"/>
        <v>100.30236916693384</v>
      </c>
      <c r="N13" s="131">
        <f t="shared" si="2"/>
        <v>100.75495674945883</v>
      </c>
      <c r="O13" s="131">
        <f t="shared" si="2"/>
        <v>101.86901360407975</v>
      </c>
      <c r="P13" s="131">
        <f t="shared" si="2"/>
        <v>102.87200964962184</v>
      </c>
      <c r="Q13" s="131">
        <f t="shared" si="2"/>
        <v>104.19361913036735</v>
      </c>
    </row>
    <row r="14" spans="1:17" x14ac:dyDescent="0.2">
      <c r="A14" s="132" t="s">
        <v>64</v>
      </c>
    </row>
    <row r="15" spans="1:17" x14ac:dyDescent="0.2">
      <c r="A15" s="117" t="s">
        <v>19</v>
      </c>
    </row>
    <row r="16" spans="1:17" ht="18.95" customHeight="1" x14ac:dyDescent="0.2">
      <c r="A16" s="139" t="s">
        <v>78</v>
      </c>
      <c r="B16" s="139"/>
      <c r="C16" s="139"/>
      <c r="D16" s="139"/>
      <c r="E16" s="139"/>
      <c r="F16" s="139"/>
    </row>
  </sheetData>
  <mergeCells count="1">
    <mergeCell ref="A16:F16"/>
  </mergeCells>
  <phoneticPr fontId="0" type="noConversion"/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zoomScaleNormal="100" workbookViewId="0">
      <selection activeCell="A38" sqref="A38"/>
    </sheetView>
  </sheetViews>
  <sheetFormatPr baseColWidth="10" defaultColWidth="11.42578125" defaultRowHeight="12.75" x14ac:dyDescent="0.2"/>
  <cols>
    <col min="1" max="1" width="45.28515625" style="4" customWidth="1"/>
    <col min="2" max="2" width="13.140625" style="4" customWidth="1"/>
    <col min="3" max="6" width="11.42578125" style="4"/>
    <col min="7" max="7" width="12" style="4" customWidth="1"/>
    <col min="8" max="10" width="11.42578125" style="4"/>
    <col min="11" max="11" width="11.85546875" style="4" bestFit="1" customWidth="1"/>
    <col min="12" max="12" width="14.42578125" style="4" bestFit="1" customWidth="1"/>
    <col min="13" max="16384" width="11.42578125" style="4"/>
  </cols>
  <sheetData>
    <row r="1" spans="1:15" x14ac:dyDescent="0.2">
      <c r="A1" s="14" t="s">
        <v>61</v>
      </c>
    </row>
    <row r="2" spans="1:15" x14ac:dyDescent="0.2">
      <c r="A2" s="3"/>
      <c r="B2" s="2"/>
      <c r="C2" s="2"/>
      <c r="D2" s="2"/>
      <c r="E2" s="2"/>
      <c r="F2" s="2"/>
      <c r="G2" s="2"/>
      <c r="H2" s="2"/>
      <c r="I2" s="34" t="s">
        <v>24</v>
      </c>
      <c r="J2" s="2"/>
      <c r="K2" s="2"/>
      <c r="L2" s="2"/>
      <c r="M2" s="2"/>
      <c r="N2" s="2"/>
    </row>
    <row r="3" spans="1:15" ht="76.5" x14ac:dyDescent="0.2">
      <c r="A3" s="53"/>
      <c r="B3" s="82" t="s">
        <v>95</v>
      </c>
      <c r="C3" s="83" t="s">
        <v>30</v>
      </c>
      <c r="D3" s="82" t="s">
        <v>65</v>
      </c>
      <c r="E3" s="84" t="s">
        <v>29</v>
      </c>
      <c r="F3" s="83" t="s">
        <v>28</v>
      </c>
      <c r="G3" s="83" t="s">
        <v>27</v>
      </c>
      <c r="H3" s="83" t="s">
        <v>26</v>
      </c>
      <c r="I3" s="83" t="s">
        <v>25</v>
      </c>
      <c r="J3" s="2"/>
      <c r="K3" s="2"/>
      <c r="L3" s="2"/>
      <c r="M3" s="2"/>
      <c r="N3" s="2"/>
    </row>
    <row r="4" spans="1:15" s="3" customFormat="1" x14ac:dyDescent="0.2">
      <c r="A4" s="85" t="s">
        <v>5</v>
      </c>
      <c r="B4" s="86">
        <v>140000</v>
      </c>
      <c r="C4" s="87">
        <v>100</v>
      </c>
      <c r="D4" s="87">
        <v>-4.5</v>
      </c>
      <c r="E4" s="88">
        <v>18</v>
      </c>
      <c r="F4" s="87">
        <v>88</v>
      </c>
      <c r="G4" s="87">
        <v>6</v>
      </c>
      <c r="H4" s="87">
        <v>0</v>
      </c>
      <c r="I4" s="87">
        <v>7</v>
      </c>
      <c r="J4" s="35"/>
      <c r="K4" s="35"/>
      <c r="L4" s="35"/>
      <c r="M4" s="35"/>
      <c r="N4" s="35"/>
    </row>
    <row r="5" spans="1:15" s="28" customFormat="1" ht="17.25" customHeight="1" x14ac:dyDescent="0.2">
      <c r="A5" s="66" t="s">
        <v>32</v>
      </c>
      <c r="B5" s="36">
        <v>51000</v>
      </c>
      <c r="C5" s="37">
        <v>36</v>
      </c>
      <c r="D5" s="71" t="s">
        <v>67</v>
      </c>
      <c r="E5" s="60">
        <v>7.5812957827484668</v>
      </c>
      <c r="F5" s="37">
        <v>81.912985824167521</v>
      </c>
      <c r="G5" s="37">
        <v>9.8721088060807229</v>
      </c>
      <c r="H5" s="38">
        <v>0</v>
      </c>
      <c r="I5" s="37">
        <v>9.3871248938517162</v>
      </c>
      <c r="J5" s="140"/>
      <c r="K5" s="141"/>
      <c r="L5" s="141"/>
      <c r="M5" s="39"/>
      <c r="N5" s="39"/>
      <c r="O5" s="29"/>
    </row>
    <row r="6" spans="1:15" x14ac:dyDescent="0.2">
      <c r="A6" s="67" t="s">
        <v>3</v>
      </c>
      <c r="B6" s="40">
        <v>58000</v>
      </c>
      <c r="C6" s="41">
        <v>41</v>
      </c>
      <c r="D6" s="72" t="s">
        <v>68</v>
      </c>
      <c r="E6" s="61">
        <v>19.863220809371018</v>
      </c>
      <c r="F6" s="41">
        <v>93.313749732373552</v>
      </c>
      <c r="G6" s="41">
        <v>2.2290252337192649</v>
      </c>
      <c r="H6" s="42">
        <v>0</v>
      </c>
      <c r="I6" s="41">
        <v>4</v>
      </c>
      <c r="J6" s="2"/>
      <c r="K6" s="43"/>
      <c r="L6" s="2"/>
      <c r="M6" s="2"/>
      <c r="N6" s="2"/>
      <c r="O6" s="10"/>
    </row>
    <row r="7" spans="1:15" x14ac:dyDescent="0.2">
      <c r="A7" s="67" t="s">
        <v>4</v>
      </c>
      <c r="B7" s="40">
        <v>32000</v>
      </c>
      <c r="C7" s="41">
        <v>23</v>
      </c>
      <c r="D7" s="56">
        <v>8.6999999999999993</v>
      </c>
      <c r="E7" s="61">
        <v>29.74529762823142</v>
      </c>
      <c r="F7" s="41">
        <v>88.252061735009931</v>
      </c>
      <c r="G7" s="41">
        <v>6.8222625119979066</v>
      </c>
      <c r="H7" s="42">
        <v>0</v>
      </c>
      <c r="I7" s="41">
        <v>8.991104334281804</v>
      </c>
      <c r="J7" s="2"/>
      <c r="K7" s="43"/>
      <c r="L7" s="2"/>
      <c r="M7" s="2"/>
      <c r="N7" s="2"/>
      <c r="O7" s="10"/>
    </row>
    <row r="8" spans="1:15" s="3" customFormat="1" ht="17.25" customHeight="1" x14ac:dyDescent="0.2">
      <c r="A8" s="85" t="s">
        <v>13</v>
      </c>
      <c r="B8" s="86">
        <v>3793000</v>
      </c>
      <c r="C8" s="89">
        <v>100</v>
      </c>
      <c r="D8" s="90">
        <v>0.7</v>
      </c>
      <c r="E8" s="88">
        <v>19</v>
      </c>
      <c r="F8" s="89">
        <v>73</v>
      </c>
      <c r="G8" s="89">
        <v>7.5027250663944098</v>
      </c>
      <c r="H8" s="89">
        <v>12.706309472773505</v>
      </c>
      <c r="I8" s="89">
        <v>9.82153306536269</v>
      </c>
      <c r="J8" s="35"/>
      <c r="K8" s="35"/>
      <c r="L8" s="44"/>
      <c r="M8" s="35"/>
      <c r="N8" s="35"/>
    </row>
    <row r="9" spans="1:15" x14ac:dyDescent="0.2">
      <c r="A9" s="54" t="s">
        <v>8</v>
      </c>
      <c r="B9" s="45">
        <v>230000</v>
      </c>
      <c r="C9" s="46">
        <v>6.0622174953469825</v>
      </c>
      <c r="D9" s="48">
        <v>1.3333333333333419</v>
      </c>
      <c r="E9" s="62">
        <v>11.911412084003056</v>
      </c>
      <c r="F9" s="46">
        <v>63.115157264191545</v>
      </c>
      <c r="G9" s="46">
        <v>10.820092575514039</v>
      </c>
      <c r="H9" s="46">
        <v>14.596892484168182</v>
      </c>
      <c r="I9" s="46">
        <v>16.306409963637641</v>
      </c>
      <c r="J9" s="2"/>
      <c r="K9" s="2"/>
      <c r="L9" s="44"/>
      <c r="M9" s="2"/>
      <c r="N9" s="2"/>
      <c r="O9" s="11"/>
    </row>
    <row r="10" spans="1:15" x14ac:dyDescent="0.2">
      <c r="A10" s="54" t="s">
        <v>9</v>
      </c>
      <c r="B10" s="45">
        <v>1394000</v>
      </c>
      <c r="C10" s="46">
        <v>37.038021802712045</v>
      </c>
      <c r="D10" s="48">
        <v>-5.4</v>
      </c>
      <c r="E10" s="62">
        <v>8.0382294123771665</v>
      </c>
      <c r="F10" s="46">
        <v>63.908174732254096</v>
      </c>
      <c r="G10" s="46">
        <v>6.5356928721964316</v>
      </c>
      <c r="H10" s="46">
        <v>20.991350990381612</v>
      </c>
      <c r="I10" s="46">
        <v>7.8441270472704137</v>
      </c>
      <c r="J10" s="2"/>
      <c r="K10" s="2"/>
      <c r="L10" s="47"/>
      <c r="M10" s="2"/>
      <c r="N10" s="2"/>
      <c r="O10" s="11"/>
    </row>
    <row r="11" spans="1:15" x14ac:dyDescent="0.2">
      <c r="A11" s="54" t="s">
        <v>12</v>
      </c>
      <c r="B11" s="45">
        <v>752000</v>
      </c>
      <c r="C11" s="46">
        <v>19.702206859877691</v>
      </c>
      <c r="D11" s="48">
        <v>2.5</v>
      </c>
      <c r="E11" s="62">
        <v>14.283824676674396</v>
      </c>
      <c r="F11" s="46">
        <v>82</v>
      </c>
      <c r="G11" s="46">
        <v>4.3976838667008602</v>
      </c>
      <c r="H11" s="46">
        <v>9.6216712332465004</v>
      </c>
      <c r="I11" s="46">
        <v>9.1077316783801052</v>
      </c>
      <c r="J11" s="2"/>
      <c r="K11" s="2"/>
      <c r="L11" s="47"/>
      <c r="M11" s="49"/>
      <c r="N11" s="2"/>
      <c r="O11" s="11"/>
    </row>
    <row r="12" spans="1:15" x14ac:dyDescent="0.2">
      <c r="A12" s="54" t="s">
        <v>10</v>
      </c>
      <c r="B12" s="45">
        <v>759000</v>
      </c>
      <c r="C12" s="46">
        <v>19.808561552778517</v>
      </c>
      <c r="D12" s="48">
        <v>5.4</v>
      </c>
      <c r="E12" s="62">
        <v>18.66542405975256</v>
      </c>
      <c r="F12" s="46">
        <v>76.345226744732571</v>
      </c>
      <c r="G12" s="46">
        <v>4.3505176789718938</v>
      </c>
      <c r="H12" s="46">
        <v>12.829306941329715</v>
      </c>
      <c r="I12" s="46">
        <v>7.3718163921393796</v>
      </c>
      <c r="J12" s="2"/>
      <c r="K12" s="2"/>
      <c r="L12" s="50"/>
      <c r="M12" s="2"/>
      <c r="N12" s="2"/>
      <c r="O12" s="11"/>
    </row>
    <row r="13" spans="1:15" x14ac:dyDescent="0.2">
      <c r="A13" s="54" t="s">
        <v>11</v>
      </c>
      <c r="B13" s="45">
        <v>355000</v>
      </c>
      <c r="C13" s="46">
        <v>9.4123903217229472</v>
      </c>
      <c r="D13" s="48">
        <v>3.9</v>
      </c>
      <c r="E13" s="62">
        <v>30.864511103773506</v>
      </c>
      <c r="F13" s="46">
        <v>84.108797006929251</v>
      </c>
      <c r="G13" s="46">
        <v>13</v>
      </c>
      <c r="H13" s="46">
        <v>3.0891732998312587E-2</v>
      </c>
      <c r="I13" s="46">
        <v>6.8598537550411054</v>
      </c>
      <c r="J13" s="2"/>
      <c r="K13" s="2"/>
      <c r="L13" s="2"/>
      <c r="M13" s="2"/>
      <c r="N13" s="2"/>
      <c r="O13" s="11"/>
    </row>
    <row r="14" spans="1:15" x14ac:dyDescent="0.2">
      <c r="A14" s="54" t="s">
        <v>63</v>
      </c>
      <c r="B14" s="25">
        <v>305000</v>
      </c>
      <c r="C14" s="26">
        <v>8.0031906407870252</v>
      </c>
      <c r="D14" s="27">
        <v>11.3</v>
      </c>
      <c r="E14" s="63">
        <v>65.14081584547607</v>
      </c>
      <c r="F14" s="26">
        <v>72</v>
      </c>
      <c r="G14" s="26">
        <v>22.00590949835663</v>
      </c>
      <c r="H14" s="26">
        <v>0</v>
      </c>
      <c r="I14" s="26">
        <v>32.094219979416359</v>
      </c>
      <c r="O14" s="11"/>
    </row>
    <row r="15" spans="1:15" x14ac:dyDescent="0.2">
      <c r="A15" s="55" t="s">
        <v>6</v>
      </c>
      <c r="B15" s="20">
        <v>27036000</v>
      </c>
      <c r="C15" s="21" t="s">
        <v>7</v>
      </c>
      <c r="D15" s="22">
        <v>1.2</v>
      </c>
      <c r="E15" s="24">
        <v>48</v>
      </c>
      <c r="F15" s="23">
        <v>74</v>
      </c>
      <c r="G15" s="23">
        <v>9</v>
      </c>
      <c r="H15" s="23">
        <v>12</v>
      </c>
      <c r="I15" s="23">
        <v>17</v>
      </c>
      <c r="O15" s="11"/>
    </row>
    <row r="16" spans="1:15" s="2" customFormat="1" x14ac:dyDescent="0.2">
      <c r="A16" s="13" t="s">
        <v>31</v>
      </c>
      <c r="B16" s="13"/>
      <c r="C16" s="13"/>
      <c r="D16" s="13"/>
      <c r="E16" s="13"/>
      <c r="F16" s="13"/>
      <c r="G16" s="13"/>
      <c r="H16" s="13"/>
      <c r="I16" s="13"/>
      <c r="O16" s="12"/>
    </row>
    <row r="17" spans="1:15" s="2" customFormat="1" x14ac:dyDescent="0.2">
      <c r="A17" s="13" t="s">
        <v>14</v>
      </c>
      <c r="B17" s="13"/>
      <c r="C17" s="13"/>
      <c r="D17" s="13"/>
      <c r="E17" s="13"/>
      <c r="F17" s="13"/>
      <c r="G17" s="13"/>
      <c r="H17" s="13"/>
      <c r="I17" s="13"/>
      <c r="O17" s="12"/>
    </row>
    <row r="18" spans="1:15" s="2" customFormat="1" x14ac:dyDescent="0.2">
      <c r="A18" s="33" t="s">
        <v>66</v>
      </c>
      <c r="B18" s="13"/>
      <c r="C18" s="13"/>
      <c r="D18" s="13"/>
      <c r="E18" s="13"/>
      <c r="F18" s="13"/>
      <c r="G18" s="13"/>
      <c r="H18" s="13"/>
      <c r="I18" s="13"/>
      <c r="O18" s="12"/>
    </row>
    <row r="19" spans="1:15" s="2" customFormat="1" x14ac:dyDescent="0.2">
      <c r="B19" s="13"/>
      <c r="C19" s="13"/>
      <c r="D19" s="13"/>
      <c r="E19" s="13"/>
      <c r="F19" s="13"/>
      <c r="G19" s="13"/>
      <c r="H19" s="13"/>
      <c r="I19" s="13"/>
      <c r="O19" s="12"/>
    </row>
    <row r="20" spans="1:15" x14ac:dyDescent="0.2">
      <c r="O20" s="11"/>
    </row>
  </sheetData>
  <mergeCells count="1">
    <mergeCell ref="J5:L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D5:D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Tableau 1</vt:lpstr>
      <vt:lpstr>Graphique 1</vt:lpstr>
      <vt:lpstr>Graphique 2</vt:lpstr>
      <vt:lpstr>Tableau 2</vt:lpstr>
      <vt:lpstr>'Graphique 2'!Zone_d_impression</vt:lpstr>
      <vt:lpstr>'Tableau 1'!Zone_d_impression</vt:lpstr>
      <vt:lpstr>'Tableau 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Fiche 15 : économie verte</dc:title>
  <dc:subject>Bilan environnemental de la France - Édition 2021</dc:subject>
  <dc:creator>SDES</dc:creator>
  <cp:keywords>information environnementale, économie verte, ressource naturelle, société, indicateur</cp:keywords>
  <cp:lastModifiedBy>RUFFIN Vladimir</cp:lastModifiedBy>
  <cp:lastPrinted>2021-09-30T13:42:05Z</cp:lastPrinted>
  <dcterms:created xsi:type="dcterms:W3CDTF">2017-02-08T14:10:49Z</dcterms:created>
  <dcterms:modified xsi:type="dcterms:W3CDTF">2022-03-16T23:09:26Z</dcterms:modified>
</cp:coreProperties>
</file>