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TERNET\Thème Transports\TRM (Tranport Routier de Marchandise)\TRM 2022\"/>
    </mc:Choice>
  </mc:AlternateContent>
  <bookViews>
    <workbookView xWindow="0" yWindow="0" windowWidth="25200" windowHeight="11850"/>
  </bookViews>
  <sheets>
    <sheet name="Sommaire" sheetId="1" r:id="rId1"/>
    <sheet name="1.1" sheetId="2" r:id="rId2"/>
    <sheet name="1.2" sheetId="3" r:id="rId3"/>
    <sheet name="1.3a" sheetId="6" r:id="rId4"/>
    <sheet name="1.3b" sheetId="7" r:id="rId5"/>
    <sheet name="1.4" sheetId="28" r:id="rId6"/>
    <sheet name="1.5" sheetId="27" r:id="rId7"/>
    <sheet name="1.6" sheetId="24" r:id="rId8"/>
    <sheet name="1.7" sheetId="11" r:id="rId9"/>
    <sheet name="1.8" sheetId="12" r:id="rId10"/>
    <sheet name="1.9" sheetId="9" r:id="rId11"/>
    <sheet name="1.10" sheetId="10" r:id="rId12"/>
    <sheet name="1.11" sheetId="25" r:id="rId13"/>
    <sheet name="1.12" sheetId="26" r:id="rId14"/>
    <sheet name="1.13" sheetId="14" r:id="rId15"/>
    <sheet name="1.14" sheetId="15" r:id="rId16"/>
  </sheets>
  <definedNames>
    <definedName name="_AGE2" localSheetId="11">#REF!</definedName>
    <definedName name="_AGE2" localSheetId="12">#REF!</definedName>
    <definedName name="Excel_BuiltIn_Database" localSheetId="1">#REF!</definedName>
    <definedName name="Excel_BuiltIn_Print_Area" localSheetId="2">'1.2'!#REF!</definedName>
    <definedName name="Hnes114" localSheetId="1">#REF!</definedName>
    <definedName name="_xlnm.Print_Titles" localSheetId="1">'1.1'!$1:$1</definedName>
    <definedName name="_xlnm.Print_Titles" localSheetId="11">'1.10'!$1:$2</definedName>
    <definedName name="_xlnm.Print_Titles" localSheetId="12">'1.11'!$1:$1</definedName>
    <definedName name="tableau" localSheetId="1">#REF!</definedName>
    <definedName name="Teff" localSheetId="1">#REF!</definedName>
    <definedName name="_xlnm.Print_Area" localSheetId="1">'1.1'!$A$1:$S$51</definedName>
    <definedName name="_xlnm.Print_Area" localSheetId="14">'1.13'!#REF!</definedName>
    <definedName name="_xlnm.Print_Area" localSheetId="15">'1.14'!#REF!</definedName>
    <definedName name="_xlnm.Print_Area" localSheetId="3">'1.3a'!$A$1:$Q$27</definedName>
    <definedName name="_xlnm.Print_Area" localSheetId="4">'1.3b'!$A$1:$K$32</definedName>
    <definedName name="_xlnm.Print_Area" localSheetId="8">'1.7'!$A$1:$O$13</definedName>
    <definedName name="_xlnm.Print_Area" localSheetId="0">Sommaire!$A$3:$B$17</definedName>
  </definedNames>
  <calcPr calcId="162913"/>
</workbook>
</file>

<file path=xl/calcChain.xml><?xml version="1.0" encoding="utf-8"?>
<calcChain xmlns="http://schemas.openxmlformats.org/spreadsheetml/2006/main">
  <c r="A17" i="1" l="1"/>
  <c r="A16" i="1"/>
  <c r="A15" i="1"/>
  <c r="A14" i="1"/>
  <c r="A13" i="1"/>
  <c r="A12" i="1"/>
  <c r="A11" i="1"/>
  <c r="A10" i="1"/>
  <c r="A9" i="1"/>
  <c r="A8" i="1"/>
  <c r="A7" i="1"/>
  <c r="A6" i="1"/>
  <c r="A5" i="1"/>
  <c r="A4" i="1"/>
  <c r="A3" i="1"/>
  <c r="B10" i="1" l="1"/>
  <c r="B3" i="1"/>
  <c r="B4" i="1"/>
  <c r="B5" i="1"/>
  <c r="B6" i="1"/>
  <c r="B7" i="1"/>
  <c r="B8" i="1"/>
  <c r="B9" i="1"/>
  <c r="B11" i="1"/>
  <c r="B12" i="1"/>
  <c r="B13" i="1"/>
  <c r="B14" i="1"/>
  <c r="B15" i="1"/>
  <c r="B16" i="1"/>
  <c r="B17" i="1"/>
  <c r="J64" i="9" l="1"/>
  <c r="J57" i="9"/>
  <c r="J50" i="9"/>
  <c r="J43" i="9"/>
  <c r="J36" i="9"/>
  <c r="J29" i="9"/>
  <c r="J22" i="9"/>
  <c r="J15" i="9"/>
  <c r="J8" i="9"/>
  <c r="D29" i="7"/>
  <c r="E29" i="7"/>
  <c r="F29" i="7"/>
  <c r="G29" i="7"/>
  <c r="H29" i="7"/>
  <c r="I29" i="7"/>
  <c r="D24" i="7"/>
  <c r="E24" i="7"/>
  <c r="F24" i="7"/>
  <c r="G24" i="7"/>
  <c r="H24" i="7"/>
  <c r="I24" i="7"/>
  <c r="D19" i="7"/>
  <c r="E19" i="7"/>
  <c r="F19" i="7"/>
  <c r="G19" i="7"/>
  <c r="H19" i="7"/>
  <c r="I19" i="7"/>
  <c r="D14" i="7"/>
  <c r="E14" i="7"/>
  <c r="F14" i="7"/>
  <c r="G14" i="7"/>
  <c r="H14" i="7"/>
  <c r="I14" i="7"/>
  <c r="D9" i="7"/>
  <c r="E9" i="7"/>
  <c r="F9" i="7"/>
  <c r="G9" i="7"/>
  <c r="H9" i="7"/>
  <c r="I9" i="7"/>
  <c r="U4" i="14"/>
  <c r="V4" i="14"/>
  <c r="G52" i="25"/>
  <c r="H57" i="9"/>
  <c r="I57" i="9"/>
  <c r="G57" i="9"/>
  <c r="I50" i="9"/>
  <c r="H50" i="9"/>
  <c r="G50" i="9"/>
  <c r="I64" i="9"/>
  <c r="H64" i="9"/>
  <c r="G64" i="9"/>
  <c r="I43" i="9"/>
  <c r="H43" i="9"/>
  <c r="G43" i="9"/>
  <c r="I36" i="9"/>
  <c r="H36" i="9"/>
  <c r="G36" i="9"/>
  <c r="I29" i="9"/>
  <c r="H29" i="9"/>
  <c r="G29" i="9"/>
  <c r="I22" i="9"/>
  <c r="H22" i="9"/>
  <c r="G22" i="9"/>
  <c r="H15" i="9"/>
  <c r="I15" i="9"/>
  <c r="G15" i="9"/>
  <c r="H8" i="9"/>
  <c r="I8" i="9"/>
  <c r="G8" i="9"/>
  <c r="F8" i="9"/>
  <c r="H24" i="25"/>
  <c r="I24" i="25"/>
  <c r="H52" i="25"/>
  <c r="I52" i="25"/>
  <c r="H79" i="25"/>
  <c r="I79" i="25"/>
  <c r="U45" i="2"/>
  <c r="V45" i="2"/>
  <c r="W45" i="2"/>
  <c r="X45" i="2"/>
  <c r="U46" i="2"/>
  <c r="V46" i="2"/>
  <c r="W46" i="2"/>
  <c r="X46" i="2"/>
  <c r="U47" i="2"/>
  <c r="V47" i="2"/>
  <c r="W47" i="2"/>
  <c r="X47" i="2"/>
  <c r="U48" i="2"/>
  <c r="V48" i="2"/>
  <c r="W48" i="2"/>
  <c r="X48" i="2"/>
  <c r="B45" i="2"/>
  <c r="C45" i="2"/>
  <c r="D45" i="2"/>
  <c r="E45" i="2"/>
  <c r="F45" i="2"/>
  <c r="G45" i="2"/>
  <c r="H45" i="2"/>
  <c r="I45" i="2"/>
  <c r="J45" i="2"/>
  <c r="K45" i="2"/>
  <c r="L45" i="2"/>
  <c r="M45" i="2"/>
  <c r="N45" i="2"/>
  <c r="O45" i="2"/>
  <c r="P45" i="2"/>
  <c r="Q45" i="2"/>
  <c r="R45" i="2"/>
  <c r="S45" i="2"/>
  <c r="T45" i="2"/>
  <c r="U33" i="2"/>
  <c r="V33" i="2"/>
  <c r="W33" i="2"/>
  <c r="X33" i="2"/>
  <c r="U34" i="2"/>
  <c r="V34" i="2"/>
  <c r="W34" i="2"/>
  <c r="X34" i="2"/>
  <c r="U35" i="2"/>
  <c r="V35" i="2"/>
  <c r="W35" i="2"/>
  <c r="X35" i="2"/>
  <c r="U36" i="2"/>
  <c r="V36" i="2"/>
  <c r="W36" i="2"/>
  <c r="X36" i="2"/>
  <c r="U37" i="2"/>
  <c r="V37" i="2"/>
  <c r="W37" i="2"/>
  <c r="X37" i="2"/>
  <c r="T19" i="2"/>
  <c r="U19" i="2"/>
  <c r="V19" i="2"/>
  <c r="W19" i="2"/>
  <c r="X19" i="2"/>
  <c r="T20" i="2"/>
  <c r="U20" i="2"/>
  <c r="V20" i="2"/>
  <c r="W20" i="2"/>
  <c r="X20" i="2"/>
  <c r="T21" i="2"/>
  <c r="U21" i="2"/>
  <c r="V21" i="2"/>
  <c r="W21" i="2"/>
  <c r="X21" i="2"/>
  <c r="T22" i="2"/>
  <c r="U22" i="2"/>
  <c r="V22" i="2"/>
  <c r="W22" i="2"/>
  <c r="X22" i="2"/>
  <c r="T23" i="2"/>
  <c r="U23" i="2"/>
  <c r="V23" i="2"/>
  <c r="W23" i="2"/>
  <c r="X23" i="2"/>
  <c r="T24" i="2"/>
  <c r="U24" i="2"/>
  <c r="V24" i="2"/>
  <c r="W24" i="2"/>
  <c r="X24" i="2"/>
  <c r="T25" i="2"/>
  <c r="U25" i="2"/>
  <c r="V25" i="2"/>
  <c r="W25" i="2"/>
  <c r="X25" i="2"/>
  <c r="T26" i="2"/>
  <c r="U26" i="2"/>
  <c r="V26" i="2"/>
  <c r="W26" i="2"/>
  <c r="X26" i="2"/>
  <c r="G79" i="25"/>
  <c r="G24" i="25"/>
  <c r="S20" i="2"/>
  <c r="R20" i="2"/>
  <c r="Q20" i="2"/>
  <c r="P20" i="2"/>
  <c r="O20" i="2"/>
  <c r="N20" i="2"/>
  <c r="M20" i="2"/>
  <c r="L20" i="2"/>
  <c r="K20" i="2"/>
  <c r="J20" i="2"/>
  <c r="I20" i="2"/>
  <c r="H20" i="2"/>
  <c r="G20" i="2"/>
  <c r="F20" i="2"/>
  <c r="E20" i="2"/>
  <c r="D20" i="2"/>
  <c r="C20" i="2"/>
  <c r="C29" i="7"/>
  <c r="C24" i="7"/>
  <c r="C19" i="7"/>
  <c r="C14" i="7"/>
  <c r="C9" i="7"/>
  <c r="F79" i="25"/>
  <c r="F52" i="25"/>
  <c r="T48" i="2"/>
  <c r="T47" i="2"/>
  <c r="T46" i="2"/>
  <c r="T37" i="2"/>
  <c r="T36" i="2"/>
  <c r="T35" i="2"/>
  <c r="T34" i="2"/>
  <c r="T33" i="2"/>
  <c r="D79" i="25"/>
  <c r="C79" i="25"/>
  <c r="D52" i="25"/>
  <c r="D24" i="25"/>
  <c r="C24" i="25"/>
  <c r="E52" i="25"/>
  <c r="E24" i="25"/>
  <c r="C19" i="2"/>
  <c r="D19" i="2"/>
  <c r="E19" i="2"/>
  <c r="F19" i="2"/>
  <c r="G19" i="2"/>
  <c r="H19" i="2"/>
  <c r="I19" i="2"/>
  <c r="J19" i="2"/>
  <c r="K19" i="2"/>
  <c r="L19" i="2"/>
  <c r="M19" i="2"/>
  <c r="N19" i="2"/>
  <c r="O19" i="2"/>
  <c r="P19" i="2"/>
  <c r="Q19" i="2"/>
  <c r="R19" i="2"/>
  <c r="S19" i="2"/>
  <c r="C21" i="2"/>
  <c r="D21" i="2"/>
  <c r="E21" i="2"/>
  <c r="F21" i="2"/>
  <c r="G21" i="2"/>
  <c r="H21" i="2"/>
  <c r="I21" i="2"/>
  <c r="J21" i="2"/>
  <c r="K21" i="2"/>
  <c r="L21" i="2"/>
  <c r="M21" i="2"/>
  <c r="N21" i="2"/>
  <c r="O21" i="2"/>
  <c r="P21" i="2"/>
  <c r="Q21" i="2"/>
  <c r="R21" i="2"/>
  <c r="S21" i="2"/>
  <c r="C22" i="2"/>
  <c r="D22" i="2"/>
  <c r="E22" i="2"/>
  <c r="F22" i="2"/>
  <c r="G22" i="2"/>
  <c r="H22" i="2"/>
  <c r="I22" i="2"/>
  <c r="J22" i="2"/>
  <c r="K22" i="2"/>
  <c r="L22" i="2"/>
  <c r="M22" i="2"/>
  <c r="N22" i="2"/>
  <c r="O22" i="2"/>
  <c r="P22" i="2"/>
  <c r="Q22" i="2"/>
  <c r="R22" i="2"/>
  <c r="S22" i="2"/>
  <c r="C23" i="2"/>
  <c r="D23" i="2"/>
  <c r="E23" i="2"/>
  <c r="F23" i="2"/>
  <c r="G23" i="2"/>
  <c r="H23" i="2"/>
  <c r="I23" i="2"/>
  <c r="J23" i="2"/>
  <c r="K23" i="2"/>
  <c r="L23" i="2"/>
  <c r="M23" i="2"/>
  <c r="N23" i="2"/>
  <c r="O23" i="2"/>
  <c r="P23" i="2"/>
  <c r="Q23" i="2"/>
  <c r="R23" i="2"/>
  <c r="S23" i="2"/>
  <c r="C24" i="2"/>
  <c r="D24" i="2"/>
  <c r="E24" i="2"/>
  <c r="F24" i="2"/>
  <c r="G24" i="2"/>
  <c r="H24" i="2"/>
  <c r="I24" i="2"/>
  <c r="J24" i="2"/>
  <c r="K24" i="2"/>
  <c r="L24" i="2"/>
  <c r="M24" i="2"/>
  <c r="N24" i="2"/>
  <c r="O24" i="2"/>
  <c r="P24" i="2"/>
  <c r="Q24" i="2"/>
  <c r="R24" i="2"/>
  <c r="S24" i="2"/>
  <c r="C25" i="2"/>
  <c r="D25" i="2"/>
  <c r="E25" i="2"/>
  <c r="F25" i="2"/>
  <c r="G25" i="2"/>
  <c r="H25" i="2"/>
  <c r="I25" i="2"/>
  <c r="J25" i="2"/>
  <c r="K25" i="2"/>
  <c r="L25" i="2"/>
  <c r="M25" i="2"/>
  <c r="N25" i="2"/>
  <c r="O25" i="2"/>
  <c r="P25" i="2"/>
  <c r="Q25" i="2"/>
  <c r="R25" i="2"/>
  <c r="S25" i="2"/>
  <c r="O26" i="2"/>
  <c r="P26" i="2"/>
  <c r="Q26" i="2"/>
  <c r="R26" i="2"/>
  <c r="S26" i="2"/>
  <c r="B33" i="2"/>
  <c r="C33" i="2"/>
  <c r="D33" i="2"/>
  <c r="E33" i="2"/>
  <c r="F33" i="2"/>
  <c r="G33" i="2"/>
  <c r="H33" i="2"/>
  <c r="I33" i="2"/>
  <c r="J33" i="2"/>
  <c r="K33" i="2"/>
  <c r="L33" i="2"/>
  <c r="M33" i="2"/>
  <c r="N33" i="2"/>
  <c r="O33" i="2"/>
  <c r="P33" i="2"/>
  <c r="Q33" i="2"/>
  <c r="R33" i="2"/>
  <c r="S33" i="2"/>
  <c r="B34" i="2"/>
  <c r="C34" i="2"/>
  <c r="D34" i="2"/>
  <c r="E34" i="2"/>
  <c r="F34" i="2"/>
  <c r="G34" i="2"/>
  <c r="H34" i="2"/>
  <c r="I34" i="2"/>
  <c r="J34" i="2"/>
  <c r="K34" i="2"/>
  <c r="L34" i="2"/>
  <c r="M34" i="2"/>
  <c r="N34" i="2"/>
  <c r="O34" i="2"/>
  <c r="P34" i="2"/>
  <c r="Q34" i="2"/>
  <c r="R34" i="2"/>
  <c r="S34" i="2"/>
  <c r="B35" i="2"/>
  <c r="C35" i="2"/>
  <c r="D35" i="2"/>
  <c r="E35" i="2"/>
  <c r="F35" i="2"/>
  <c r="G35" i="2"/>
  <c r="H35" i="2"/>
  <c r="I35" i="2"/>
  <c r="J35" i="2"/>
  <c r="K35" i="2"/>
  <c r="L35" i="2"/>
  <c r="M35" i="2"/>
  <c r="N35" i="2"/>
  <c r="O35" i="2"/>
  <c r="P35" i="2"/>
  <c r="Q35" i="2"/>
  <c r="R35" i="2"/>
  <c r="S35" i="2"/>
  <c r="B36" i="2"/>
  <c r="C36" i="2"/>
  <c r="D36" i="2"/>
  <c r="E36" i="2"/>
  <c r="F36" i="2"/>
  <c r="G36" i="2"/>
  <c r="H36" i="2"/>
  <c r="I36" i="2"/>
  <c r="J36" i="2"/>
  <c r="K36" i="2"/>
  <c r="L36" i="2"/>
  <c r="M36" i="2"/>
  <c r="N36" i="2"/>
  <c r="O36" i="2"/>
  <c r="P36" i="2"/>
  <c r="Q36" i="2"/>
  <c r="R36" i="2"/>
  <c r="S36" i="2"/>
  <c r="B37" i="2"/>
  <c r="C37" i="2"/>
  <c r="D37" i="2"/>
  <c r="E37" i="2"/>
  <c r="F37" i="2"/>
  <c r="G37" i="2"/>
  <c r="H37" i="2"/>
  <c r="I37" i="2"/>
  <c r="J37" i="2"/>
  <c r="K37" i="2"/>
  <c r="L37" i="2"/>
  <c r="M37" i="2"/>
  <c r="N37" i="2"/>
  <c r="O37" i="2"/>
  <c r="P37" i="2"/>
  <c r="Q37" i="2"/>
  <c r="R37" i="2"/>
  <c r="S37" i="2"/>
  <c r="B46" i="2"/>
  <c r="C46" i="2"/>
  <c r="D46" i="2"/>
  <c r="E46" i="2"/>
  <c r="F46" i="2"/>
  <c r="G46" i="2"/>
  <c r="H46" i="2"/>
  <c r="I46" i="2"/>
  <c r="J46" i="2"/>
  <c r="K46" i="2"/>
  <c r="L46" i="2"/>
  <c r="M46" i="2"/>
  <c r="N46" i="2"/>
  <c r="O46" i="2"/>
  <c r="P46" i="2"/>
  <c r="Q46" i="2"/>
  <c r="R46" i="2"/>
  <c r="S46" i="2"/>
  <c r="B47" i="2"/>
  <c r="C47" i="2"/>
  <c r="D47" i="2"/>
  <c r="E47" i="2"/>
  <c r="F47" i="2"/>
  <c r="G47" i="2"/>
  <c r="H47" i="2"/>
  <c r="I47" i="2"/>
  <c r="J47" i="2"/>
  <c r="K47" i="2"/>
  <c r="L47" i="2"/>
  <c r="M47" i="2"/>
  <c r="N47" i="2"/>
  <c r="O47" i="2"/>
  <c r="P47" i="2"/>
  <c r="Q47" i="2"/>
  <c r="R47" i="2"/>
  <c r="S47" i="2"/>
  <c r="B48" i="2"/>
  <c r="C48" i="2"/>
  <c r="D48" i="2"/>
  <c r="E48" i="2"/>
  <c r="F48" i="2"/>
  <c r="G48" i="2"/>
  <c r="H48" i="2"/>
  <c r="I48" i="2"/>
  <c r="J48" i="2"/>
  <c r="K48" i="2"/>
  <c r="L48" i="2"/>
  <c r="M48" i="2"/>
  <c r="N48" i="2"/>
  <c r="O48" i="2"/>
  <c r="P48" i="2"/>
  <c r="Q48" i="2"/>
  <c r="R48" i="2"/>
  <c r="S48" i="2"/>
  <c r="E79" i="25"/>
  <c r="C52" i="25"/>
  <c r="F24" i="25"/>
</calcChain>
</file>

<file path=xl/sharedStrings.xml><?xml version="1.0" encoding="utf-8"?>
<sst xmlns="http://schemas.openxmlformats.org/spreadsheetml/2006/main" count="587" uniqueCount="147">
  <si>
    <t>Effectifs en milliers</t>
  </si>
  <si>
    <t>Secteur d'activité</t>
  </si>
  <si>
    <t>Transport routier de voyageurs</t>
  </si>
  <si>
    <t>Transport routier de fret élargi</t>
  </si>
  <si>
    <t xml:space="preserve">  Transports routiers de fret interurbains</t>
  </si>
  <si>
    <t xml:space="preserve">  Transports routiers de fret de proximité</t>
  </si>
  <si>
    <t xml:space="preserve">  Location de camions avec chauffeur</t>
  </si>
  <si>
    <t xml:space="preserve">  Messagerie, fret express</t>
  </si>
  <si>
    <t>Évolutions en %</t>
  </si>
  <si>
    <t>-</t>
  </si>
  <si>
    <t>Part dans le secteur tranports et entreposage en %</t>
  </si>
  <si>
    <t>Part dans le TRF élargi en %</t>
  </si>
  <si>
    <t xml:space="preserve"> Transports routiers de fret interurbains</t>
  </si>
  <si>
    <t xml:space="preserve"> Transports routiers de fret de proximité</t>
  </si>
  <si>
    <t xml:space="preserve"> Location de camions avec chauffeur</t>
  </si>
  <si>
    <t xml:space="preserve"> Messagerie, fret express</t>
  </si>
  <si>
    <t>en %</t>
  </si>
  <si>
    <t>Transports routiers de fret interurbains</t>
  </si>
  <si>
    <t>Transports routiers de fret de proximité</t>
  </si>
  <si>
    <t>Location de camions avec chauffeur</t>
  </si>
  <si>
    <t>Messagerie, fret express</t>
  </si>
  <si>
    <t>TRF interurbains</t>
  </si>
  <si>
    <t>TRF de proximité</t>
  </si>
  <si>
    <t>TRF élargi</t>
  </si>
  <si>
    <t>Activité</t>
  </si>
  <si>
    <t xml:space="preserve"> Taille</t>
  </si>
  <si>
    <t>Transports
routiers de fret
interurbains</t>
  </si>
  <si>
    <t>0  à 9 salariés</t>
  </si>
  <si>
    <t>10 à 49 salariés</t>
  </si>
  <si>
    <t>50 salariés et plus</t>
  </si>
  <si>
    <t>Total</t>
  </si>
  <si>
    <t>Transports
routiers de fret
de proximité</t>
  </si>
  <si>
    <t>Location de
camions avec
chauffeur</t>
  </si>
  <si>
    <t>Messagerie,</t>
  </si>
  <si>
    <t>fret express</t>
  </si>
  <si>
    <t>Ensemble</t>
  </si>
  <si>
    <t>Champ : secteur concurrentiel du TRF élargi.</t>
  </si>
  <si>
    <r>
      <t>Série arrêtée. Pôle emploi ne diffuse plus de statistiques sur l'emploi salarié en raison du transfert au réseau des Urssaf du recouvrement des cotisations Assurance chômage et AGS depuis le 1</t>
    </r>
    <r>
      <rPr>
        <i/>
        <vertAlign val="superscript"/>
        <sz val="8"/>
        <rFont val="Arial"/>
        <family val="2"/>
      </rPr>
      <t>er</t>
    </r>
    <r>
      <rPr>
        <i/>
        <sz val="8"/>
        <rFont val="Arial"/>
        <family val="2"/>
      </rPr>
      <t xml:space="preserve"> janvier 2011.</t>
    </r>
  </si>
  <si>
    <t>Cadres</t>
  </si>
  <si>
    <t>Professions Intermédiaires</t>
  </si>
  <si>
    <t>Employés</t>
  </si>
  <si>
    <t>Ouvriers</t>
  </si>
  <si>
    <t>Transports et entreposage hors activités postales</t>
  </si>
  <si>
    <t>Ensemble des secteurs hors fonction publique et salariés des particuliers employeurs</t>
  </si>
  <si>
    <t>âge en années</t>
  </si>
  <si>
    <t>Âge moyen de l'ensemble des salariés</t>
  </si>
  <si>
    <t xml:space="preserve">Transports et entreposage dont </t>
  </si>
  <si>
    <t>n.d.</t>
  </si>
  <si>
    <t>Transports et entreposage hors activités postales dont</t>
  </si>
  <si>
    <t>Âge moyen des conducteurs</t>
  </si>
  <si>
    <t>Âge médian de l'ensemble des salariés</t>
  </si>
  <si>
    <t>Âge médian des conducteurs</t>
  </si>
  <si>
    <t xml:space="preserve">Secteur d'activité </t>
  </si>
  <si>
    <t>n.d. : non disponible.</t>
  </si>
  <si>
    <t>Hommes</t>
  </si>
  <si>
    <t>Femmes</t>
  </si>
  <si>
    <t>Ensemble des secteurs hors fonction publique</t>
  </si>
  <si>
    <t>4941A TRF interurbains</t>
  </si>
  <si>
    <t>4941B TRF de proximité</t>
  </si>
  <si>
    <t>4941C Location de camions avec chauffeur</t>
  </si>
  <si>
    <t>5229A Messagerie, fret express</t>
  </si>
  <si>
    <t>Ensemble des transports</t>
  </si>
  <si>
    <t xml:space="preserve">
2013</t>
  </si>
  <si>
    <t>Transports et entreposage</t>
  </si>
  <si>
    <t>18-25 ans</t>
  </si>
  <si>
    <t>26-30 ans</t>
  </si>
  <si>
    <t>31-35 ans</t>
  </si>
  <si>
    <t>36-40 ans</t>
  </si>
  <si>
    <t>41-45 ans</t>
  </si>
  <si>
    <t>46-50 ans</t>
  </si>
  <si>
    <t>51-55 ans</t>
  </si>
  <si>
    <t>56 ans et plus</t>
  </si>
  <si>
    <t>Tous secteurs hors fonction publique et particuliers employeurs</t>
  </si>
  <si>
    <t>Total hommes</t>
  </si>
  <si>
    <t>Total femmes</t>
  </si>
  <si>
    <t>Effectifs en milliers au 31/12</t>
  </si>
  <si>
    <t>Évolution en %</t>
  </si>
  <si>
    <t>Part des gérants en %</t>
  </si>
  <si>
    <t>Part des auto-entrepreneurs en %</t>
  </si>
  <si>
    <t>Part des femmes en %</t>
  </si>
  <si>
    <t>Tranche d'âge</t>
  </si>
  <si>
    <r>
      <t xml:space="preserve">Source : </t>
    </r>
    <r>
      <rPr>
        <i/>
        <sz val="8"/>
        <rFont val="Arial"/>
        <family val="2"/>
      </rPr>
      <t>Pôle emploi</t>
    </r>
  </si>
  <si>
    <t>Ensemble du TRF élargi</t>
  </si>
  <si>
    <t>n.d. : non disponible.</t>
  </si>
  <si>
    <t>Ouvriers qualifiés</t>
  </si>
  <si>
    <t>Ouvriers non qualifiés</t>
  </si>
  <si>
    <t>Sources : SDES à partir de Insee, estimations d’emploi ; Acoss ; SNCF</t>
  </si>
  <si>
    <t>n.d. : non disponible</t>
  </si>
  <si>
    <t xml:space="preserve">  </t>
  </si>
  <si>
    <t>50 à 149 salariés</t>
  </si>
  <si>
    <t>150 salariés et plus</t>
  </si>
  <si>
    <t>Ensemble TRF élargi</t>
  </si>
  <si>
    <t>Champ : France (hors Mayotte)</t>
  </si>
  <si>
    <t>n.d</t>
  </si>
  <si>
    <t>Champ : France (hors Mayotte)</t>
  </si>
  <si>
    <t>Note : en 2012, le groupe La Poste a changé la codification socioprofessionnelle de certaines catégories de personnel, suite au changement de statut juridique de l'entreprise. Il en résulte une hausse de 4 points de la part des conducteurs dans le total transports et entreposage (y compris activités postales) par rapport à l'année passée.</t>
  </si>
  <si>
    <t>Salariés *</t>
  </si>
  <si>
    <t>* Hors intérim utilisé par le secteur</t>
  </si>
  <si>
    <t>Non salariés</t>
  </si>
  <si>
    <t xml:space="preserve">
2014</t>
  </si>
  <si>
    <t>Part des entrepreneurs individuels en %</t>
  </si>
  <si>
    <t>En milliers</t>
  </si>
  <si>
    <t>Champ : France hors Mayotte.</t>
  </si>
  <si>
    <r>
      <t xml:space="preserve">Sources : </t>
    </r>
    <r>
      <rPr>
        <i/>
        <sz val="8"/>
        <rFont val="Arial"/>
        <family val="2"/>
      </rPr>
      <t>Dares, déclarations sociales nominatives (DSN) et fichiers de Pôle emploi des déclarations mensuelles des agences d'intérim.</t>
    </r>
  </si>
  <si>
    <t xml:space="preserve">Tertiaire marchand (GZ-MN, RU) dont </t>
  </si>
  <si>
    <t xml:space="preserve">Ensemble des secteurs                  </t>
  </si>
  <si>
    <t>Transports et entreposage  dont</t>
  </si>
  <si>
    <t xml:space="preserve">Transports et entreposage </t>
  </si>
  <si>
    <t>Ensemble du secteur privé</t>
  </si>
  <si>
    <t>Champ : France (hors Mayotte), ensemble du secteur privé hors intérim</t>
  </si>
  <si>
    <t>Note : le dénominateur est la somme de l'emploi non salarié  et de l'emploi salarié hors intérim</t>
  </si>
  <si>
    <t>Ensemble des non-salariés (hors agriculture)</t>
  </si>
  <si>
    <t>Ensemble des secteurs (hors agriculture)</t>
  </si>
  <si>
    <t>Transports et entreposage dont</t>
  </si>
  <si>
    <t>Champ : France (Hors Mayotte), hors intérim</t>
  </si>
  <si>
    <t>en milliers d'ETP, au 31 décembre</t>
  </si>
  <si>
    <t>Lecture : au 31/12/2016, les conducteurs du TRF élargi ont un âge moyen de 42,8 ans, soit 42 ans et 10 mois.</t>
  </si>
  <si>
    <t>Note 1 : en 2012, le groupe La Poste a changé la codification socioprofessionnelle de certaines catégories de personnel, suite au changement de statut juridique de l'entreprise. Il en résulte une hausse de la part des ouvriers dans le total des salariés de 4 points par rapport à l'année passée.</t>
  </si>
  <si>
    <r>
      <t xml:space="preserve">Note 2 : </t>
    </r>
    <r>
      <rPr>
        <sz val="8"/>
        <color rgb="FFFF0000"/>
        <rFont val="Arial"/>
        <family val="2"/>
      </rPr>
      <t>rupture de série en 2015</t>
    </r>
    <r>
      <rPr>
        <sz val="8"/>
        <rFont val="Arial"/>
        <family val="2"/>
      </rPr>
      <t xml:space="preserve"> suite à un changement méthodologique dans le traitement des DADS (voir avertissement dans la première feuille de ce classeur)</t>
    </r>
  </si>
  <si>
    <r>
      <t xml:space="preserve">Note : </t>
    </r>
    <r>
      <rPr>
        <sz val="8"/>
        <color rgb="FFFF0000"/>
        <rFont val="Arial"/>
        <family val="2"/>
      </rPr>
      <t>rupture de série en 2015</t>
    </r>
    <r>
      <rPr>
        <sz val="8"/>
        <rFont val="Arial"/>
        <family val="2"/>
      </rPr>
      <t xml:space="preserve"> suite à un changement méthodologique dans le traitement des DADS (voir avertissement dans la première feuille de ce classeur)</t>
    </r>
  </si>
  <si>
    <r>
      <t xml:space="preserve">Sources : </t>
    </r>
    <r>
      <rPr>
        <i/>
        <sz val="8"/>
        <rFont val="Arial"/>
        <family val="2"/>
      </rPr>
      <t>SDES à partir de Insee, estimations d’emploi et base Non-salariés ; Acoss ; SNCF</t>
    </r>
  </si>
  <si>
    <r>
      <t xml:space="preserve">Source </t>
    </r>
    <r>
      <rPr>
        <i/>
        <sz val="8"/>
        <rFont val="Arial"/>
        <family val="2"/>
      </rPr>
      <t>: Insee, base Non-salariés</t>
    </r>
  </si>
  <si>
    <r>
      <t xml:space="preserve">Sources : </t>
    </r>
    <r>
      <rPr>
        <i/>
        <sz val="8"/>
        <rFont val="Arial"/>
        <family val="2"/>
      </rPr>
      <t>SDES à partir de Insee, estimations d’emploi ; Acoss ; SNCF</t>
    </r>
  </si>
  <si>
    <r>
      <t xml:space="preserve">Sources : </t>
    </r>
    <r>
      <rPr>
        <i/>
        <sz val="8"/>
        <rFont val="Arial"/>
        <family val="2"/>
      </rPr>
      <t>SDES à partir de Insee, estimations d’emploi et base Non-salariés</t>
    </r>
  </si>
  <si>
    <r>
      <t>Source :</t>
    </r>
    <r>
      <rPr>
        <i/>
        <sz val="8"/>
        <rFont val="Arial"/>
        <family val="2"/>
      </rPr>
      <t xml:space="preserve"> Insee, base Non-salariés</t>
    </r>
  </si>
  <si>
    <r>
      <rPr>
        <b/>
        <i/>
        <sz val="8"/>
        <color rgb="FF000000"/>
        <rFont val="Arial"/>
        <family val="2"/>
      </rPr>
      <t>Source</t>
    </r>
    <r>
      <rPr>
        <i/>
        <sz val="8"/>
        <color rgb="FF000000"/>
        <rFont val="Arial"/>
        <family val="2"/>
      </rPr>
      <t xml:space="preserve"> : Insee, déclarations annuelles de données sociales (DADS) et déclarations sociales nominatives (DSN)</t>
    </r>
  </si>
  <si>
    <t>Lecture : au 31/12/2016, les salariés du TRF élargi ont un âge moyen de 42,5 ans, soit 42 ans et 6 mois.</t>
  </si>
  <si>
    <t>Champ : France hors Mayotte, personnes exerçant une activité non salariée au 31 décembre, hors agriculture, hors cotisants MSA</t>
  </si>
  <si>
    <t>Annexe 1.2 Effectif salarié en moyenne annuelle, hors intérim</t>
  </si>
  <si>
    <t>Annexe 1.3a Répartition des effectifs salariés au 31 décembre selon la taille de l’établissement (de 2000 à 2010)</t>
  </si>
  <si>
    <t>Annexe 1.3b Répartition des effectifs salariés au 31 décembre selon la taille de l’établissement (depuis 2012)</t>
  </si>
  <si>
    <t>Annexe 1.4 Effectifs salariés et non salariés au 31 décembre dans le transport routier de fret élargi</t>
  </si>
  <si>
    <t>Annexe 1.5 Part des non-salariés dans l'emploi total au 31 décembre</t>
  </si>
  <si>
    <t>Annexe 1.6 Structure de l'emploi non salarié au 31 décembre</t>
  </si>
  <si>
    <t>Annexe 1.7 Part des femmes dans la population salariée au 31 décembre</t>
  </si>
  <si>
    <t>Annexe 1.8 Part des conducteurs dans  la population salariée au 31 décembre</t>
  </si>
  <si>
    <t>Annexe 1.9 Structure par catégorie professionnelle des salariés au 31 décembre</t>
  </si>
  <si>
    <t>Annexe 1.10 Âges moyen et médian de la population salariée au 31 décembre</t>
  </si>
  <si>
    <t>Annexe 1.11 Répartition des salariés par sexe et âge au 31 décembre</t>
  </si>
  <si>
    <t>Annexe 1.12 Part des salariés à temps partiel au 31 décembre</t>
  </si>
  <si>
    <t>Annexe 1.13 Volume de travail temporaire en équivalent temps plein au 31 décembre</t>
  </si>
  <si>
    <t>Annexe 1.14 Taux de recours à l'intérim, au 31 décembre</t>
  </si>
  <si>
    <r>
      <rPr>
        <b/>
        <sz val="10"/>
        <rFont val="Arial"/>
        <family val="2"/>
      </rPr>
      <t xml:space="preserve">Avertissement sur les ruptures des séries 1.9 et 1.12 issues des DADS </t>
    </r>
    <r>
      <rPr>
        <sz val="10"/>
        <rFont val="Arial"/>
        <family val="2"/>
      </rPr>
      <t xml:space="preserve">: depuis 2016, les déclarations annuelles de données sociales (DADS) que les entreprises adressent aux administrations ont été remplacées progressivement par les déclarations sociales nominatives (DSN). En 2016, nombre d’entreprises ont remis des DSN, en plus de leur DADS, soit sur la base du volontariat, soit dans le cadre d’obligations, prévues par la loi du 23 mars 2012, et définies par le décret 2016-611 du 18 mai 2016. De plus, les entreprises préparant l’arrivée de la DSN ont pu revoir leur système d’information et donc modifier leur comportement déclaratif sur plusieurs variables qui n’ont pas d’incidence financière directe (comme sur les professions et catégories socioprofessionnelles). Dans ce contexte de changement progressif des sources d’informations, l’Insee a engagé une refonte des traitements statistiques réalisés. Ainsi, en 2016, bien que la source utilisée soit toujours les seules DADS, les résultats en niveau ne sont pas complètement comparables à ceux des millésimes antérieurs. Les données du millésime 2015 ont été recalculées afin de présenter des évolutions annuelles cohérentes 2016/2015. </t>
    </r>
    <r>
      <rPr>
        <b/>
        <sz val="10"/>
        <rFont val="Arial"/>
        <family val="2"/>
      </rPr>
      <t xml:space="preserve">Les séries 1.9 "Structure par CSP des salariés" et 1.12 "Part des salariés à temps partiel" connaissent donc une rupture entre 2014 et 2015. </t>
    </r>
  </si>
  <si>
    <t>série arrêtée</t>
  </si>
  <si>
    <t>Partie 1 – Emploi, annexes</t>
  </si>
  <si>
    <t>Annexe 1.1 Effectif salarié au 31 décembre, hors intérim</t>
  </si>
  <si>
    <t>en milliers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</si>
</sst>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0.0"/>
    <numFmt numFmtId="165" formatCode="\$#,##0\ ;&quot;($&quot;#,##0\)"/>
    <numFmt numFmtId="166" formatCode="#,##0.000"/>
    <numFmt numFmtId="167" formatCode="#,##0.0000"/>
    <numFmt numFmtId="168" formatCode="[$€-2]\ #,##0.0"/>
    <numFmt numFmtId="169" formatCode="[$€-2]\ #,##0.00"/>
    <numFmt numFmtId="170" formatCode="[$€-2]\ #,##0"/>
    <numFmt numFmtId="171" formatCode="#,##0.0&quot; F&quot;"/>
    <numFmt numFmtId="172" formatCode="#,##0.00&quot; F&quot;"/>
    <numFmt numFmtId="173" formatCode="#,##0&quot; F&quot;"/>
    <numFmt numFmtId="174" formatCode="0.0%"/>
    <numFmt numFmtId="175" formatCode="0.0"/>
    <numFmt numFmtId="176" formatCode="#,##0,"/>
    <numFmt numFmtId="177" formatCode="#,##0.00\ ;\-#,##0.00\ ;\-#\ ;@\ "/>
    <numFmt numFmtId="178" formatCode="#,##0.00&quot; € &quot;;#,##0.00&quot; € &quot;;\-#&quot; € &quot;;@\ "/>
    <numFmt numFmtId="179" formatCode="#,##0.00\ [$€-401]\ ;#,##0.00\ [$€-401]\ ;\-#\ [$€-401]\ "/>
    <numFmt numFmtId="180" formatCode="#,##0.00\ [$€]\ ;#,##0.00\ [$€]\ ;\-#\ [$€]\ ;@\ "/>
    <numFmt numFmtId="181" formatCode="#,##0.00&quot;    &quot;;#,##0.00&quot;    &quot;;\-#&quot;    &quot;;@\ "/>
    <numFmt numFmtId="182" formatCode="0.00\ "/>
    <numFmt numFmtId="183" formatCode="\(#\);\(#\)"/>
    <numFmt numFmtId="184" formatCode="0\ %"/>
    <numFmt numFmtId="185" formatCode="#,##0.00\ [$€-40C];[Red]\-#,##0.00\ [$€-40C]"/>
    <numFmt numFmtId="186" formatCode="#0.0"/>
    <numFmt numFmtId="187" formatCode="#######0"/>
  </numFmts>
  <fonts count="114">
    <font>
      <sz val="10"/>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sz val="18"/>
      <color indexed="22"/>
      <name val="Arial"/>
      <family val="2"/>
    </font>
    <font>
      <b/>
      <sz val="12"/>
      <color indexed="22"/>
      <name val="Arial"/>
      <family val="2"/>
    </font>
    <font>
      <b/>
      <sz val="10"/>
      <name val="Arial"/>
      <family val="2"/>
    </font>
    <font>
      <sz val="11"/>
      <color indexed="62"/>
      <name val="Calibri"/>
      <family val="2"/>
    </font>
    <font>
      <sz val="11"/>
      <color indexed="62"/>
      <name val="Calibri"/>
      <family val="2"/>
    </font>
    <font>
      <sz val="10"/>
      <color indexed="8"/>
      <name val="Arial"/>
      <family val="2"/>
    </font>
    <font>
      <b/>
      <sz val="8"/>
      <color indexed="8"/>
      <name val="Arial"/>
      <family val="2"/>
    </font>
    <font>
      <b/>
      <u/>
      <sz val="8"/>
      <color indexed="8"/>
      <name val="Arial"/>
      <family val="2"/>
    </font>
    <font>
      <i/>
      <u/>
      <sz val="8"/>
      <color indexed="8"/>
      <name val="Arial"/>
      <family val="2"/>
    </font>
    <font>
      <sz val="11"/>
      <color indexed="60"/>
      <name val="Calibri"/>
      <family val="2"/>
    </font>
    <font>
      <sz val="10"/>
      <name val="MS Sans Serif"/>
      <family val="2"/>
    </font>
    <font>
      <sz val="10"/>
      <name val="Times New Roman"/>
      <family val="1"/>
    </font>
    <font>
      <sz val="11"/>
      <color indexed="17"/>
      <name val="Calibri"/>
      <family val="2"/>
    </font>
    <font>
      <b/>
      <sz val="11"/>
      <color indexed="63"/>
      <name val="Calibri"/>
      <family val="2"/>
    </font>
    <font>
      <sz val="9"/>
      <name val="Verdana"/>
      <family val="2"/>
    </font>
    <font>
      <sz val="10"/>
      <color indexed="21"/>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i/>
      <sz val="11"/>
      <color indexed="23"/>
      <name val="Calibri"/>
      <family val="2"/>
    </font>
    <font>
      <sz val="18"/>
      <color indexed="54"/>
      <name val="Calibri Light"/>
      <family val="2"/>
    </font>
    <font>
      <b/>
      <sz val="12"/>
      <color indexed="8"/>
      <name val="Arial"/>
      <family val="2"/>
    </font>
    <font>
      <b/>
      <i/>
      <sz val="12"/>
      <color indexed="8"/>
      <name val="Arial"/>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8"/>
      <name val="Arial"/>
      <family val="2"/>
    </font>
    <font>
      <u/>
      <sz val="10"/>
      <color indexed="12"/>
      <name val="Arial"/>
      <family val="2"/>
    </font>
    <font>
      <u/>
      <sz val="10"/>
      <color indexed="12"/>
      <name val="MS Sans Serif"/>
      <family val="2"/>
    </font>
    <font>
      <b/>
      <sz val="10"/>
      <color indexed="12"/>
      <name val="Arial"/>
      <family val="2"/>
    </font>
    <font>
      <i/>
      <sz val="8"/>
      <name val="Arial"/>
      <family val="2"/>
    </font>
    <font>
      <b/>
      <sz val="8"/>
      <name val="Arial"/>
      <family val="2"/>
    </font>
    <font>
      <b/>
      <sz val="7.5"/>
      <name val="Arial"/>
      <family val="2"/>
    </font>
    <font>
      <i/>
      <vertAlign val="superscript"/>
      <sz val="8"/>
      <name val="Arial"/>
      <family val="2"/>
    </font>
    <font>
      <sz val="8"/>
      <name val="MS Sans Serif"/>
      <family val="2"/>
    </font>
    <font>
      <sz val="8"/>
      <color indexed="10"/>
      <name val="Arial"/>
      <family val="2"/>
    </font>
    <font>
      <sz val="10"/>
      <color indexed="10"/>
      <name val="Arial"/>
      <family val="2"/>
    </font>
    <font>
      <b/>
      <sz val="8"/>
      <color indexed="10"/>
      <name val="Arial"/>
      <family val="2"/>
    </font>
    <font>
      <sz val="10"/>
      <name val="Times New Roman"/>
      <family val="1"/>
    </font>
    <font>
      <sz val="10"/>
      <name val="Arial"/>
      <family val="2"/>
    </font>
    <font>
      <sz val="8"/>
      <name val="Times New Roman"/>
      <family val="1"/>
    </font>
    <font>
      <b/>
      <i/>
      <sz val="8"/>
      <name val="Arial"/>
      <family val="2"/>
    </font>
    <font>
      <sz val="8"/>
      <color indexed="8"/>
      <name val="Arial"/>
      <family val="2"/>
    </font>
    <font>
      <sz val="8"/>
      <color indexed="63"/>
      <name val="Arial"/>
      <family val="2"/>
    </font>
    <font>
      <sz val="11"/>
      <color indexed="20"/>
      <name val="Calibri"/>
      <family val="2"/>
    </font>
    <font>
      <b/>
      <sz val="18"/>
      <color indexed="56"/>
      <name val="Cambria"/>
      <family val="2"/>
    </font>
    <font>
      <b/>
      <sz val="11"/>
      <color indexed="8"/>
      <name val="Calibri"/>
      <family val="2"/>
    </font>
    <font>
      <sz val="10"/>
      <color indexed="8"/>
      <name val="Arial1"/>
      <family val="2"/>
    </font>
    <font>
      <sz val="12"/>
      <color indexed="8"/>
      <name val="Calibri"/>
      <family val="2"/>
    </font>
    <font>
      <sz val="12"/>
      <color indexed="9"/>
      <name val="Calibri"/>
      <family val="2"/>
    </font>
    <font>
      <sz val="12"/>
      <color indexed="17"/>
      <name val="Calibri"/>
      <family val="2"/>
    </font>
    <font>
      <sz val="10"/>
      <color indexed="62"/>
      <name val="Arial1"/>
      <family val="2"/>
    </font>
    <font>
      <sz val="10"/>
      <color indexed="48"/>
      <name val="Arial"/>
      <family val="2"/>
    </font>
    <font>
      <sz val="10"/>
      <color indexed="56"/>
      <name val="Arial"/>
      <family val="2"/>
    </font>
    <font>
      <b/>
      <sz val="10"/>
      <color indexed="48"/>
      <name val="Arial"/>
      <family val="2"/>
    </font>
    <font>
      <b/>
      <sz val="11"/>
      <color indexed="62"/>
      <name val="Calibri"/>
      <family val="2"/>
    </font>
    <font>
      <b/>
      <sz val="10"/>
      <color indexed="8"/>
      <name val="Arial1"/>
      <family val="2"/>
    </font>
    <font>
      <sz val="11"/>
      <color indexed="9"/>
      <name val="Franklin Gothic Medium"/>
      <family val="2"/>
    </font>
    <font>
      <b/>
      <i/>
      <sz val="16"/>
      <color indexed="8"/>
      <name val="Arial"/>
      <family val="2"/>
    </font>
    <font>
      <b/>
      <sz val="15"/>
      <color indexed="62"/>
      <name val="Calibri"/>
      <family val="2"/>
    </font>
    <font>
      <b/>
      <sz val="13"/>
      <color indexed="62"/>
      <name val="Calibri"/>
      <family val="2"/>
    </font>
    <font>
      <u/>
      <sz val="10"/>
      <color indexed="12"/>
      <name val="Arial1"/>
      <family val="2"/>
    </font>
    <font>
      <sz val="8"/>
      <color indexed="8"/>
      <name val="Comic Sans MS"/>
      <family val="4"/>
    </font>
    <font>
      <sz val="10"/>
      <color indexed="10"/>
      <name val="Arial1"/>
      <family val="2"/>
    </font>
    <font>
      <b/>
      <i/>
      <sz val="16"/>
      <color indexed="8"/>
      <name val="Arial1"/>
      <family val="2"/>
    </font>
    <font>
      <sz val="8"/>
      <color indexed="8"/>
      <name val="Arial1"/>
      <family val="2"/>
    </font>
    <font>
      <sz val="10"/>
      <color indexed="8"/>
      <name val="Tahoma"/>
      <family val="2"/>
    </font>
    <font>
      <sz val="8"/>
      <color indexed="8"/>
      <name val="Tahoma"/>
      <family val="2"/>
    </font>
    <font>
      <sz val="11"/>
      <color indexed="8"/>
      <name val="Arial"/>
      <family val="2"/>
    </font>
    <font>
      <b/>
      <sz val="12"/>
      <color indexed="23"/>
      <name val="Arial1"/>
      <family val="2"/>
    </font>
    <font>
      <b/>
      <i/>
      <u/>
      <sz val="11"/>
      <color indexed="8"/>
      <name val="Arial"/>
      <family val="2"/>
    </font>
    <font>
      <b/>
      <sz val="11"/>
      <color indexed="8"/>
      <name val="Arial"/>
      <family val="2"/>
    </font>
    <font>
      <b/>
      <sz val="18"/>
      <color indexed="62"/>
      <name val="Cambria"/>
      <family val="1"/>
    </font>
    <font>
      <b/>
      <sz val="12"/>
      <color indexed="9"/>
      <name val="Calibri"/>
      <family val="2"/>
    </font>
    <font>
      <sz val="10"/>
      <color indexed="51"/>
      <name val="Arial1"/>
      <family val="2"/>
    </font>
    <font>
      <sz val="11"/>
      <color indexed="51"/>
      <name val="Calibri"/>
      <family val="2"/>
    </font>
    <font>
      <b/>
      <i/>
      <sz val="16"/>
      <color indexed="51"/>
      <name val="Arial"/>
      <family val="2"/>
    </font>
    <font>
      <sz val="8"/>
      <color rgb="FFFF0000"/>
      <name val="Arial"/>
      <family val="2"/>
    </font>
    <font>
      <sz val="9.5"/>
      <color rgb="FF003399"/>
      <name val="Helvetica"/>
    </font>
    <font>
      <sz val="9.5"/>
      <color rgb="FF000000"/>
      <name val="Helvetica"/>
    </font>
    <font>
      <b/>
      <sz val="8"/>
      <color theme="1"/>
      <name val="Arial"/>
      <family val="2"/>
    </font>
    <font>
      <sz val="9.5"/>
      <color rgb="FF000000"/>
      <name val="Arial"/>
      <family val="2"/>
    </font>
    <font>
      <sz val="8"/>
      <color rgb="FF000000"/>
      <name val="Arial"/>
      <family val="2"/>
    </font>
    <font>
      <i/>
      <sz val="8"/>
      <color rgb="FF000000"/>
      <name val="Arial"/>
      <family val="2"/>
    </font>
    <font>
      <b/>
      <i/>
      <sz val="8"/>
      <color rgb="FF000000"/>
      <name val="Arial"/>
      <family val="2"/>
    </font>
    <font>
      <sz val="11"/>
      <color rgb="FF000000"/>
      <name val="Calibri"/>
      <family val="2"/>
      <charset val="1"/>
    </font>
  </fonts>
  <fills count="73">
    <fill>
      <patternFill patternType="none"/>
    </fill>
    <fill>
      <patternFill patternType="gray125"/>
    </fill>
    <fill>
      <patternFill patternType="solid">
        <fgColor indexed="42"/>
        <bgColor indexed="58"/>
      </patternFill>
    </fill>
    <fill>
      <patternFill patternType="solid">
        <fgColor indexed="11"/>
        <bgColor indexed="50"/>
      </patternFill>
    </fill>
    <fill>
      <patternFill patternType="solid">
        <fgColor indexed="10"/>
        <bgColor indexed="60"/>
      </patternFill>
    </fill>
    <fill>
      <patternFill patternType="solid">
        <fgColor indexed="47"/>
        <bgColor indexed="20"/>
      </patternFill>
    </fill>
    <fill>
      <patternFill patternType="solid">
        <fgColor indexed="9"/>
        <bgColor indexed="26"/>
      </patternFill>
    </fill>
    <fill>
      <patternFill patternType="solid">
        <fgColor indexed="26"/>
        <bgColor indexed="9"/>
      </patternFill>
    </fill>
    <fill>
      <patternFill patternType="solid">
        <fgColor indexed="49"/>
        <bgColor indexed="40"/>
      </patternFill>
    </fill>
    <fill>
      <patternFill patternType="solid">
        <fgColor indexed="27"/>
        <bgColor indexed="41"/>
      </patternFill>
    </fill>
    <fill>
      <patternFill patternType="solid">
        <fgColor indexed="9"/>
        <bgColor indexed="32"/>
      </patternFill>
    </fill>
    <fill>
      <patternFill patternType="solid">
        <fgColor indexed="26"/>
        <bgColor indexed="32"/>
      </patternFill>
    </fill>
    <fill>
      <patternFill patternType="solid">
        <fgColor indexed="31"/>
        <bgColor indexed="61"/>
      </patternFill>
    </fill>
    <fill>
      <patternFill patternType="solid">
        <fgColor indexed="31"/>
        <bgColor indexed="22"/>
      </patternFill>
    </fill>
    <fill>
      <patternFill patternType="solid">
        <fgColor indexed="22"/>
        <bgColor indexed="31"/>
      </patternFill>
    </fill>
    <fill>
      <patternFill patternType="solid">
        <fgColor indexed="42"/>
        <bgColor indexed="27"/>
      </patternFill>
    </fill>
    <fill>
      <patternFill patternType="solid">
        <fgColor indexed="46"/>
        <bgColor indexed="24"/>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44"/>
        <bgColor indexed="48"/>
      </patternFill>
    </fill>
    <fill>
      <patternFill patternType="solid">
        <fgColor indexed="22"/>
        <bgColor indexed="30"/>
      </patternFill>
    </fill>
    <fill>
      <patternFill patternType="solid">
        <fgColor indexed="43"/>
        <bgColor indexed="34"/>
      </patternFill>
    </fill>
    <fill>
      <patternFill patternType="solid">
        <fgColor indexed="21"/>
        <bgColor indexed="38"/>
      </patternFill>
    </fill>
    <fill>
      <patternFill patternType="solid">
        <fgColor indexed="50"/>
        <bgColor indexed="51"/>
      </patternFill>
    </fill>
    <fill>
      <patternFill patternType="solid">
        <fgColor indexed="11"/>
        <bgColor indexed="49"/>
      </patternFill>
    </fill>
    <fill>
      <patternFill patternType="solid">
        <fgColor indexed="57"/>
        <bgColor indexed="21"/>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53"/>
        <bgColor indexed="52"/>
      </patternFill>
    </fill>
    <fill>
      <patternFill patternType="solid">
        <fgColor indexed="55"/>
        <bgColor indexed="23"/>
      </patternFill>
    </fill>
    <fill>
      <patternFill patternType="solid">
        <fgColor indexed="51"/>
        <bgColor indexed="13"/>
      </patternFill>
    </fill>
    <fill>
      <patternFill patternType="darkGray">
        <fgColor indexed="62"/>
        <bgColor indexed="63"/>
      </patternFill>
    </fill>
    <fill>
      <patternFill patternType="solid">
        <fgColor indexed="25"/>
        <bgColor indexed="45"/>
      </patternFill>
    </fill>
    <fill>
      <patternFill patternType="solid">
        <fgColor indexed="46"/>
        <bgColor indexed="61"/>
      </patternFill>
    </fill>
    <fill>
      <patternFill patternType="solid">
        <fgColor indexed="33"/>
        <bgColor indexed="14"/>
      </patternFill>
    </fill>
    <fill>
      <patternFill patternType="solid">
        <fgColor indexed="19"/>
        <bgColor indexed="55"/>
      </patternFill>
    </fill>
    <fill>
      <patternFill patternType="solid">
        <fgColor indexed="17"/>
        <bgColor indexed="21"/>
      </patternFill>
    </fill>
    <fill>
      <patternFill patternType="solid">
        <fgColor indexed="32"/>
        <bgColor indexed="9"/>
      </patternFill>
    </fill>
    <fill>
      <patternFill patternType="solid">
        <fgColor indexed="39"/>
        <bgColor indexed="26"/>
      </patternFill>
    </fill>
    <fill>
      <patternFill patternType="solid">
        <fgColor indexed="58"/>
        <bgColor indexed="42"/>
      </patternFill>
    </fill>
    <fill>
      <patternFill patternType="solid">
        <fgColor indexed="50"/>
        <bgColor indexed="19"/>
      </patternFill>
    </fill>
    <fill>
      <patternFill patternType="solid">
        <fgColor indexed="59"/>
        <bgColor indexed="39"/>
      </patternFill>
    </fill>
    <fill>
      <patternFill patternType="solid">
        <fgColor indexed="41"/>
        <bgColor indexed="32"/>
      </patternFill>
    </fill>
    <fill>
      <patternFill patternType="darkGray">
        <fgColor indexed="29"/>
        <bgColor indexed="45"/>
      </patternFill>
    </fill>
    <fill>
      <patternFill patternType="solid">
        <fgColor indexed="14"/>
        <bgColor indexed="33"/>
      </patternFill>
    </fill>
    <fill>
      <patternFill patternType="solid">
        <fgColor indexed="40"/>
        <bgColor indexed="35"/>
      </patternFill>
    </fill>
    <fill>
      <patternFill patternType="solid">
        <fgColor indexed="38"/>
        <bgColor indexed="35"/>
      </patternFill>
    </fill>
    <fill>
      <patternFill patternType="solid">
        <fgColor indexed="30"/>
        <bgColor indexed="61"/>
      </patternFill>
    </fill>
    <fill>
      <patternFill patternType="solid">
        <fgColor indexed="28"/>
        <bgColor indexed="37"/>
      </patternFill>
    </fill>
    <fill>
      <patternFill patternType="solid">
        <fgColor indexed="20"/>
        <bgColor indexed="47"/>
      </patternFill>
    </fill>
    <fill>
      <patternFill patternType="solid">
        <fgColor indexed="16"/>
        <bgColor indexed="34"/>
      </patternFill>
    </fill>
    <fill>
      <patternFill patternType="solid">
        <fgColor indexed="34"/>
        <bgColor indexed="43"/>
      </patternFill>
    </fill>
    <fill>
      <patternFill patternType="solid">
        <fgColor indexed="62"/>
        <bgColor indexed="56"/>
      </patternFill>
    </fill>
    <fill>
      <patternFill patternType="solid">
        <fgColor indexed="26"/>
      </patternFill>
    </fill>
    <fill>
      <patternFill patternType="solid">
        <fgColor indexed="54"/>
        <bgColor indexed="23"/>
      </patternFill>
    </fill>
    <fill>
      <patternFill patternType="solid">
        <fgColor indexed="45"/>
        <bgColor indexed="29"/>
      </patternFill>
    </fill>
    <fill>
      <patternFill patternType="solid">
        <fgColor indexed="36"/>
        <bgColor indexed="31"/>
      </patternFill>
    </fill>
    <fill>
      <patternFill patternType="solid">
        <fgColor indexed="35"/>
        <bgColor indexed="38"/>
      </patternFill>
    </fill>
    <fill>
      <patternFill patternType="solid">
        <fgColor indexed="37"/>
        <bgColor indexed="28"/>
      </patternFill>
    </fill>
    <fill>
      <patternFill patternType="solid">
        <fgColor indexed="56"/>
        <bgColor indexed="37"/>
      </patternFill>
    </fill>
    <fill>
      <patternFill patternType="solid">
        <fgColor indexed="61"/>
        <bgColor indexed="30"/>
      </patternFill>
    </fill>
    <fill>
      <patternFill patternType="solid">
        <fgColor indexed="48"/>
        <bgColor indexed="61"/>
      </patternFill>
    </fill>
    <fill>
      <patternFill patternType="solid">
        <fgColor indexed="15"/>
        <bgColor indexed="35"/>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theme="7" tint="0.79998168889431442"/>
        <bgColor indexed="32"/>
      </patternFill>
    </fill>
    <fill>
      <patternFill patternType="solid">
        <fgColor rgb="FFFFFFFF"/>
        <bgColor indexed="64"/>
      </patternFill>
    </fill>
    <fill>
      <patternFill patternType="solid">
        <fgColor theme="0"/>
        <bgColor indexed="32"/>
      </patternFill>
    </fill>
    <fill>
      <patternFill patternType="solid">
        <fgColor theme="0"/>
        <bgColor indexed="64"/>
      </patternFill>
    </fill>
    <fill>
      <patternFill patternType="solid">
        <fgColor theme="2" tint="-9.9978637043366805E-2"/>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double">
        <color indexed="8"/>
      </bottom>
      <diagonal/>
    </border>
    <border>
      <left/>
      <right/>
      <top/>
      <bottom style="double">
        <color indexed="52"/>
      </bottom>
      <diagonal/>
    </border>
    <border>
      <left style="medium">
        <color indexed="23"/>
      </left>
      <right style="medium">
        <color indexed="23"/>
      </right>
      <top style="medium">
        <color indexed="23"/>
      </top>
      <bottom style="thin">
        <color indexed="23"/>
      </bottom>
      <diagonal/>
    </border>
    <border>
      <left style="mediumDashed">
        <color indexed="29"/>
      </left>
      <right style="mediumDashed">
        <color indexed="29"/>
      </right>
      <top style="mediumDashed">
        <color indexed="29"/>
      </top>
      <bottom style="mediumDashed">
        <color indexed="29"/>
      </bottom>
      <diagonal/>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diagonal/>
    </border>
    <border>
      <left style="double">
        <color indexed="27"/>
      </left>
      <right style="double">
        <color indexed="27"/>
      </right>
      <top style="double">
        <color indexed="27"/>
      </top>
      <bottom style="double">
        <color indexed="27"/>
      </bottom>
      <diagonal/>
    </border>
    <border>
      <left style="thin">
        <color indexed="8"/>
      </left>
      <right style="dotted">
        <color indexed="8"/>
      </right>
      <top style="thin">
        <color indexed="8"/>
      </top>
      <bottom style="thin">
        <color indexed="8"/>
      </bottom>
      <diagonal/>
    </border>
    <border>
      <left/>
      <right style="double">
        <color indexed="8"/>
      </right>
      <top style="thin">
        <color indexed="8"/>
      </top>
      <bottom style="thin">
        <color indexed="8"/>
      </bottom>
      <diagonal/>
    </border>
    <border diagonalUp="1" diagonalDown="1">
      <left style="double">
        <color indexed="8"/>
      </left>
      <right style="double">
        <color indexed="8"/>
      </right>
      <top style="double">
        <color indexed="8"/>
      </top>
      <bottom style="double">
        <color indexed="8"/>
      </bottom>
      <diagonal style="thick">
        <color indexed="8"/>
      </diagonal>
    </border>
    <border diagonalUp="1" diagonalDown="1">
      <left style="medium">
        <color indexed="8"/>
      </left>
      <right style="medium">
        <color indexed="8"/>
      </right>
      <top style="medium">
        <color indexed="8"/>
      </top>
      <bottom style="medium">
        <color indexed="8"/>
      </bottom>
      <diagonal style="thick">
        <color indexed="8"/>
      </diagonal>
    </border>
    <border>
      <left style="medium">
        <color indexed="8"/>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30"/>
      </left>
      <right style="thin">
        <color indexed="30"/>
      </right>
      <top style="thin">
        <color indexed="30"/>
      </top>
      <bottom style="thin">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indexed="63"/>
      </left>
      <right style="thin">
        <color indexed="63"/>
      </right>
      <top style="thin">
        <color indexed="63"/>
      </top>
      <bottom style="thin">
        <color indexed="63"/>
      </bottom>
      <diagonal/>
    </border>
    <border>
      <left style="thick">
        <color indexed="10"/>
      </left>
      <right style="thick">
        <color indexed="10"/>
      </right>
      <top style="thin">
        <color indexed="10"/>
      </top>
      <bottom style="thin">
        <color indexed="10"/>
      </bottom>
      <diagonal/>
    </border>
    <border>
      <left style="thin">
        <color indexed="24"/>
      </left>
      <right style="thin">
        <color indexed="24"/>
      </right>
      <top style="thin">
        <color indexed="24"/>
      </top>
      <bottom style="thin">
        <color indexed="24"/>
      </bottom>
      <diagonal/>
    </border>
    <border>
      <left style="thin">
        <color indexed="8"/>
      </left>
      <right/>
      <top style="thin">
        <color indexed="8"/>
      </top>
      <bottom style="thin">
        <color indexed="8"/>
      </bottom>
      <diagonal/>
    </border>
    <border diagonalUp="1" diagonalDown="1">
      <left/>
      <right style="thin">
        <color indexed="8"/>
      </right>
      <top style="thin">
        <color indexed="8"/>
      </top>
      <bottom style="thin">
        <color indexed="8"/>
      </bottom>
      <diagonal style="thick">
        <color indexed="8"/>
      </diagonal>
    </border>
    <border diagonalUp="1" diagonalDown="1">
      <left style="dashed">
        <color indexed="8"/>
      </left>
      <right style="dashed">
        <color indexed="8"/>
      </right>
      <top/>
      <bottom/>
      <diagonal style="thick">
        <color indexed="8"/>
      </diagonal>
    </border>
    <border>
      <left/>
      <right/>
      <top/>
      <bottom style="thin">
        <color indexed="49"/>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double">
        <color indexed="8"/>
      </top>
      <bottom/>
      <diagonal/>
    </border>
    <border>
      <left/>
      <right/>
      <top style="thin">
        <color indexed="62"/>
      </top>
      <bottom style="double">
        <color indexed="8"/>
      </bottom>
      <diagonal/>
    </border>
    <border>
      <left style="double">
        <color indexed="63"/>
      </left>
      <right style="double">
        <color indexed="63"/>
      </right>
      <top style="double">
        <color indexed="63"/>
      </top>
      <bottom style="double">
        <color indexed="63"/>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64"/>
      </left>
      <right style="thin">
        <color indexed="64"/>
      </right>
      <top/>
      <bottom/>
      <diagonal/>
    </border>
    <border>
      <left style="thin">
        <color indexed="64"/>
      </left>
      <right style="thin">
        <color indexed="64"/>
      </right>
      <top style="dotted">
        <color indexed="8"/>
      </top>
      <bottom style="dotted">
        <color indexed="8"/>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8"/>
      </left>
      <right style="thin">
        <color indexed="8"/>
      </right>
      <top style="medium">
        <color indexed="64"/>
      </top>
      <bottom style="thin">
        <color indexed="8"/>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diagonal/>
    </border>
    <border>
      <left/>
      <right style="thin">
        <color indexed="8"/>
      </right>
      <top style="dotted">
        <color indexed="8"/>
      </top>
      <bottom style="dotted">
        <color indexed="8"/>
      </bottom>
      <diagonal/>
    </border>
    <border>
      <left style="thin">
        <color indexed="64"/>
      </left>
      <right style="thin">
        <color indexed="8"/>
      </right>
      <top style="dotted">
        <color indexed="8"/>
      </top>
      <bottom style="thin">
        <color indexed="64"/>
      </bottom>
      <diagonal/>
    </border>
    <border>
      <left/>
      <right style="thin">
        <color indexed="8"/>
      </right>
      <top/>
      <bottom style="thin">
        <color indexed="64"/>
      </bottom>
      <diagonal/>
    </border>
    <border>
      <left/>
      <right style="thin">
        <color indexed="8"/>
      </right>
      <top style="thin">
        <color indexed="64"/>
      </top>
      <bottom/>
      <diagonal/>
    </border>
    <border>
      <left/>
      <right style="thin">
        <color indexed="8"/>
      </right>
      <top style="dotted">
        <color indexed="64"/>
      </top>
      <bottom style="dotted">
        <color indexed="64"/>
      </bottom>
      <diagonal/>
    </border>
    <border>
      <left style="thin">
        <color indexed="64"/>
      </left>
      <right style="thin">
        <color indexed="8"/>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64"/>
      </left>
      <right style="thin">
        <color indexed="64"/>
      </right>
      <top style="dotted">
        <color indexed="8"/>
      </top>
      <bottom style="thin">
        <color indexed="8"/>
      </bottom>
      <diagonal/>
    </border>
    <border>
      <left style="thin">
        <color indexed="64"/>
      </left>
      <right style="thin">
        <color indexed="64"/>
      </right>
      <top style="dotted">
        <color indexed="64"/>
      </top>
      <bottom style="thin">
        <color indexed="8"/>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8"/>
      </top>
      <bottom style="thin">
        <color indexed="64"/>
      </bottom>
      <diagonal/>
    </border>
    <border>
      <left/>
      <right/>
      <top style="medium">
        <color indexed="8"/>
      </top>
      <bottom/>
      <diagonal/>
    </border>
    <border>
      <left style="thin">
        <color indexed="8"/>
      </left>
      <right style="thin">
        <color indexed="8"/>
      </right>
      <top style="medium">
        <color indexed="8"/>
      </top>
      <bottom/>
      <diagonal/>
    </border>
    <border>
      <left/>
      <right style="medium">
        <color indexed="8"/>
      </right>
      <top style="medium">
        <color indexed="8"/>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top style="double">
        <color indexed="8"/>
      </top>
      <bottom/>
      <diagonal/>
    </border>
    <border>
      <left style="thin">
        <color indexed="64"/>
      </left>
      <right style="thin">
        <color indexed="64"/>
      </right>
      <top style="double">
        <color indexed="8"/>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8"/>
      </left>
      <right style="medium">
        <color indexed="8"/>
      </right>
      <top style="thin">
        <color indexed="8"/>
      </top>
      <bottom style="medium">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right style="thin">
        <color indexed="64"/>
      </right>
      <top/>
      <bottom/>
      <diagonal/>
    </border>
    <border>
      <left/>
      <right style="thin">
        <color indexed="64"/>
      </right>
      <top/>
      <bottom style="medium">
        <color indexed="64"/>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style="double">
        <color rgb="FFFF0000"/>
      </left>
      <right style="thin">
        <color indexed="8"/>
      </right>
      <top style="medium">
        <color indexed="8"/>
      </top>
      <bottom style="thin">
        <color indexed="8"/>
      </bottom>
      <diagonal/>
    </border>
    <border>
      <left style="double">
        <color rgb="FFFF0000"/>
      </left>
      <right style="thin">
        <color indexed="8"/>
      </right>
      <top/>
      <bottom/>
      <diagonal/>
    </border>
    <border>
      <left style="double">
        <color rgb="FFFF0000"/>
      </left>
      <right style="thin">
        <color indexed="8"/>
      </right>
      <top/>
      <bottom style="medium">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8"/>
      </top>
      <bottom style="thin">
        <color indexed="8"/>
      </bottom>
      <diagonal/>
    </border>
    <border>
      <left style="thin">
        <color indexed="8"/>
      </left>
      <right style="medium">
        <color indexed="64"/>
      </right>
      <top style="thin">
        <color indexed="8"/>
      </top>
      <bottom/>
      <diagonal/>
    </border>
    <border>
      <left/>
      <right style="thin">
        <color indexed="8"/>
      </right>
      <top/>
      <bottom style="medium">
        <color indexed="64"/>
      </bottom>
      <diagonal/>
    </border>
    <border>
      <left/>
      <right/>
      <top style="thin">
        <color indexed="8"/>
      </top>
      <bottom style="medium">
        <color indexed="64"/>
      </bottom>
      <diagonal/>
    </border>
    <border>
      <left style="medium">
        <color indexed="64"/>
      </left>
      <right style="thin">
        <color indexed="8"/>
      </right>
      <top/>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top style="thin">
        <color indexed="64"/>
      </top>
      <bottom/>
      <diagonal/>
    </border>
    <border>
      <left style="thin">
        <color indexed="64"/>
      </left>
      <right/>
      <top style="double">
        <color indexed="8"/>
      </top>
      <bottom style="thin">
        <color indexed="64"/>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diagonal/>
    </border>
    <border>
      <left style="medium">
        <color indexed="64"/>
      </left>
      <right style="thin">
        <color indexed="8"/>
      </right>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bottom style="medium">
        <color indexed="8"/>
      </bottom>
      <diagonal/>
    </border>
    <border>
      <left style="thin">
        <color indexed="64"/>
      </left>
      <right style="thin">
        <color indexed="64"/>
      </right>
      <top style="medium">
        <color indexed="8"/>
      </top>
      <bottom style="thin">
        <color indexed="8"/>
      </bottom>
      <diagonal/>
    </border>
    <border>
      <left style="thin">
        <color indexed="64"/>
      </left>
      <right style="thin">
        <color indexed="64"/>
      </right>
      <top/>
      <bottom style="medium">
        <color indexed="8"/>
      </bottom>
      <diagonal/>
    </border>
    <border>
      <left/>
      <right style="medium">
        <color indexed="64"/>
      </right>
      <top style="dotted">
        <color indexed="8"/>
      </top>
      <bottom style="dotted">
        <color indexed="8"/>
      </bottom>
      <diagonal/>
    </border>
    <border>
      <left/>
      <right style="medium">
        <color indexed="64"/>
      </right>
      <top style="dotted">
        <color indexed="8"/>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8"/>
      </left>
      <right style="thin">
        <color indexed="64"/>
      </right>
      <top style="medium">
        <color indexed="64"/>
      </top>
      <bottom style="thin">
        <color indexed="8"/>
      </bottom>
      <diagonal/>
    </border>
    <border>
      <left style="thin">
        <color indexed="64"/>
      </left>
      <right/>
      <top style="medium">
        <color indexed="64"/>
      </top>
      <bottom style="thin">
        <color indexed="8"/>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8"/>
      </bottom>
      <diagonal/>
    </border>
    <border>
      <left style="thin">
        <color indexed="8"/>
      </left>
      <right style="thin">
        <color indexed="64"/>
      </right>
      <top/>
      <bottom style="medium">
        <color indexed="64"/>
      </bottom>
      <diagonal/>
    </border>
    <border>
      <left style="double">
        <color rgb="FFFF0000"/>
      </left>
      <right style="thin">
        <color indexed="8"/>
      </right>
      <top style="medium">
        <color indexed="64"/>
      </top>
      <bottom style="thin">
        <color indexed="8"/>
      </bottom>
      <diagonal/>
    </border>
    <border>
      <left style="double">
        <color rgb="FFFF0000"/>
      </left>
      <right style="thin">
        <color indexed="8"/>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455">
    <xf numFmtId="0" fontId="0" fillId="0" borderId="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76" fillId="6" borderId="0"/>
    <xf numFmtId="0" fontId="76" fillId="6" borderId="0"/>
    <xf numFmtId="0" fontId="76" fillId="7" borderId="0"/>
    <xf numFmtId="0" fontId="76" fillId="6" borderId="0"/>
    <xf numFmtId="0" fontId="76" fillId="8" borderId="0"/>
    <xf numFmtId="0" fontId="76" fillId="6" borderId="0"/>
    <xf numFmtId="0" fontId="2" fillId="9"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2" borderId="0" applyNumberFormat="0" applyBorder="0" applyAlignment="0" applyProtection="0"/>
    <xf numFmtId="0" fontId="2" fillId="13" borderId="0"/>
    <xf numFmtId="0" fontId="2" fillId="14" borderId="0"/>
    <xf numFmtId="0" fontId="2" fillId="15" borderId="0"/>
    <xf numFmtId="0" fontId="2" fillId="16" borderId="0"/>
    <xf numFmtId="0" fontId="2" fillId="8" borderId="0"/>
    <xf numFmtId="0" fontId="2" fillId="6" borderId="0"/>
    <xf numFmtId="0" fontId="2" fillId="13" borderId="0"/>
    <xf numFmtId="0" fontId="2" fillId="14" borderId="0"/>
    <xf numFmtId="0" fontId="2" fillId="15" borderId="0"/>
    <xf numFmtId="0" fontId="2" fillId="16" borderId="0"/>
    <xf numFmtId="0" fontId="2" fillId="8" borderId="0"/>
    <xf numFmtId="0" fontId="2" fillId="6" borderId="0"/>
    <xf numFmtId="0" fontId="2" fillId="13" borderId="0"/>
    <xf numFmtId="0" fontId="2" fillId="14" borderId="0"/>
    <xf numFmtId="0" fontId="2" fillId="15" borderId="0"/>
    <xf numFmtId="0" fontId="2" fillId="16" borderId="0"/>
    <xf numFmtId="0" fontId="2" fillId="8" borderId="0"/>
    <xf numFmtId="0" fontId="2" fillId="6" borderId="0"/>
    <xf numFmtId="0" fontId="76" fillId="14" borderId="0"/>
    <xf numFmtId="0" fontId="76" fillId="17" borderId="0"/>
    <xf numFmtId="0" fontId="76" fillId="18" borderId="0"/>
    <xf numFmtId="0" fontId="76" fillId="14" borderId="0"/>
    <xf numFmtId="0" fontId="76" fillId="19" borderId="0"/>
    <xf numFmtId="0" fontId="76" fillId="6" borderId="0"/>
    <xf numFmtId="0" fontId="2" fillId="20" borderId="0" applyNumberFormat="0" applyBorder="0" applyAlignment="0" applyProtection="0"/>
    <xf numFmtId="0" fontId="2" fillId="5"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19" borderId="0"/>
    <xf numFmtId="0" fontId="2" fillId="17" borderId="0"/>
    <xf numFmtId="0" fontId="2" fillId="23" borderId="0"/>
    <xf numFmtId="0" fontId="2" fillId="16" borderId="0"/>
    <xf numFmtId="0" fontId="2" fillId="19" borderId="0"/>
    <xf numFmtId="0" fontId="2" fillId="24" borderId="0"/>
    <xf numFmtId="0" fontId="2" fillId="19" borderId="0"/>
    <xf numFmtId="0" fontId="2" fillId="17" borderId="0"/>
    <xf numFmtId="0" fontId="2" fillId="23" borderId="0"/>
    <xf numFmtId="0" fontId="2" fillId="16" borderId="0"/>
    <xf numFmtId="0" fontId="2" fillId="19" borderId="0"/>
    <xf numFmtId="0" fontId="2" fillId="24" borderId="0"/>
    <xf numFmtId="0" fontId="2" fillId="19" borderId="0"/>
    <xf numFmtId="0" fontId="2" fillId="17" borderId="0"/>
    <xf numFmtId="0" fontId="2" fillId="25" borderId="0"/>
    <xf numFmtId="0" fontId="2" fillId="16" borderId="0"/>
    <xf numFmtId="0" fontId="2" fillId="19" borderId="0"/>
    <xf numFmtId="0" fontId="2" fillId="24" borderId="0"/>
    <xf numFmtId="0" fontId="77" fillId="8" borderId="0"/>
    <xf numFmtId="0" fontId="77" fillId="17" borderId="0"/>
    <xf numFmtId="0" fontId="77" fillId="18" borderId="0"/>
    <xf numFmtId="0" fontId="77" fillId="14" borderId="0"/>
    <xf numFmtId="0" fontId="77" fillId="8" borderId="0"/>
    <xf numFmtId="0" fontId="77" fillId="6" borderId="0"/>
    <xf numFmtId="0" fontId="3" fillId="20" borderId="0" applyNumberFormat="0" applyBorder="0" applyAlignment="0" applyProtection="0"/>
    <xf numFmtId="0" fontId="3" fillId="5"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8" borderId="0" applyNumberFormat="0" applyBorder="0" applyAlignment="0" applyProtection="0"/>
    <xf numFmtId="0" fontId="3" fillId="26" borderId="0" applyNumberFormat="0" applyBorder="0" applyAlignment="0" applyProtection="0"/>
    <xf numFmtId="0" fontId="3" fillId="27" borderId="0"/>
    <xf numFmtId="0" fontId="3" fillId="17" borderId="0"/>
    <xf numFmtId="0" fontId="3" fillId="23" borderId="0"/>
    <xf numFmtId="0" fontId="3" fillId="28" borderId="0"/>
    <xf numFmtId="0" fontId="3" fillId="8" borderId="0"/>
    <xf numFmtId="0" fontId="3" fillId="29" borderId="0"/>
    <xf numFmtId="0" fontId="3" fillId="27" borderId="0"/>
    <xf numFmtId="0" fontId="3" fillId="17" borderId="0"/>
    <xf numFmtId="0" fontId="3" fillId="23" borderId="0"/>
    <xf numFmtId="0" fontId="3" fillId="28" borderId="0"/>
    <xf numFmtId="0" fontId="3" fillId="8" borderId="0"/>
    <xf numFmtId="0" fontId="3" fillId="29" borderId="0"/>
    <xf numFmtId="0" fontId="3" fillId="27" borderId="0"/>
    <xf numFmtId="0" fontId="3" fillId="17" borderId="0"/>
    <xf numFmtId="0" fontId="3" fillId="25" borderId="0"/>
    <xf numFmtId="0" fontId="3" fillId="28" borderId="0"/>
    <xf numFmtId="0" fontId="3" fillId="8" borderId="0"/>
    <xf numFmtId="0" fontId="3" fillId="29" borderId="0"/>
    <xf numFmtId="0" fontId="3" fillId="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26" borderId="0" applyNumberFormat="0" applyBorder="0" applyAlignment="0" applyProtection="0"/>
    <xf numFmtId="0" fontId="4" fillId="0" borderId="0" applyNumberFormat="0" applyFill="0" applyBorder="0" applyAlignment="0" applyProtection="0"/>
    <xf numFmtId="0" fontId="72" fillId="14" borderId="0"/>
    <xf numFmtId="0" fontId="78" fillId="15" borderId="0"/>
    <xf numFmtId="0" fontId="28" fillId="15" borderId="0"/>
    <xf numFmtId="0" fontId="5" fillId="14" borderId="1"/>
    <xf numFmtId="0" fontId="5" fillId="21" borderId="1" applyNumberFormat="0" applyAlignment="0" applyProtection="0"/>
    <xf numFmtId="0" fontId="5" fillId="14" borderId="1"/>
    <xf numFmtId="0" fontId="5" fillId="14" borderId="1"/>
    <xf numFmtId="0" fontId="53" fillId="31" borderId="2"/>
    <xf numFmtId="0" fontId="6" fillId="0" borderId="3"/>
    <xf numFmtId="0" fontId="6" fillId="0" borderId="3"/>
    <xf numFmtId="0" fontId="53" fillId="31" borderId="2"/>
    <xf numFmtId="0" fontId="6" fillId="0" borderId="4" applyNumberFormat="0" applyFill="0" applyAlignment="0" applyProtection="0"/>
    <xf numFmtId="0" fontId="53" fillId="31" borderId="2"/>
    <xf numFmtId="0" fontId="7" fillId="21" borderId="5">
      <alignment horizontal="center" vertical="center"/>
    </xf>
    <xf numFmtId="49" fontId="8" fillId="34" borderId="6">
      <alignment horizontal="center" vertical="center" wrapText="1"/>
    </xf>
    <xf numFmtId="49" fontId="8" fillId="35" borderId="7">
      <alignment horizontal="center" vertical="center" wrapText="1"/>
    </xf>
    <xf numFmtId="49" fontId="8" fillId="36" borderId="7">
      <alignment horizontal="center" vertical="center" wrapText="1"/>
    </xf>
    <xf numFmtId="49" fontId="8" fillId="36" borderId="8">
      <alignment horizontal="center" vertical="center" wrapText="1"/>
    </xf>
    <xf numFmtId="49" fontId="8" fillId="35" borderId="8">
      <alignment horizontal="center" vertical="center" wrapText="1"/>
    </xf>
    <xf numFmtId="49" fontId="8" fillId="34" borderId="9">
      <alignment horizontal="center" vertical="center" wrapText="1"/>
    </xf>
    <xf numFmtId="0" fontId="9" fillId="33" borderId="10">
      <alignment horizontal="left" vertical="center"/>
    </xf>
    <xf numFmtId="0" fontId="10" fillId="11" borderId="11">
      <alignment horizontal="center" vertical="center"/>
    </xf>
    <xf numFmtId="0" fontId="11" fillId="22" borderId="12">
      <alignment horizontal="left" vertical="top" wrapText="1"/>
    </xf>
    <xf numFmtId="49" fontId="8" fillId="37" borderId="13">
      <alignment vertical="center" wrapText="1"/>
    </xf>
    <xf numFmtId="49" fontId="8" fillId="38" borderId="13">
      <alignment wrapText="1"/>
    </xf>
    <xf numFmtId="49" fontId="8" fillId="39" borderId="2">
      <alignment wrapText="1"/>
    </xf>
    <xf numFmtId="49" fontId="8" fillId="40" borderId="13">
      <alignment vertical="center" wrapText="1"/>
    </xf>
    <xf numFmtId="49" fontId="8" fillId="41" borderId="13">
      <alignment wrapText="1"/>
    </xf>
    <xf numFmtId="49" fontId="8" fillId="42" borderId="13">
      <alignment vertical="center" wrapText="1"/>
    </xf>
    <xf numFmtId="49" fontId="8" fillId="43" borderId="13">
      <alignment vertical="center" wrapText="1"/>
    </xf>
    <xf numFmtId="49" fontId="8" fillId="44" borderId="14">
      <alignment vertical="center" wrapText="1"/>
    </xf>
    <xf numFmtId="49" fontId="12" fillId="45" borderId="15">
      <alignment vertical="center" wrapText="1" shrinkToFit="1"/>
    </xf>
    <xf numFmtId="49" fontId="13" fillId="45" borderId="15">
      <alignment vertical="center" wrapText="1"/>
    </xf>
    <xf numFmtId="49" fontId="8" fillId="46" borderId="15">
      <alignment vertical="center" wrapText="1"/>
    </xf>
    <xf numFmtId="49" fontId="13" fillId="47" borderId="15">
      <alignment vertical="center" wrapText="1" shrinkToFit="1"/>
    </xf>
    <xf numFmtId="49" fontId="8" fillId="48" borderId="15">
      <alignment vertical="center" wrapText="1"/>
    </xf>
    <xf numFmtId="49" fontId="14" fillId="49" borderId="16">
      <alignment vertical="center" wrapText="1"/>
    </xf>
    <xf numFmtId="0" fontId="15" fillId="50" borderId="17">
      <alignment horizontal="left" vertical="center" wrapText="1"/>
    </xf>
    <xf numFmtId="49" fontId="8" fillId="29" borderId="18">
      <alignment vertical="center" wrapText="1"/>
    </xf>
    <xf numFmtId="49" fontId="8" fillId="51" borderId="18">
      <alignment vertical="center" wrapText="1"/>
    </xf>
    <xf numFmtId="49" fontId="8" fillId="32" borderId="18">
      <alignment vertical="center" wrapText="1"/>
    </xf>
    <xf numFmtId="49" fontId="8" fillId="52" borderId="18">
      <alignment vertical="center" wrapText="1"/>
    </xf>
    <xf numFmtId="49" fontId="8" fillId="53" borderId="18">
      <alignment vertical="center" wrapText="1"/>
    </xf>
    <xf numFmtId="49" fontId="75" fillId="8" borderId="19">
      <alignment vertical="top" wrapText="1"/>
    </xf>
    <xf numFmtId="0" fontId="3" fillId="54" borderId="0"/>
    <xf numFmtId="0" fontId="3" fillId="4" borderId="0"/>
    <xf numFmtId="0" fontId="3" fillId="26" borderId="0"/>
    <xf numFmtId="0" fontId="3" fillId="28" borderId="0"/>
    <xf numFmtId="0" fontId="3" fillId="8" borderId="0"/>
    <xf numFmtId="0" fontId="3" fillId="4" borderId="0"/>
    <xf numFmtId="177" fontId="75" fillId="0" borderId="0"/>
    <xf numFmtId="0" fontId="67" fillId="11" borderId="20" applyNumberFormat="0" applyAlignment="0" applyProtection="0"/>
    <xf numFmtId="0" fontId="2" fillId="55" borderId="20" applyNumberFormat="0" applyFont="0" applyAlignment="0" applyProtection="0"/>
    <xf numFmtId="0" fontId="67" fillId="55" borderId="20" applyNumberFormat="0" applyFont="0" applyAlignment="0" applyProtection="0"/>
    <xf numFmtId="0" fontId="67" fillId="0" borderId="0" applyFill="0" applyBorder="0" applyAlignment="0" applyProtection="0"/>
    <xf numFmtId="3" fontId="79" fillId="0" borderId="19">
      <alignment horizontal="right" vertical="top"/>
    </xf>
    <xf numFmtId="164" fontId="80" fillId="0" borderId="21"/>
    <xf numFmtId="4" fontId="81" fillId="0" borderId="22"/>
    <xf numFmtId="164" fontId="82" fillId="0" borderId="21"/>
    <xf numFmtId="0" fontId="83" fillId="0" borderId="0"/>
    <xf numFmtId="0" fontId="3" fillId="54" borderId="0"/>
    <xf numFmtId="0" fontId="3" fillId="4" borderId="0"/>
    <xf numFmtId="0" fontId="3" fillId="26" borderId="0"/>
    <xf numFmtId="0" fontId="3" fillId="28" borderId="0"/>
    <xf numFmtId="0" fontId="3" fillId="8" borderId="0"/>
    <xf numFmtId="0" fontId="3" fillId="4" borderId="0"/>
    <xf numFmtId="0" fontId="18" fillId="8" borderId="18">
      <alignment horizontal="center" vertical="top" wrapText="1"/>
    </xf>
    <xf numFmtId="0" fontId="16" fillId="0" borderId="0" applyNumberFormat="0" applyFill="0" applyBorder="0" applyAlignment="0" applyProtection="0"/>
    <xf numFmtId="0" fontId="17" fillId="0" borderId="0" applyNumberFormat="0" applyFill="0" applyBorder="0" applyAlignment="0" applyProtection="0"/>
    <xf numFmtId="0" fontId="19" fillId="6" borderId="1"/>
    <xf numFmtId="0" fontId="19" fillId="5" borderId="1" applyNumberFormat="0" applyAlignment="0" applyProtection="0"/>
    <xf numFmtId="0" fontId="67" fillId="0" borderId="0" applyFill="0" applyBorder="0" applyAlignment="0" applyProtection="0"/>
    <xf numFmtId="178" fontId="75" fillId="0" borderId="0"/>
    <xf numFmtId="178" fontId="75" fillId="0" borderId="0"/>
    <xf numFmtId="179" fontId="75" fillId="0" borderId="0"/>
    <xf numFmtId="178" fontId="102" fillId="0" borderId="0"/>
    <xf numFmtId="178" fontId="75" fillId="0" borderId="0"/>
    <xf numFmtId="178" fontId="75" fillId="0" borderId="0"/>
    <xf numFmtId="178" fontId="75" fillId="0" borderId="0"/>
    <xf numFmtId="179" fontId="75" fillId="0" borderId="0"/>
    <xf numFmtId="178" fontId="102" fillId="0" borderId="0"/>
    <xf numFmtId="178" fontId="75" fillId="0" borderId="0"/>
    <xf numFmtId="180" fontId="75" fillId="0" borderId="0"/>
    <xf numFmtId="0" fontId="66" fillId="0" borderId="0" applyFont="0" applyFill="0" applyBorder="0" applyAlignment="0" applyProtection="0"/>
    <xf numFmtId="0" fontId="85" fillId="56" borderId="0" applyNumberFormat="0" applyBorder="0" applyAlignment="0" applyProtection="0"/>
    <xf numFmtId="0" fontId="46" fillId="0" borderId="0"/>
    <xf numFmtId="164" fontId="67" fillId="0" borderId="0" applyFill="0" applyBorder="0" applyAlignment="0" applyProtection="0"/>
    <xf numFmtId="3" fontId="67" fillId="0" borderId="0" applyFill="0" applyBorder="0" applyAlignment="0" applyProtection="0"/>
    <xf numFmtId="0" fontId="28" fillId="15" borderId="0"/>
    <xf numFmtId="0" fontId="86" fillId="0" borderId="0">
      <alignment horizontal="center"/>
    </xf>
    <xf numFmtId="0" fontId="87" fillId="0" borderId="23"/>
    <xf numFmtId="0" fontId="88" fillId="0" borderId="24"/>
    <xf numFmtId="0" fontId="83" fillId="0" borderId="25"/>
    <xf numFmtId="0" fontId="83" fillId="0" borderId="0"/>
    <xf numFmtId="0" fontId="104" fillId="0" borderId="0">
      <alignment horizontal="center"/>
    </xf>
    <xf numFmtId="0" fontId="86" fillId="0" borderId="0">
      <alignment horizontal="center" textRotation="90"/>
    </xf>
    <xf numFmtId="0" fontId="72" fillId="14" borderId="0"/>
    <xf numFmtId="0" fontId="19" fillId="6" borderId="1"/>
    <xf numFmtId="0" fontId="20" fillId="57" borderId="0" applyNumberFormat="0" applyBorder="0" applyAlignment="0" applyProtection="0"/>
    <xf numFmtId="0" fontId="56" fillId="0" borderId="0" applyNumberFormat="0" applyFill="0" applyBorder="0" applyAlignment="0" applyProtection="0"/>
    <xf numFmtId="0" fontId="89" fillId="0" borderId="0"/>
    <xf numFmtId="0" fontId="21" fillId="10" borderId="0" applyNumberFormat="0" applyBorder="0">
      <alignment horizontal="right"/>
      <protection locked="0"/>
    </xf>
    <xf numFmtId="0" fontId="18" fillId="13" borderId="19"/>
    <xf numFmtId="0" fontId="6" fillId="0" borderId="3"/>
    <xf numFmtId="0" fontId="22" fillId="10" borderId="0" applyNumberFormat="0" applyBorder="0">
      <alignment horizontal="right"/>
      <protection locked="0"/>
    </xf>
    <xf numFmtId="0" fontId="23" fillId="10" borderId="0" applyNumberFormat="0" applyBorder="0">
      <alignment horizontal="right"/>
      <protection locked="0"/>
    </xf>
    <xf numFmtId="0" fontId="24" fillId="10" borderId="0" applyNumberFormat="0" applyBorder="0">
      <alignment horizontal="right"/>
      <protection locked="0"/>
    </xf>
    <xf numFmtId="0" fontId="90" fillId="18" borderId="0">
      <alignment horizontal="right" vertical="center"/>
      <protection locked="0"/>
    </xf>
    <xf numFmtId="0" fontId="90" fillId="6" borderId="0">
      <alignment horizontal="right" vertical="center"/>
      <protection locked="0"/>
    </xf>
    <xf numFmtId="181" fontId="75" fillId="0" borderId="0"/>
    <xf numFmtId="181" fontId="75" fillId="0" borderId="0"/>
    <xf numFmtId="181" fontId="75" fillId="0" borderId="0"/>
    <xf numFmtId="181" fontId="102" fillId="0" borderId="0"/>
    <xf numFmtId="181" fontId="75" fillId="0" borderId="0"/>
    <xf numFmtId="181" fontId="75" fillId="0" borderId="0"/>
    <xf numFmtId="181" fontId="75" fillId="0" borderId="0"/>
    <xf numFmtId="181" fontId="75" fillId="0" borderId="0"/>
    <xf numFmtId="178" fontId="75" fillId="0" borderId="0"/>
    <xf numFmtId="178" fontId="75" fillId="0" borderId="0"/>
    <xf numFmtId="165" fontId="67" fillId="0" borderId="0" applyFill="0" applyBorder="0" applyAlignment="0" applyProtection="0"/>
    <xf numFmtId="0" fontId="91" fillId="6" borderId="0"/>
    <xf numFmtId="0" fontId="25" fillId="18" borderId="0"/>
    <xf numFmtId="0" fontId="25" fillId="18" borderId="0"/>
    <xf numFmtId="0" fontId="25" fillId="22" borderId="0" applyNumberFormat="0" applyBorder="0" applyAlignment="0" applyProtection="0"/>
    <xf numFmtId="0" fontId="91" fillId="6" borderId="0"/>
    <xf numFmtId="0" fontId="91" fillId="6" borderId="0"/>
    <xf numFmtId="182" fontId="92"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0" fontId="75" fillId="0" borderId="0"/>
    <xf numFmtId="0" fontId="75" fillId="0" borderId="0"/>
    <xf numFmtId="0" fontId="93" fillId="0" borderId="0"/>
    <xf numFmtId="0" fontId="102" fillId="0" borderId="0"/>
    <xf numFmtId="0" fontId="75" fillId="0" borderId="0">
      <alignment wrapText="1"/>
    </xf>
    <xf numFmtId="0" fontId="75" fillId="0" borderId="0">
      <alignment wrapText="1"/>
    </xf>
    <xf numFmtId="0" fontId="94" fillId="0" borderId="0"/>
    <xf numFmtId="0" fontId="102" fillId="0" borderId="0">
      <alignment wrapText="1"/>
    </xf>
    <xf numFmtId="0" fontId="75" fillId="0" borderId="0">
      <alignment wrapText="1"/>
    </xf>
    <xf numFmtId="0" fontId="75" fillId="0" borderId="0"/>
    <xf numFmtId="0" fontId="75" fillId="0" borderId="0">
      <alignment wrapText="1"/>
    </xf>
    <xf numFmtId="0" fontId="75" fillId="0" borderId="0"/>
    <xf numFmtId="0" fontId="102" fillId="0" borderId="0">
      <alignment wrapText="1"/>
    </xf>
    <xf numFmtId="0" fontId="75" fillId="0" borderId="0">
      <alignment wrapText="1"/>
    </xf>
    <xf numFmtId="0" fontId="75" fillId="0" borderId="0">
      <alignment wrapText="1"/>
    </xf>
    <xf numFmtId="0" fontId="2" fillId="0" borderId="0"/>
    <xf numFmtId="0" fontId="102" fillId="0" borderId="0">
      <alignment wrapText="1"/>
    </xf>
    <xf numFmtId="0" fontId="2" fillId="0" borderId="0"/>
    <xf numFmtId="0" fontId="95" fillId="0" borderId="0"/>
    <xf numFmtId="0" fontId="2" fillId="0" borderId="0"/>
    <xf numFmtId="0" fontId="2" fillId="0" borderId="0"/>
    <xf numFmtId="0" fontId="103" fillId="0" borderId="0"/>
    <xf numFmtId="0" fontId="75" fillId="0" borderId="0"/>
    <xf numFmtId="0" fontId="75" fillId="0" borderId="0"/>
    <xf numFmtId="0" fontId="2" fillId="0" borderId="0"/>
    <xf numFmtId="0" fontId="1" fillId="0" borderId="0"/>
    <xf numFmtId="0" fontId="1" fillId="0" borderId="0"/>
    <xf numFmtId="0" fontId="67" fillId="0" borderId="0">
      <alignment vertical="top"/>
    </xf>
    <xf numFmtId="0" fontId="66" fillId="0" borderId="0"/>
    <xf numFmtId="0" fontId="67" fillId="0" borderId="0"/>
    <xf numFmtId="0" fontId="1" fillId="0" borderId="0"/>
    <xf numFmtId="0" fontId="26" fillId="0" borderId="0"/>
    <xf numFmtId="0" fontId="67" fillId="0" borderId="0"/>
    <xf numFmtId="0" fontId="1" fillId="0" borderId="0"/>
    <xf numFmtId="0" fontId="27" fillId="0" borderId="0"/>
    <xf numFmtId="0" fontId="67" fillId="0" borderId="0">
      <alignment vertical="top"/>
    </xf>
    <xf numFmtId="0" fontId="75" fillId="7" borderId="20"/>
    <xf numFmtId="0" fontId="75" fillId="7" borderId="20"/>
    <xf numFmtId="0" fontId="75" fillId="7" borderId="20"/>
    <xf numFmtId="183" fontId="97" fillId="0" borderId="0">
      <alignment horizontal="right"/>
    </xf>
    <xf numFmtId="0" fontId="91" fillId="6" borderId="0"/>
    <xf numFmtId="0" fontId="29" fillId="14" borderId="26"/>
    <xf numFmtId="184" fontId="75" fillId="0" borderId="0"/>
    <xf numFmtId="184" fontId="75" fillId="0" borderId="0"/>
    <xf numFmtId="184" fontId="75" fillId="0" borderId="0"/>
    <xf numFmtId="184" fontId="75" fillId="0" borderId="0"/>
    <xf numFmtId="184" fontId="75" fillId="0" borderId="0"/>
    <xf numFmtId="184" fontId="75" fillId="0" borderId="0"/>
    <xf numFmtId="184" fontId="75" fillId="0" borderId="0"/>
    <xf numFmtId="0" fontId="75" fillId="7" borderId="20"/>
    <xf numFmtId="0" fontId="98" fillId="0" borderId="0"/>
    <xf numFmtId="185" fontId="98" fillId="0" borderId="0"/>
    <xf numFmtId="0" fontId="29" fillId="14" borderId="26"/>
    <xf numFmtId="0" fontId="28" fillId="2" borderId="0" applyNumberFormat="0" applyBorder="0" applyAlignment="0" applyProtection="0"/>
    <xf numFmtId="0" fontId="29" fillId="21" borderId="26" applyNumberFormat="0" applyAlignment="0" applyProtection="0"/>
    <xf numFmtId="0" fontId="75" fillId="0" borderId="0">
      <alignment horizontal="left"/>
    </xf>
    <xf numFmtId="0" fontId="75" fillId="0" borderId="0"/>
    <xf numFmtId="0" fontId="75" fillId="0" borderId="0"/>
    <xf numFmtId="0" fontId="84" fillId="0" borderId="0"/>
    <xf numFmtId="0" fontId="84" fillId="0" borderId="0">
      <alignment horizontal="left"/>
    </xf>
    <xf numFmtId="0" fontId="75" fillId="0" borderId="0"/>
    <xf numFmtId="0" fontId="96" fillId="0" borderId="0" applyNumberFormat="0" applyFill="0" applyBorder="0" applyProtection="0">
      <alignment horizontal="left"/>
    </xf>
    <xf numFmtId="0" fontId="96" fillId="0" borderId="0" applyNumberFormat="0" applyFill="0" applyBorder="0" applyAlignment="0" applyProtection="0"/>
    <xf numFmtId="0" fontId="96"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Protection="0">
      <alignment horizontal="left"/>
    </xf>
    <xf numFmtId="0" fontId="96" fillId="0" borderId="0" applyNumberFormat="0" applyFill="0" applyBorder="0" applyAlignment="0" applyProtection="0"/>
    <xf numFmtId="164" fontId="30" fillId="58" borderId="27">
      <alignment vertical="center"/>
    </xf>
    <xf numFmtId="4" fontId="30" fillId="58" borderId="27">
      <alignment vertical="center"/>
    </xf>
    <xf numFmtId="166" fontId="30" fillId="58" borderId="27">
      <alignment vertical="center"/>
    </xf>
    <xf numFmtId="167" fontId="30" fillId="58" borderId="27">
      <alignment vertical="center"/>
    </xf>
    <xf numFmtId="3" fontId="30" fillId="58" borderId="27">
      <alignment vertical="center"/>
    </xf>
    <xf numFmtId="168" fontId="31" fillId="58" borderId="27">
      <alignment vertical="center"/>
    </xf>
    <xf numFmtId="169" fontId="31" fillId="58" borderId="27">
      <alignment vertical="center"/>
    </xf>
    <xf numFmtId="170" fontId="31" fillId="58" borderId="27">
      <alignment vertical="center"/>
    </xf>
    <xf numFmtId="171" fontId="32" fillId="58" borderId="27">
      <alignment vertical="center"/>
    </xf>
    <xf numFmtId="172" fontId="32" fillId="58" borderId="27">
      <alignment vertical="center"/>
    </xf>
    <xf numFmtId="173" fontId="32" fillId="58" borderId="27">
      <alignment vertical="center"/>
    </xf>
    <xf numFmtId="174" fontId="33" fillId="58" borderId="27">
      <alignment vertical="center"/>
    </xf>
    <xf numFmtId="10" fontId="33" fillId="58" borderId="27">
      <alignment vertical="center"/>
    </xf>
    <xf numFmtId="9" fontId="33" fillId="58" borderId="27">
      <alignment vertical="center"/>
    </xf>
    <xf numFmtId="0" fontId="34" fillId="58" borderId="27">
      <alignment vertical="center"/>
    </xf>
    <xf numFmtId="0" fontId="35" fillId="58" borderId="27">
      <alignment horizontal="left" vertical="center"/>
    </xf>
    <xf numFmtId="164" fontId="36" fillId="59" borderId="27">
      <alignment vertical="center"/>
    </xf>
    <xf numFmtId="4" fontId="36" fillId="59" borderId="27">
      <alignment vertical="center"/>
    </xf>
    <xf numFmtId="166" fontId="36" fillId="59" borderId="27">
      <alignment vertical="center"/>
    </xf>
    <xf numFmtId="167" fontId="36" fillId="59" borderId="27">
      <alignment vertical="center"/>
    </xf>
    <xf numFmtId="3" fontId="36" fillId="59" borderId="27">
      <alignment vertical="center"/>
    </xf>
    <xf numFmtId="168" fontId="37" fillId="59" borderId="27">
      <alignment vertical="center"/>
    </xf>
    <xf numFmtId="169" fontId="37" fillId="59" borderId="27">
      <alignment vertical="center"/>
    </xf>
    <xf numFmtId="170" fontId="37" fillId="59" borderId="27">
      <alignment vertical="center"/>
    </xf>
    <xf numFmtId="171" fontId="38" fillId="59" borderId="27">
      <alignment vertical="center"/>
    </xf>
    <xf numFmtId="172" fontId="38" fillId="59" borderId="27">
      <alignment vertical="center"/>
    </xf>
    <xf numFmtId="173" fontId="38" fillId="59" borderId="27">
      <alignment vertical="center"/>
    </xf>
    <xf numFmtId="174" fontId="39" fillId="59" borderId="27">
      <alignment vertical="center"/>
    </xf>
    <xf numFmtId="10" fontId="39" fillId="59" borderId="27">
      <alignment vertical="center"/>
    </xf>
    <xf numFmtId="9" fontId="39" fillId="59" borderId="27">
      <alignment vertical="center"/>
    </xf>
    <xf numFmtId="0" fontId="40" fillId="59" borderId="27">
      <alignment vertical="center"/>
    </xf>
    <xf numFmtId="0" fontId="41" fillId="59" borderId="27">
      <alignment horizontal="left" vertical="center"/>
    </xf>
    <xf numFmtId="164" fontId="30" fillId="60" borderId="28">
      <alignment vertical="center"/>
    </xf>
    <xf numFmtId="4" fontId="30" fillId="60" borderId="28">
      <alignment vertical="center"/>
    </xf>
    <xf numFmtId="166" fontId="30" fillId="60" borderId="28">
      <alignment vertical="center"/>
    </xf>
    <xf numFmtId="167" fontId="30" fillId="60" borderId="28">
      <alignment vertical="center"/>
    </xf>
    <xf numFmtId="3" fontId="30" fillId="60" borderId="28">
      <alignment vertical="center"/>
    </xf>
    <xf numFmtId="168" fontId="31" fillId="60" borderId="28">
      <alignment vertical="center"/>
    </xf>
    <xf numFmtId="169" fontId="31" fillId="60" borderId="28">
      <alignment vertical="center"/>
    </xf>
    <xf numFmtId="170" fontId="31" fillId="60" borderId="28">
      <alignment vertical="center"/>
    </xf>
    <xf numFmtId="171" fontId="32" fillId="60" borderId="28">
      <alignment vertical="center"/>
    </xf>
    <xf numFmtId="172" fontId="32" fillId="60" borderId="28">
      <alignment vertical="center"/>
    </xf>
    <xf numFmtId="173" fontId="32" fillId="60" borderId="28">
      <alignment vertical="center"/>
    </xf>
    <xf numFmtId="174" fontId="33" fillId="60" borderId="28">
      <alignment vertical="center"/>
    </xf>
    <xf numFmtId="10" fontId="33" fillId="60" borderId="28">
      <alignment vertical="center"/>
    </xf>
    <xf numFmtId="9" fontId="33" fillId="60" borderId="28">
      <alignment vertical="center"/>
    </xf>
    <xf numFmtId="0" fontId="34" fillId="60" borderId="28">
      <alignment vertical="center"/>
    </xf>
    <xf numFmtId="0" fontId="35" fillId="60" borderId="28">
      <alignment horizontal="left" vertical="center"/>
    </xf>
    <xf numFmtId="164" fontId="36" fillId="61" borderId="28">
      <alignment vertical="center"/>
    </xf>
    <xf numFmtId="4" fontId="36" fillId="61" borderId="28">
      <alignment vertical="center"/>
    </xf>
    <xf numFmtId="166" fontId="36" fillId="61" borderId="28">
      <alignment vertical="center"/>
    </xf>
    <xf numFmtId="167" fontId="36" fillId="61" borderId="28">
      <alignment vertical="center"/>
    </xf>
    <xf numFmtId="3" fontId="36" fillId="61" borderId="28">
      <alignment vertical="center"/>
    </xf>
    <xf numFmtId="168" fontId="37" fillId="61" borderId="28">
      <alignment vertical="center"/>
    </xf>
    <xf numFmtId="169" fontId="37" fillId="61" borderId="28">
      <alignment vertical="center"/>
    </xf>
    <xf numFmtId="170" fontId="37" fillId="61" borderId="28">
      <alignment vertical="center"/>
    </xf>
    <xf numFmtId="171" fontId="38" fillId="61" borderId="28">
      <alignment vertical="center"/>
    </xf>
    <xf numFmtId="172" fontId="38" fillId="61" borderId="28">
      <alignment vertical="center"/>
    </xf>
    <xf numFmtId="173" fontId="38" fillId="61" borderId="28">
      <alignment vertical="center"/>
    </xf>
    <xf numFmtId="174" fontId="39" fillId="61" borderId="28">
      <alignment vertical="center"/>
    </xf>
    <xf numFmtId="10" fontId="39" fillId="61" borderId="28">
      <alignment vertical="center"/>
    </xf>
    <xf numFmtId="9" fontId="39" fillId="61" borderId="28">
      <alignment vertical="center"/>
    </xf>
    <xf numFmtId="0" fontId="40" fillId="61" borderId="28">
      <alignment vertical="center"/>
    </xf>
    <xf numFmtId="0" fontId="41" fillId="61" borderId="28">
      <alignment horizontal="left" vertical="center"/>
    </xf>
    <xf numFmtId="0" fontId="67" fillId="26" borderId="0" applyBorder="0">
      <alignment horizontal="left" vertical="center"/>
    </xf>
    <xf numFmtId="49" fontId="67" fillId="46" borderId="18">
      <alignment vertical="center" wrapText="1"/>
    </xf>
    <xf numFmtId="0" fontId="67" fillId="8" borderId="18">
      <alignment horizontal="left" vertical="center" wrapText="1"/>
    </xf>
    <xf numFmtId="0" fontId="18" fillId="8" borderId="18">
      <alignment horizontal="left" vertical="center" wrapText="1"/>
    </xf>
    <xf numFmtId="0" fontId="67" fillId="62" borderId="29">
      <alignment horizontal="left" vertical="center" wrapText="1"/>
    </xf>
    <xf numFmtId="0" fontId="42" fillId="63" borderId="18">
      <alignment horizontal="left" vertical="center" wrapText="1"/>
    </xf>
    <xf numFmtId="49" fontId="43" fillId="64" borderId="30">
      <alignment vertical="center"/>
    </xf>
    <xf numFmtId="0" fontId="44" fillId="64" borderId="29">
      <alignment horizontal="left" vertical="center" wrapText="1"/>
    </xf>
    <xf numFmtId="49" fontId="67" fillId="50" borderId="31">
      <alignment vertical="center" wrapText="1"/>
    </xf>
    <xf numFmtId="0" fontId="67" fillId="29" borderId="18">
      <alignment horizontal="left" vertical="center" wrapText="1"/>
    </xf>
    <xf numFmtId="0" fontId="67" fillId="51" borderId="18">
      <alignment horizontal="left" vertical="center" wrapText="1"/>
    </xf>
    <xf numFmtId="0" fontId="67" fillId="32" borderId="18">
      <alignment horizontal="left" vertical="center" wrapText="1"/>
    </xf>
    <xf numFmtId="0" fontId="67" fillId="52" borderId="18">
      <alignment horizontal="left" vertical="center" wrapText="1"/>
    </xf>
    <xf numFmtId="0" fontId="67" fillId="53" borderId="18">
      <alignment horizontal="left" vertical="center" wrapText="1"/>
    </xf>
    <xf numFmtId="49" fontId="45" fillId="2" borderId="30">
      <alignment vertical="center"/>
    </xf>
    <xf numFmtId="0" fontId="44" fillId="2" borderId="29">
      <alignment horizontal="left" vertical="center" wrapText="1"/>
    </xf>
    <xf numFmtId="49" fontId="43" fillId="9" borderId="30">
      <alignment vertical="center"/>
    </xf>
    <xf numFmtId="0" fontId="44" fillId="9" borderId="29">
      <alignment horizontal="left" vertical="center" wrapText="1"/>
    </xf>
    <xf numFmtId="0" fontId="4" fillId="0" borderId="0"/>
    <xf numFmtId="0" fontId="46" fillId="0" borderId="0"/>
    <xf numFmtId="0" fontId="46" fillId="0" borderId="0" applyNumberFormat="0" applyFill="0" applyBorder="0" applyAlignment="0" applyProtection="0"/>
    <xf numFmtId="0" fontId="4" fillId="0" borderId="0"/>
    <xf numFmtId="0" fontId="46" fillId="0" borderId="0"/>
    <xf numFmtId="0" fontId="100" fillId="0" borderId="0"/>
    <xf numFmtId="0" fontId="100" fillId="0" borderId="0"/>
    <xf numFmtId="0" fontId="87" fillId="0" borderId="23"/>
    <xf numFmtId="0" fontId="88" fillId="0" borderId="24"/>
    <xf numFmtId="0" fontId="83" fillId="0" borderId="25"/>
    <xf numFmtId="0" fontId="83" fillId="0" borderId="0"/>
    <xf numFmtId="0" fontId="100" fillId="0" borderId="0"/>
    <xf numFmtId="0" fontId="73" fillId="0" borderId="0" applyNumberFormat="0" applyFill="0" applyBorder="0" applyAlignment="0" applyProtection="0"/>
    <xf numFmtId="0" fontId="47" fillId="0" borderId="0" applyNumberFormat="0" applyFill="0" applyBorder="0" applyAlignment="0" applyProtection="0"/>
    <xf numFmtId="0" fontId="88" fillId="0" borderId="24"/>
    <xf numFmtId="0" fontId="83" fillId="0" borderId="32"/>
    <xf numFmtId="0" fontId="83" fillId="0" borderId="0"/>
    <xf numFmtId="0" fontId="100" fillId="0" borderId="0"/>
    <xf numFmtId="0" fontId="21" fillId="10" borderId="0" applyNumberFormat="0" applyBorder="0">
      <alignment horizontal="center"/>
      <protection locked="0"/>
    </xf>
    <xf numFmtId="0" fontId="48" fillId="10" borderId="0" applyNumberFormat="0" applyBorder="0">
      <alignment horizontal="center"/>
      <protection locked="0"/>
    </xf>
    <xf numFmtId="0" fontId="21" fillId="10" borderId="0" applyNumberFormat="0" applyBorder="0">
      <alignment horizontal="left"/>
      <protection locked="0"/>
    </xf>
    <xf numFmtId="0" fontId="49" fillId="10" borderId="0" applyNumberFormat="0" applyBorder="0">
      <alignment horizontal="left"/>
      <protection locked="0"/>
    </xf>
    <xf numFmtId="0" fontId="100" fillId="0" borderId="0"/>
    <xf numFmtId="0" fontId="50" fillId="0" borderId="33" applyNumberFormat="0" applyFill="0" applyAlignment="0" applyProtection="0"/>
    <xf numFmtId="0" fontId="51" fillId="0" borderId="34" applyNumberFormat="0" applyFill="0" applyAlignment="0" applyProtection="0"/>
    <xf numFmtId="0" fontId="52" fillId="0" borderId="35" applyNumberFormat="0" applyFill="0" applyAlignment="0" applyProtection="0"/>
    <xf numFmtId="0" fontId="52" fillId="0" borderId="0" applyNumberFormat="0" applyFill="0" applyBorder="0" applyAlignment="0" applyProtection="0"/>
    <xf numFmtId="0" fontId="100" fillId="0" borderId="0"/>
    <xf numFmtId="0" fontId="87" fillId="0" borderId="23"/>
    <xf numFmtId="0" fontId="88" fillId="0" borderId="24"/>
    <xf numFmtId="0" fontId="83" fillId="0" borderId="25"/>
    <xf numFmtId="0" fontId="67" fillId="0" borderId="36" applyNumberFormat="0" applyFill="0" applyAlignment="0" applyProtection="0"/>
    <xf numFmtId="0" fontId="74" fillId="0" borderId="37"/>
    <xf numFmtId="0" fontId="72" fillId="14" borderId="0"/>
    <xf numFmtId="0" fontId="28" fillId="15" borderId="0"/>
    <xf numFmtId="0" fontId="53" fillId="31" borderId="38" applyNumberFormat="0" applyAlignment="0" applyProtection="0"/>
    <xf numFmtId="0" fontId="101" fillId="31" borderId="2"/>
    <xf numFmtId="2" fontId="67" fillId="0" borderId="0" applyFill="0" applyBorder="0" applyAlignment="0" applyProtection="0"/>
    <xf numFmtId="0" fontId="4" fillId="0" borderId="0"/>
    <xf numFmtId="0" fontId="106"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13" fillId="0" borderId="0"/>
    <xf numFmtId="0" fontId="1" fillId="11" borderId="20" applyNumberFormat="0" applyAlignment="0" applyProtection="0"/>
    <xf numFmtId="0" fontId="1" fillId="0" borderId="0" applyFill="0" applyBorder="0" applyAlignment="0" applyProtection="0"/>
    <xf numFmtId="0" fontId="1" fillId="0" borderId="0" applyFill="0" applyBorder="0" applyAlignment="0" applyProtection="0"/>
    <xf numFmtId="164" fontId="1" fillId="0" borderId="0" applyFill="0" applyBorder="0" applyAlignment="0" applyProtection="0"/>
    <xf numFmtId="3" fontId="1" fillId="0" borderId="0" applyFill="0" applyBorder="0" applyAlignment="0" applyProtection="0"/>
    <xf numFmtId="0" fontId="19" fillId="57" borderId="0" applyNumberFormat="0" applyBorder="0" applyAlignment="0" applyProtection="0"/>
    <xf numFmtId="165" fontId="1" fillId="0" borderId="0" applyFill="0" applyBorder="0" applyAlignment="0" applyProtection="0"/>
    <xf numFmtId="0" fontId="1" fillId="0" borderId="0" applyFill="0" applyBorder="0" applyAlignment="0" applyProtection="0"/>
    <xf numFmtId="9" fontId="1" fillId="0" borderId="0" applyFill="0" applyBorder="0" applyAlignment="0" applyProtection="0"/>
    <xf numFmtId="0" fontId="1" fillId="26" borderId="0" applyBorder="0">
      <alignment horizontal="left" vertical="center"/>
    </xf>
    <xf numFmtId="49" fontId="1" fillId="46" borderId="18">
      <alignment vertical="center" wrapText="1"/>
    </xf>
    <xf numFmtId="0" fontId="1" fillId="8" borderId="18">
      <alignment horizontal="left" vertical="center" wrapText="1"/>
    </xf>
    <xf numFmtId="0" fontId="1" fillId="62" borderId="29">
      <alignment horizontal="left" vertical="center" wrapText="1"/>
    </xf>
    <xf numFmtId="49" fontId="1" fillId="50" borderId="31">
      <alignment vertical="center" wrapText="1"/>
    </xf>
    <xf numFmtId="0" fontId="1" fillId="29" borderId="18">
      <alignment horizontal="left" vertical="center" wrapText="1"/>
    </xf>
    <xf numFmtId="0" fontId="1" fillId="51" borderId="18">
      <alignment horizontal="left" vertical="center" wrapText="1"/>
    </xf>
    <xf numFmtId="0" fontId="1" fillId="32" borderId="18">
      <alignment horizontal="left" vertical="center" wrapText="1"/>
    </xf>
    <xf numFmtId="0" fontId="1" fillId="52" borderId="18">
      <alignment horizontal="left" vertical="center" wrapText="1"/>
    </xf>
    <xf numFmtId="0" fontId="1" fillId="53" borderId="18">
      <alignment horizontal="left" vertical="center" wrapText="1"/>
    </xf>
    <xf numFmtId="0" fontId="1" fillId="0" borderId="36" applyNumberFormat="0" applyFill="0" applyAlignment="0" applyProtection="0"/>
    <xf numFmtId="2" fontId="1" fillId="0" borderId="0" applyFill="0" applyBorder="0" applyAlignment="0" applyProtection="0"/>
    <xf numFmtId="0" fontId="113" fillId="0" borderId="0"/>
  </cellStyleXfs>
  <cellXfs count="621">
    <xf numFmtId="0" fontId="0" fillId="0" borderId="0" xfId="0"/>
    <xf numFmtId="0" fontId="54" fillId="10" borderId="0" xfId="268" applyFont="1" applyFill="1" applyAlignment="1">
      <alignment vertical="center"/>
    </xf>
    <xf numFmtId="0" fontId="57" fillId="10" borderId="0" xfId="274" applyFont="1" applyFill="1" applyBorder="1" applyAlignment="1">
      <alignment horizontal="left" vertical="center"/>
    </xf>
    <xf numFmtId="0" fontId="58" fillId="10" borderId="0" xfId="268" applyFont="1" applyFill="1" applyAlignment="1">
      <alignment vertical="center"/>
    </xf>
    <xf numFmtId="0" fontId="58" fillId="10" borderId="0" xfId="268" applyFont="1" applyFill="1" applyBorder="1" applyAlignment="1">
      <alignment vertical="center"/>
    </xf>
    <xf numFmtId="0" fontId="59" fillId="10" borderId="39" xfId="268" applyNumberFormat="1" applyFont="1" applyFill="1" applyBorder="1" applyAlignment="1" applyProtection="1">
      <alignment vertical="center"/>
      <protection locked="0"/>
    </xf>
    <xf numFmtId="0" fontId="59" fillId="10" borderId="40" xfId="268" applyNumberFormat="1" applyFont="1" applyFill="1" applyBorder="1" applyAlignment="1" applyProtection="1">
      <alignment horizontal="center" vertical="center" wrapText="1"/>
      <protection locked="0"/>
    </xf>
    <xf numFmtId="0" fontId="60" fillId="10" borderId="40" xfId="268" applyNumberFormat="1" applyFont="1" applyFill="1" applyBorder="1" applyAlignment="1" applyProtection="1">
      <alignment horizontal="center" vertical="center" wrapText="1"/>
      <protection locked="0"/>
    </xf>
    <xf numFmtId="0" fontId="60" fillId="10" borderId="41" xfId="268" applyNumberFormat="1" applyFont="1" applyFill="1" applyBorder="1" applyAlignment="1" applyProtection="1">
      <alignment horizontal="center" vertical="center" wrapText="1"/>
      <protection locked="0"/>
    </xf>
    <xf numFmtId="0" fontId="60" fillId="10" borderId="42" xfId="268" applyNumberFormat="1" applyFont="1" applyFill="1" applyBorder="1" applyAlignment="1" applyProtection="1">
      <alignment horizontal="center" vertical="center" wrapText="1"/>
      <protection locked="0"/>
    </xf>
    <xf numFmtId="0" fontId="59" fillId="10" borderId="43" xfId="268" applyFont="1" applyFill="1" applyBorder="1" applyAlignment="1">
      <alignment vertical="center"/>
    </xf>
    <xf numFmtId="175" fontId="59" fillId="0" borderId="45" xfId="268" applyNumberFormat="1" applyFont="1" applyFill="1" applyBorder="1" applyAlignment="1">
      <alignment vertical="center"/>
    </xf>
    <xf numFmtId="164" fontId="59" fillId="0" borderId="45" xfId="268" applyNumberFormat="1" applyFont="1" applyFill="1" applyBorder="1" applyAlignment="1" applyProtection="1">
      <alignment horizontal="right" vertical="center"/>
      <protection locked="0"/>
    </xf>
    <xf numFmtId="164" fontId="59" fillId="0" borderId="46" xfId="268" applyNumberFormat="1" applyFont="1" applyFill="1" applyBorder="1" applyAlignment="1" applyProtection="1">
      <alignment horizontal="right" vertical="center"/>
      <protection locked="0"/>
    </xf>
    <xf numFmtId="164" fontId="59" fillId="0" borderId="0" xfId="268" applyNumberFormat="1" applyFont="1" applyFill="1" applyBorder="1" applyAlignment="1" applyProtection="1">
      <alignment horizontal="right" vertical="center"/>
      <protection locked="0"/>
    </xf>
    <xf numFmtId="0" fontId="59" fillId="10" borderId="0" xfId="268" applyFont="1" applyFill="1" applyAlignment="1">
      <alignment vertical="center"/>
    </xf>
    <xf numFmtId="175" fontId="59" fillId="0" borderId="45" xfId="268" applyNumberFormat="1" applyFont="1" applyFill="1" applyBorder="1" applyAlignment="1" applyProtection="1">
      <alignment horizontal="right" vertical="center"/>
      <protection locked="0"/>
    </xf>
    <xf numFmtId="175" fontId="59" fillId="0" borderId="0" xfId="268" applyNumberFormat="1" applyFont="1" applyFill="1" applyBorder="1" applyAlignment="1" applyProtection="1">
      <alignment horizontal="right" vertical="center"/>
      <protection locked="0"/>
    </xf>
    <xf numFmtId="175" fontId="59" fillId="0" borderId="46" xfId="268" applyNumberFormat="1" applyFont="1" applyFill="1" applyBorder="1" applyAlignment="1" applyProtection="1">
      <alignment horizontal="right" vertical="center"/>
      <protection locked="0"/>
    </xf>
    <xf numFmtId="0" fontId="54" fillId="10" borderId="44" xfId="268" applyFont="1" applyFill="1" applyBorder="1" applyAlignment="1">
      <alignment vertical="center"/>
    </xf>
    <xf numFmtId="175" fontId="54" fillId="0" borderId="45" xfId="268" applyNumberFormat="1" applyFont="1" applyFill="1" applyBorder="1" applyAlignment="1" applyProtection="1">
      <alignment horizontal="right" vertical="center"/>
      <protection locked="0"/>
    </xf>
    <xf numFmtId="175" fontId="54" fillId="0" borderId="46" xfId="268" applyNumberFormat="1" applyFont="1" applyFill="1" applyBorder="1" applyAlignment="1" applyProtection="1">
      <alignment horizontal="right" vertical="center"/>
      <protection locked="0"/>
    </xf>
    <xf numFmtId="175" fontId="54" fillId="0" borderId="0" xfId="268" applyNumberFormat="1" applyFont="1" applyFill="1" applyBorder="1" applyAlignment="1" applyProtection="1">
      <alignment horizontal="right" vertical="center"/>
      <protection locked="0"/>
    </xf>
    <xf numFmtId="0" fontId="59" fillId="10" borderId="0" xfId="268" applyFont="1" applyFill="1" applyBorder="1" applyAlignment="1">
      <alignment vertical="center"/>
    </xf>
    <xf numFmtId="3" fontId="59" fillId="0" borderId="49" xfId="268" applyNumberFormat="1" applyFont="1" applyFill="1" applyBorder="1" applyAlignment="1" applyProtection="1">
      <alignment horizontal="right" vertical="center"/>
      <protection locked="0"/>
    </xf>
    <xf numFmtId="3" fontId="59" fillId="0" borderId="50" xfId="268" applyNumberFormat="1" applyFont="1" applyFill="1" applyBorder="1" applyAlignment="1" applyProtection="1">
      <alignment horizontal="right" vertical="center"/>
      <protection locked="0"/>
    </xf>
    <xf numFmtId="3" fontId="59" fillId="0" borderId="51" xfId="268" applyNumberFormat="1" applyFont="1" applyFill="1" applyBorder="1" applyAlignment="1" applyProtection="1">
      <alignment horizontal="right" vertical="center"/>
      <protection locked="0"/>
    </xf>
    <xf numFmtId="0" fontId="54" fillId="10" borderId="0" xfId="268" applyFont="1" applyFill="1" applyAlignment="1">
      <alignment vertical="center" wrapText="1"/>
    </xf>
    <xf numFmtId="175" fontId="59" fillId="0" borderId="45" xfId="268" applyNumberFormat="1" applyFont="1" applyFill="1" applyBorder="1" applyAlignment="1">
      <alignment horizontal="center" vertical="center"/>
    </xf>
    <xf numFmtId="175" fontId="59" fillId="0" borderId="46" xfId="268" applyNumberFormat="1" applyFont="1" applyFill="1" applyBorder="1" applyAlignment="1">
      <alignment vertical="center"/>
    </xf>
    <xf numFmtId="175" fontId="54" fillId="0" borderId="45" xfId="268" applyNumberFormat="1" applyFont="1" applyFill="1" applyBorder="1" applyAlignment="1" applyProtection="1">
      <alignment horizontal="center" vertical="center"/>
      <protection locked="0"/>
    </xf>
    <xf numFmtId="175" fontId="59" fillId="0" borderId="45" xfId="268" applyNumberFormat="1" applyFont="1" applyFill="1" applyBorder="1" applyAlignment="1" applyProtection="1">
      <alignment horizontal="center" vertical="center"/>
      <protection locked="0"/>
    </xf>
    <xf numFmtId="0" fontId="67" fillId="10" borderId="0" xfId="268" applyFill="1" applyAlignment="1">
      <alignment vertical="center"/>
    </xf>
    <xf numFmtId="164" fontId="54" fillId="0" borderId="45" xfId="268" applyNumberFormat="1" applyFont="1" applyFill="1" applyBorder="1" applyAlignment="1" applyProtection="1">
      <alignment horizontal="right" vertical="center"/>
      <protection locked="0"/>
    </xf>
    <xf numFmtId="164" fontId="54" fillId="0" borderId="0" xfId="268" applyNumberFormat="1" applyFont="1" applyFill="1" applyBorder="1" applyAlignment="1" applyProtection="1">
      <alignment horizontal="right" vertical="center"/>
      <protection locked="0"/>
    </xf>
    <xf numFmtId="164" fontId="54" fillId="0" borderId="46" xfId="268" applyNumberFormat="1" applyFont="1" applyFill="1" applyBorder="1" applyAlignment="1" applyProtection="1">
      <alignment horizontal="right" vertical="center"/>
      <protection locked="0"/>
    </xf>
    <xf numFmtId="166" fontId="67" fillId="10" borderId="0" xfId="268" applyNumberFormat="1" applyFill="1" applyAlignment="1">
      <alignment vertical="center"/>
    </xf>
    <xf numFmtId="0" fontId="54" fillId="0" borderId="0" xfId="268" applyFont="1" applyFill="1" applyAlignment="1">
      <alignment vertical="center"/>
    </xf>
    <xf numFmtId="0" fontId="54" fillId="10" borderId="0" xfId="0" applyFont="1" applyFill="1"/>
    <xf numFmtId="0" fontId="54" fillId="10" borderId="0" xfId="0" applyFont="1" applyFill="1" applyAlignment="1">
      <alignment vertical="center"/>
    </xf>
    <xf numFmtId="0" fontId="0" fillId="10" borderId="0" xfId="0" applyFill="1"/>
    <xf numFmtId="0" fontId="0" fillId="10" borderId="0" xfId="0" applyFill="1" applyAlignment="1">
      <alignment horizontal="left"/>
    </xf>
    <xf numFmtId="0" fontId="58" fillId="10" borderId="0" xfId="0" applyFont="1" applyFill="1" applyAlignment="1"/>
    <xf numFmtId="0" fontId="58" fillId="10" borderId="0" xfId="268" applyFont="1" applyFill="1" applyBorder="1" applyAlignment="1">
      <alignment wrapText="1"/>
    </xf>
    <xf numFmtId="0" fontId="54" fillId="10" borderId="58" xfId="273" applyFont="1" applyFill="1" applyBorder="1" applyAlignment="1">
      <alignment horizontal="left" indent="1"/>
    </xf>
    <xf numFmtId="3" fontId="54" fillId="0" borderId="59" xfId="268" applyNumberFormat="1" applyFont="1" applyFill="1" applyBorder="1" applyAlignment="1">
      <alignment horizontal="right"/>
    </xf>
    <xf numFmtId="0" fontId="54" fillId="10" borderId="45" xfId="273" applyFont="1" applyFill="1" applyBorder="1" applyAlignment="1">
      <alignment horizontal="left" indent="1"/>
    </xf>
    <xf numFmtId="3" fontId="54" fillId="0" borderId="0" xfId="268" applyNumberFormat="1" applyFont="1" applyFill="1" applyBorder="1" applyAlignment="1">
      <alignment horizontal="right"/>
    </xf>
    <xf numFmtId="0" fontId="59" fillId="10" borderId="60" xfId="273" applyFont="1" applyFill="1" applyBorder="1" applyAlignment="1">
      <alignment horizontal="left"/>
    </xf>
    <xf numFmtId="3" fontId="59" fillId="0" borderId="61" xfId="268" applyNumberFormat="1" applyFont="1" applyFill="1" applyBorder="1" applyAlignment="1">
      <alignment horizontal="right"/>
    </xf>
    <xf numFmtId="0" fontId="59" fillId="10" borderId="58" xfId="273" applyFont="1" applyFill="1" applyBorder="1" applyAlignment="1">
      <alignment horizontal="left" indent="1"/>
    </xf>
    <xf numFmtId="3" fontId="59" fillId="0" borderId="59" xfId="268" applyNumberFormat="1" applyFont="1" applyFill="1" applyBorder="1" applyAlignment="1">
      <alignment horizontal="right"/>
    </xf>
    <xf numFmtId="0" fontId="59" fillId="10" borderId="45" xfId="273" applyFont="1" applyFill="1" applyBorder="1" applyAlignment="1">
      <alignment horizontal="left" indent="1"/>
    </xf>
    <xf numFmtId="3" fontId="59" fillId="0" borderId="0" xfId="268" applyNumberFormat="1" applyFont="1" applyFill="1" applyBorder="1" applyAlignment="1">
      <alignment horizontal="right"/>
    </xf>
    <xf numFmtId="0" fontId="0" fillId="0" borderId="0" xfId="0" applyFont="1" applyBorder="1" applyAlignment="1"/>
    <xf numFmtId="0" fontId="0" fillId="10" borderId="0" xfId="0" applyFill="1" applyBorder="1"/>
    <xf numFmtId="0" fontId="0" fillId="10" borderId="0" xfId="0" applyFont="1" applyFill="1" applyBorder="1" applyAlignment="1">
      <alignment vertical="center"/>
    </xf>
    <xf numFmtId="0" fontId="0" fillId="10" borderId="0" xfId="0" applyFill="1" applyAlignment="1"/>
    <xf numFmtId="0" fontId="58" fillId="10" borderId="0" xfId="268" applyFont="1" applyFill="1"/>
    <xf numFmtId="0" fontId="0" fillId="10" borderId="0" xfId="0" applyFont="1" applyFill="1" applyBorder="1" applyAlignment="1"/>
    <xf numFmtId="0" fontId="54" fillId="10" borderId="0" xfId="268" applyFont="1" applyFill="1" applyBorder="1" applyAlignment="1">
      <alignment vertical="center" wrapText="1"/>
    </xf>
    <xf numFmtId="0" fontId="54" fillId="0" borderId="0" xfId="0" applyFont="1" applyFill="1"/>
    <xf numFmtId="0" fontId="54" fillId="10" borderId="54" xfId="0" applyFont="1" applyFill="1" applyBorder="1"/>
    <xf numFmtId="0" fontId="0" fillId="0" borderId="45" xfId="0" applyBorder="1"/>
    <xf numFmtId="175" fontId="0" fillId="0" borderId="45" xfId="0" applyNumberFormat="1" applyBorder="1"/>
    <xf numFmtId="0" fontId="58" fillId="0" borderId="0" xfId="0" applyFont="1" applyFill="1"/>
    <xf numFmtId="0" fontId="0" fillId="10" borderId="0" xfId="0" applyFont="1" applyFill="1"/>
    <xf numFmtId="0" fontId="0" fillId="0" borderId="0" xfId="0" applyFont="1" applyFill="1"/>
    <xf numFmtId="0" fontId="58" fillId="10" borderId="0" xfId="0" applyFont="1" applyFill="1" applyAlignment="1">
      <alignment horizontal="left"/>
    </xf>
    <xf numFmtId="0" fontId="59" fillId="10" borderId="54" xfId="270" applyFont="1" applyFill="1" applyBorder="1" applyAlignment="1"/>
    <xf numFmtId="175" fontId="59" fillId="0" borderId="45" xfId="268" applyNumberFormat="1" applyFont="1" applyFill="1" applyBorder="1" applyAlignment="1">
      <alignment horizontal="right" vertical="center"/>
    </xf>
    <xf numFmtId="0" fontId="59" fillId="10" borderId="54" xfId="270" applyFont="1" applyFill="1" applyBorder="1" applyAlignment="1">
      <alignment horizontal="left" indent="1"/>
    </xf>
    <xf numFmtId="0" fontId="59" fillId="10" borderId="43" xfId="0" applyFont="1" applyFill="1" applyBorder="1" applyAlignment="1">
      <alignment horizontal="left" indent="1"/>
    </xf>
    <xf numFmtId="0" fontId="54" fillId="10" borderId="43" xfId="0" applyFont="1" applyFill="1" applyBorder="1" applyAlignment="1">
      <alignment horizontal="left" indent="2"/>
    </xf>
    <xf numFmtId="175" fontId="54" fillId="0" borderId="45" xfId="268" applyNumberFormat="1" applyFont="1" applyFill="1" applyBorder="1" applyAlignment="1">
      <alignment vertical="center"/>
    </xf>
    <xf numFmtId="175" fontId="54" fillId="0" borderId="46" xfId="268" applyNumberFormat="1" applyFont="1" applyFill="1" applyBorder="1" applyAlignment="1">
      <alignment vertical="center"/>
    </xf>
    <xf numFmtId="0" fontId="54" fillId="10" borderId="55" xfId="0" applyFont="1" applyFill="1" applyBorder="1" applyAlignment="1">
      <alignment horizontal="left" indent="2"/>
    </xf>
    <xf numFmtId="175" fontId="54" fillId="0" borderId="56" xfId="268" applyNumberFormat="1" applyFont="1" applyFill="1" applyBorder="1" applyAlignment="1" applyProtection="1">
      <alignment horizontal="right" vertical="center"/>
      <protection locked="0"/>
    </xf>
    <xf numFmtId="175" fontId="54" fillId="0" borderId="56" xfId="268" applyNumberFormat="1" applyFont="1" applyFill="1" applyBorder="1" applyAlignment="1">
      <alignment vertical="center"/>
    </xf>
    <xf numFmtId="175" fontId="54" fillId="0" borderId="57" xfId="268" applyNumberFormat="1" applyFont="1" applyFill="1" applyBorder="1" applyAlignment="1">
      <alignment vertical="center"/>
    </xf>
    <xf numFmtId="1" fontId="59" fillId="0" borderId="45" xfId="268" applyNumberFormat="1" applyFont="1" applyFill="1" applyBorder="1" applyAlignment="1">
      <alignment vertical="center"/>
    </xf>
    <xf numFmtId="1" fontId="59" fillId="0" borderId="46" xfId="268" applyNumberFormat="1" applyFont="1" applyFill="1" applyBorder="1" applyAlignment="1">
      <alignment vertical="center"/>
    </xf>
    <xf numFmtId="1" fontId="59" fillId="0" borderId="45" xfId="268" applyNumberFormat="1" applyFont="1" applyFill="1" applyBorder="1" applyAlignment="1" applyProtection="1">
      <alignment horizontal="right" vertical="center"/>
      <protection locked="0"/>
    </xf>
    <xf numFmtId="1" fontId="54" fillId="0" borderId="45" xfId="268" applyNumberFormat="1" applyFont="1" applyFill="1" applyBorder="1" applyAlignment="1" applyProtection="1">
      <alignment horizontal="right" vertical="center"/>
      <protection locked="0"/>
    </xf>
    <xf numFmtId="1" fontId="54" fillId="0" borderId="45" xfId="268" applyNumberFormat="1" applyFont="1" applyFill="1" applyBorder="1" applyAlignment="1">
      <alignment vertical="center"/>
    </xf>
    <xf numFmtId="1" fontId="54" fillId="0" borderId="46" xfId="268" applyNumberFormat="1" applyFont="1" applyFill="1" applyBorder="1" applyAlignment="1">
      <alignment vertical="center"/>
    </xf>
    <xf numFmtId="0" fontId="65" fillId="10" borderId="0" xfId="0" applyFont="1" applyFill="1" applyAlignment="1">
      <alignment vertical="center"/>
    </xf>
    <xf numFmtId="175" fontId="54" fillId="10" borderId="0" xfId="0" applyNumberFormat="1" applyFont="1" applyFill="1"/>
    <xf numFmtId="0" fontId="59" fillId="10" borderId="39" xfId="0" applyFont="1" applyFill="1" applyBorder="1"/>
    <xf numFmtId="0" fontId="59" fillId="10" borderId="62" xfId="0" applyFont="1" applyFill="1" applyBorder="1"/>
    <xf numFmtId="0" fontId="59" fillId="10" borderId="40" xfId="0" applyFont="1" applyFill="1" applyBorder="1"/>
    <xf numFmtId="0" fontId="59" fillId="10" borderId="53" xfId="0" applyFont="1" applyFill="1" applyBorder="1" applyAlignment="1">
      <alignment horizontal="center"/>
    </xf>
    <xf numFmtId="0" fontId="54" fillId="10" borderId="45" xfId="0" applyFont="1" applyFill="1" applyBorder="1"/>
    <xf numFmtId="0" fontId="54" fillId="10" borderId="44" xfId="0" applyFont="1" applyFill="1" applyBorder="1" applyAlignment="1">
      <alignment horizontal="left" indent="1"/>
    </xf>
    <xf numFmtId="0" fontId="59" fillId="10" borderId="0" xfId="0" applyFont="1" applyFill="1"/>
    <xf numFmtId="0" fontId="59" fillId="10" borderId="43" xfId="0" applyFont="1" applyFill="1" applyBorder="1" applyAlignment="1">
      <alignment horizontal="left" indent="2"/>
    </xf>
    <xf numFmtId="0" fontId="54" fillId="10" borderId="43" xfId="0" applyFont="1" applyFill="1" applyBorder="1" applyAlignment="1">
      <alignment horizontal="left" indent="3"/>
    </xf>
    <xf numFmtId="0" fontId="59" fillId="10" borderId="43" xfId="0" applyFont="1" applyFill="1" applyBorder="1" applyAlignment="1">
      <alignment horizontal="left" indent="3"/>
    </xf>
    <xf numFmtId="0" fontId="59" fillId="10" borderId="44" xfId="268" applyFont="1" applyFill="1" applyBorder="1"/>
    <xf numFmtId="0" fontId="54" fillId="10" borderId="48" xfId="0" applyFont="1" applyFill="1" applyBorder="1" applyAlignment="1">
      <alignment horizontal="left" indent="3"/>
    </xf>
    <xf numFmtId="175" fontId="59" fillId="0" borderId="0" xfId="0" applyNumberFormat="1" applyFont="1" applyFill="1" applyBorder="1"/>
    <xf numFmtId="0" fontId="54" fillId="10" borderId="0" xfId="0" applyFont="1" applyFill="1" applyBorder="1"/>
    <xf numFmtId="175" fontId="54" fillId="10" borderId="0" xfId="0" applyNumberFormat="1" applyFont="1" applyFill="1" applyBorder="1"/>
    <xf numFmtId="175" fontId="54" fillId="0" borderId="45" xfId="0" applyNumberFormat="1" applyFont="1" applyFill="1" applyBorder="1"/>
    <xf numFmtId="175" fontId="59" fillId="0" borderId="45" xfId="0" applyNumberFormat="1" applyFont="1" applyFill="1" applyBorder="1"/>
    <xf numFmtId="175" fontId="59" fillId="0" borderId="49" xfId="0" applyNumberFormat="1" applyFont="1" applyFill="1" applyBorder="1"/>
    <xf numFmtId="0" fontId="59" fillId="10" borderId="40" xfId="0" applyFont="1" applyFill="1" applyBorder="1" applyAlignment="1">
      <alignment horizontal="center"/>
    </xf>
    <xf numFmtId="0" fontId="59" fillId="10" borderId="42" xfId="0" applyFont="1" applyFill="1" applyBorder="1" applyAlignment="1">
      <alignment horizontal="center"/>
    </xf>
    <xf numFmtId="0" fontId="59" fillId="10" borderId="41" xfId="0" applyFont="1" applyFill="1" applyBorder="1" applyAlignment="1">
      <alignment horizontal="center"/>
    </xf>
    <xf numFmtId="175" fontId="54" fillId="0" borderId="46" xfId="0" applyNumberFormat="1" applyFont="1" applyFill="1" applyBorder="1"/>
    <xf numFmtId="175" fontId="54" fillId="0" borderId="47" xfId="0" applyNumberFormat="1" applyFont="1" applyFill="1" applyBorder="1"/>
    <xf numFmtId="175" fontId="59" fillId="0" borderId="46" xfId="0" applyNumberFormat="1" applyFont="1" applyFill="1" applyBorder="1"/>
    <xf numFmtId="175" fontId="59" fillId="0" borderId="47" xfId="0" applyNumberFormat="1" applyFont="1" applyFill="1" applyBorder="1"/>
    <xf numFmtId="0" fontId="54" fillId="0" borderId="45" xfId="0" applyFont="1" applyFill="1" applyBorder="1"/>
    <xf numFmtId="175" fontId="54" fillId="0" borderId="0" xfId="0" applyNumberFormat="1" applyFont="1" applyFill="1" applyBorder="1"/>
    <xf numFmtId="0" fontId="54" fillId="10" borderId="0" xfId="0" applyFont="1" applyFill="1" applyAlignment="1">
      <alignment horizontal="left"/>
    </xf>
    <xf numFmtId="0" fontId="54" fillId="10" borderId="0" xfId="0" applyFont="1" applyFill="1" applyBorder="1" applyAlignment="1">
      <alignment vertical="center"/>
    </xf>
    <xf numFmtId="0" fontId="54" fillId="10" borderId="0" xfId="0" applyFont="1" applyFill="1" applyBorder="1" applyAlignment="1">
      <alignment horizontal="left" indent="2"/>
    </xf>
    <xf numFmtId="175" fontId="54" fillId="0" borderId="0" xfId="268" applyNumberFormat="1" applyFont="1" applyFill="1" applyBorder="1" applyAlignment="1">
      <alignment vertical="center"/>
    </xf>
    <xf numFmtId="0" fontId="0" fillId="0" borderId="0" xfId="0" applyFont="1" applyFill="1" applyBorder="1"/>
    <xf numFmtId="0" fontId="59" fillId="10" borderId="0" xfId="0" applyFont="1" applyFill="1" applyBorder="1" applyAlignment="1">
      <alignment horizontal="center" vertical="center"/>
    </xf>
    <xf numFmtId="1" fontId="59" fillId="10" borderId="0" xfId="268" applyNumberFormat="1" applyFont="1" applyFill="1" applyBorder="1" applyAlignment="1" applyProtection="1">
      <alignment horizontal="center" vertical="center"/>
      <protection locked="0"/>
    </xf>
    <xf numFmtId="1" fontId="59" fillId="10" borderId="0" xfId="268" applyNumberFormat="1" applyFont="1" applyFill="1" applyBorder="1" applyAlignment="1">
      <alignment horizontal="center" vertical="center"/>
    </xf>
    <xf numFmtId="0" fontId="59" fillId="10" borderId="0" xfId="270" applyFont="1" applyFill="1" applyBorder="1" applyAlignment="1">
      <alignment horizontal="left" indent="1"/>
    </xf>
    <xf numFmtId="0" fontId="0" fillId="10" borderId="0" xfId="0" applyFont="1" applyFill="1" applyBorder="1"/>
    <xf numFmtId="175" fontId="59" fillId="0" borderId="50" xfId="0" applyNumberFormat="1" applyFont="1" applyFill="1" applyBorder="1"/>
    <xf numFmtId="175" fontId="59" fillId="0" borderId="51" xfId="0" applyNumberFormat="1" applyFont="1" applyFill="1" applyBorder="1"/>
    <xf numFmtId="0" fontId="66" fillId="0" borderId="0" xfId="267"/>
    <xf numFmtId="0" fontId="58" fillId="65" borderId="0" xfId="272" applyFont="1" applyFill="1" applyBorder="1" applyAlignment="1"/>
    <xf numFmtId="0" fontId="66" fillId="0" borderId="0" xfId="267" applyBorder="1"/>
    <xf numFmtId="0" fontId="69" fillId="65" borderId="0" xfId="272" applyFont="1" applyFill="1" applyBorder="1" applyAlignment="1">
      <alignment vertical="center"/>
    </xf>
    <xf numFmtId="0" fontId="64" fillId="10" borderId="0" xfId="266" applyFont="1" applyFill="1" applyAlignment="1">
      <alignment vertical="center"/>
    </xf>
    <xf numFmtId="0" fontId="64" fillId="0" borderId="0" xfId="0" applyFont="1"/>
    <xf numFmtId="0" fontId="57" fillId="0" borderId="0" xfId="267" applyFont="1"/>
    <xf numFmtId="0" fontId="67" fillId="10" borderId="0" xfId="266" applyFont="1" applyFill="1" applyAlignment="1">
      <alignment vertical="center"/>
    </xf>
    <xf numFmtId="0" fontId="0" fillId="65" borderId="0" xfId="0" applyFill="1"/>
    <xf numFmtId="175" fontId="54" fillId="0" borderId="68" xfId="268" applyNumberFormat="1" applyFont="1" applyFill="1" applyBorder="1" applyAlignment="1" applyProtection="1">
      <alignment horizontal="right" vertical="center"/>
      <protection locked="0"/>
    </xf>
    <xf numFmtId="175" fontId="54" fillId="0" borderId="69" xfId="268" applyNumberFormat="1" applyFont="1" applyFill="1" applyBorder="1" applyAlignment="1" applyProtection="1">
      <alignment horizontal="right" vertical="center"/>
      <protection locked="0"/>
    </xf>
    <xf numFmtId="0" fontId="0" fillId="0" borderId="70" xfId="0" applyFill="1" applyBorder="1" applyAlignment="1"/>
    <xf numFmtId="175" fontId="59" fillId="0" borderId="71" xfId="268" applyNumberFormat="1" applyFont="1" applyFill="1" applyBorder="1" applyAlignment="1" applyProtection="1">
      <alignment horizontal="right" vertical="center"/>
      <protection locked="0"/>
    </xf>
    <xf numFmtId="175" fontId="54" fillId="0" borderId="72" xfId="268" applyNumberFormat="1" applyFont="1" applyFill="1" applyBorder="1" applyAlignment="1" applyProtection="1">
      <alignment horizontal="right" vertical="center"/>
      <protection locked="0"/>
    </xf>
    <xf numFmtId="175" fontId="54" fillId="0" borderId="73" xfId="268" applyNumberFormat="1" applyFont="1" applyFill="1" applyBorder="1" applyAlignment="1" applyProtection="1">
      <alignment horizontal="right" vertical="center"/>
      <protection locked="0"/>
    </xf>
    <xf numFmtId="1" fontId="59" fillId="0" borderId="74" xfId="268" applyNumberFormat="1" applyFont="1" applyFill="1" applyBorder="1" applyAlignment="1" applyProtection="1">
      <alignment horizontal="center" vertical="center"/>
      <protection locked="0"/>
    </xf>
    <xf numFmtId="175" fontId="59" fillId="0" borderId="75" xfId="268" applyNumberFormat="1" applyFont="1" applyFill="1" applyBorder="1" applyAlignment="1" applyProtection="1">
      <alignment horizontal="right" vertical="center"/>
      <protection locked="0"/>
    </xf>
    <xf numFmtId="0" fontId="54" fillId="65" borderId="76" xfId="0" applyFont="1" applyFill="1" applyBorder="1" applyAlignment="1">
      <alignment horizontal="center" vertical="top" wrapText="1"/>
    </xf>
    <xf numFmtId="0" fontId="54" fillId="65" borderId="77" xfId="0" applyFont="1" applyFill="1" applyBorder="1" applyAlignment="1">
      <alignment horizontal="center" vertical="top" wrapText="1"/>
    </xf>
    <xf numFmtId="0" fontId="54" fillId="65" borderId="78" xfId="0" applyFont="1" applyFill="1" applyBorder="1" applyAlignment="1">
      <alignment horizontal="center" vertical="top" wrapText="1"/>
    </xf>
    <xf numFmtId="0" fontId="59" fillId="65" borderId="79" xfId="0" applyFont="1" applyFill="1" applyBorder="1" applyAlignment="1">
      <alignment horizontal="center" vertical="center" wrapText="1"/>
    </xf>
    <xf numFmtId="0" fontId="54" fillId="65" borderId="80" xfId="0" applyFont="1" applyFill="1" applyBorder="1" applyAlignment="1">
      <alignment horizontal="center" vertical="top" wrapText="1"/>
    </xf>
    <xf numFmtId="0" fontId="54" fillId="65" borderId="81" xfId="0" applyFont="1" applyFill="1" applyBorder="1" applyAlignment="1">
      <alignment horizontal="center" vertical="top" wrapText="1"/>
    </xf>
    <xf numFmtId="0" fontId="54" fillId="65" borderId="82" xfId="0" applyFont="1" applyFill="1" applyBorder="1" applyAlignment="1">
      <alignment horizontal="center" vertical="top" wrapText="1"/>
    </xf>
    <xf numFmtId="0" fontId="59" fillId="10" borderId="83" xfId="270" applyFont="1" applyFill="1" applyBorder="1" applyAlignment="1">
      <alignment horizontal="center"/>
    </xf>
    <xf numFmtId="0" fontId="22" fillId="65" borderId="84" xfId="0" applyFont="1" applyFill="1" applyBorder="1" applyAlignment="1">
      <alignment horizontal="center" vertical="center" wrapText="1"/>
    </xf>
    <xf numFmtId="175" fontId="54" fillId="0" borderId="86" xfId="0" applyNumberFormat="1" applyFont="1" applyFill="1" applyBorder="1"/>
    <xf numFmtId="175" fontId="59" fillId="0" borderId="86" xfId="0" applyNumberFormat="1" applyFont="1" applyFill="1" applyBorder="1"/>
    <xf numFmtId="175" fontId="59" fillId="0" borderId="87" xfId="0" applyNumberFormat="1" applyFont="1" applyFill="1" applyBorder="1" applyAlignment="1">
      <alignment horizontal="center" vertical="center" wrapText="1"/>
    </xf>
    <xf numFmtId="0" fontId="54" fillId="0" borderId="0" xfId="0" applyFont="1"/>
    <xf numFmtId="1" fontId="59" fillId="10" borderId="40" xfId="268" applyNumberFormat="1" applyFont="1" applyFill="1" applyBorder="1" applyAlignment="1" applyProtection="1">
      <alignment horizontal="center" vertical="center"/>
      <protection locked="0"/>
    </xf>
    <xf numFmtId="1" fontId="59" fillId="10" borderId="40" xfId="268" applyNumberFormat="1" applyFont="1" applyFill="1" applyBorder="1" applyAlignment="1">
      <alignment horizontal="center" vertical="center"/>
    </xf>
    <xf numFmtId="1" fontId="59" fillId="10" borderId="42" xfId="268" applyNumberFormat="1" applyFont="1" applyFill="1" applyBorder="1" applyAlignment="1">
      <alignment horizontal="center" vertical="center"/>
    </xf>
    <xf numFmtId="0" fontId="59" fillId="10" borderId="62" xfId="0" applyFont="1" applyFill="1" applyBorder="1" applyAlignment="1">
      <alignment horizontal="center" vertical="center"/>
    </xf>
    <xf numFmtId="0" fontId="59" fillId="65" borderId="88" xfId="0" applyFont="1" applyFill="1" applyBorder="1" applyAlignment="1">
      <alignment horizontal="center" vertical="top" wrapText="1"/>
    </xf>
    <xf numFmtId="0" fontId="54" fillId="0" borderId="0" xfId="268" applyFont="1" applyFill="1" applyBorder="1" applyAlignment="1">
      <alignment vertical="center"/>
    </xf>
    <xf numFmtId="164" fontId="54" fillId="0" borderId="45" xfId="0" applyNumberFormat="1" applyFont="1" applyBorder="1"/>
    <xf numFmtId="175" fontId="54" fillId="0" borderId="45" xfId="0" applyNumberFormat="1" applyFont="1" applyBorder="1"/>
    <xf numFmtId="0" fontId="54" fillId="0" borderId="45" xfId="0" applyFont="1" applyBorder="1"/>
    <xf numFmtId="164" fontId="59" fillId="0" borderId="0" xfId="267" applyNumberFormat="1" applyFont="1" applyBorder="1" applyAlignment="1">
      <alignment vertical="center"/>
    </xf>
    <xf numFmtId="0" fontId="54" fillId="0" borderId="0" xfId="0" applyFont="1" applyBorder="1"/>
    <xf numFmtId="0" fontId="22" fillId="65" borderId="0" xfId="0" applyFont="1" applyFill="1" applyBorder="1" applyAlignment="1">
      <alignment horizontal="center" vertical="center" wrapText="1"/>
    </xf>
    <xf numFmtId="175" fontId="22" fillId="0" borderId="0" xfId="0" applyNumberFormat="1" applyFont="1" applyFill="1" applyBorder="1" applyAlignment="1">
      <alignment horizontal="right" vertical="center" wrapText="1"/>
    </xf>
    <xf numFmtId="0" fontId="58" fillId="10" borderId="0" xfId="268" applyFont="1" applyFill="1" applyBorder="1" applyAlignment="1">
      <alignment vertical="center" wrapText="1"/>
    </xf>
    <xf numFmtId="0" fontId="69" fillId="10" borderId="0" xfId="268" applyFont="1" applyFill="1" applyBorder="1" applyAlignment="1">
      <alignment vertical="center"/>
    </xf>
    <xf numFmtId="0" fontId="69" fillId="10" borderId="0" xfId="270" applyFont="1" applyFill="1" applyBorder="1" applyAlignment="1">
      <alignment horizontal="center"/>
    </xf>
    <xf numFmtId="175" fontId="54" fillId="0" borderId="69" xfId="0" applyNumberFormat="1" applyFont="1" applyFill="1" applyBorder="1" applyAlignment="1">
      <alignment vertical="center"/>
    </xf>
    <xf numFmtId="175" fontId="54" fillId="0" borderId="89" xfId="268" applyNumberFormat="1" applyFont="1" applyFill="1" applyBorder="1" applyAlignment="1" applyProtection="1">
      <alignment horizontal="right" vertical="center"/>
      <protection locked="0"/>
    </xf>
    <xf numFmtId="175" fontId="54" fillId="0" borderId="72" xfId="0" applyNumberFormat="1" applyFont="1" applyFill="1" applyBorder="1" applyAlignment="1">
      <alignment vertical="center"/>
    </xf>
    <xf numFmtId="175" fontId="54" fillId="0" borderId="90" xfId="268" applyNumberFormat="1" applyFont="1" applyFill="1" applyBorder="1" applyAlignment="1" applyProtection="1">
      <alignment horizontal="right" vertical="center"/>
      <protection locked="0"/>
    </xf>
    <xf numFmtId="175" fontId="54" fillId="0" borderId="91" xfId="268" applyNumberFormat="1" applyFont="1" applyFill="1" applyBorder="1" applyAlignment="1" applyProtection="1">
      <alignment horizontal="right" vertical="center"/>
      <protection locked="0"/>
    </xf>
    <xf numFmtId="175" fontId="54" fillId="0" borderId="92" xfId="268" applyNumberFormat="1" applyFont="1" applyFill="1" applyBorder="1" applyAlignment="1" applyProtection="1">
      <alignment horizontal="right" vertical="center"/>
      <protection locked="0"/>
    </xf>
    <xf numFmtId="0" fontId="59" fillId="10" borderId="0" xfId="0" applyFont="1" applyFill="1" applyBorder="1" applyAlignment="1"/>
    <xf numFmtId="175" fontId="63" fillId="10" borderId="0" xfId="0" applyNumberFormat="1" applyFont="1" applyFill="1" applyBorder="1" applyAlignment="1">
      <alignment horizontal="center" vertical="center" wrapText="1"/>
    </xf>
    <xf numFmtId="3" fontId="54" fillId="0" borderId="58" xfId="268" applyNumberFormat="1" applyFont="1" applyFill="1" applyBorder="1" applyAlignment="1">
      <alignment horizontal="right"/>
    </xf>
    <xf numFmtId="3" fontId="54" fillId="0" borderId="58" xfId="268" applyNumberFormat="1" applyFont="1" applyFill="1" applyBorder="1"/>
    <xf numFmtId="3" fontId="54" fillId="0" borderId="45" xfId="268" applyNumberFormat="1" applyFont="1" applyFill="1" applyBorder="1" applyAlignment="1">
      <alignment horizontal="right"/>
    </xf>
    <xf numFmtId="3" fontId="54" fillId="0" borderId="45" xfId="268" applyNumberFormat="1" applyFont="1" applyFill="1" applyBorder="1"/>
    <xf numFmtId="3" fontId="59" fillId="0" borderId="60" xfId="268" applyNumberFormat="1" applyFont="1" applyFill="1" applyBorder="1" applyAlignment="1">
      <alignment horizontal="right"/>
    </xf>
    <xf numFmtId="3" fontId="59" fillId="0" borderId="60" xfId="268" applyNumberFormat="1" applyFont="1" applyFill="1" applyBorder="1"/>
    <xf numFmtId="3" fontId="59" fillId="0" borderId="45" xfId="268" applyNumberFormat="1" applyFont="1" applyFill="1" applyBorder="1"/>
    <xf numFmtId="3" fontId="59" fillId="0" borderId="58" xfId="268" applyNumberFormat="1" applyFont="1" applyFill="1" applyBorder="1" applyAlignment="1">
      <alignment horizontal="right"/>
    </xf>
    <xf numFmtId="3" fontId="59" fillId="0" borderId="58" xfId="268" applyNumberFormat="1" applyFont="1" applyFill="1" applyBorder="1"/>
    <xf numFmtId="3" fontId="59" fillId="0" borderId="45" xfId="268" applyNumberFormat="1" applyFont="1" applyFill="1" applyBorder="1" applyAlignment="1">
      <alignment horizontal="right"/>
    </xf>
    <xf numFmtId="0" fontId="59" fillId="10" borderId="62" xfId="273" applyFont="1" applyFill="1" applyBorder="1" applyAlignment="1">
      <alignment horizontal="center"/>
    </xf>
    <xf numFmtId="0" fontId="59" fillId="10" borderId="40" xfId="273" applyFont="1" applyFill="1" applyBorder="1" applyAlignment="1">
      <alignment horizontal="left"/>
    </xf>
    <xf numFmtId="0" fontId="59" fillId="10" borderId="93" xfId="268" applyFont="1" applyFill="1" applyBorder="1" applyAlignment="1">
      <alignment horizontal="right"/>
    </xf>
    <xf numFmtId="0" fontId="59" fillId="10" borderId="94" xfId="268" applyFont="1" applyFill="1" applyBorder="1" applyAlignment="1">
      <alignment horizontal="right"/>
    </xf>
    <xf numFmtId="0" fontId="59" fillId="10" borderId="66" xfId="268" applyFont="1" applyFill="1" applyBorder="1" applyAlignment="1">
      <alignment horizontal="center"/>
    </xf>
    <xf numFmtId="0" fontId="59" fillId="10" borderId="54" xfId="268" applyFont="1" applyFill="1" applyBorder="1" applyAlignment="1">
      <alignment horizontal="center"/>
    </xf>
    <xf numFmtId="0" fontId="59" fillId="10" borderId="65" xfId="268" applyFont="1" applyFill="1" applyBorder="1" applyAlignment="1">
      <alignment horizontal="center"/>
    </xf>
    <xf numFmtId="0" fontId="59" fillId="10" borderId="66" xfId="273" applyFont="1" applyFill="1" applyBorder="1" applyAlignment="1">
      <alignment horizontal="center"/>
    </xf>
    <xf numFmtId="0" fontId="59" fillId="10" borderId="54" xfId="273" applyFont="1" applyFill="1" applyBorder="1" applyAlignment="1">
      <alignment horizontal="center"/>
    </xf>
    <xf numFmtId="0" fontId="59" fillId="10" borderId="54" xfId="268" applyFont="1" applyFill="1" applyBorder="1" applyAlignment="1">
      <alignment horizontal="center" vertical="center" wrapText="1"/>
    </xf>
    <xf numFmtId="0" fontId="59" fillId="10" borderId="67" xfId="273" applyFont="1" applyFill="1" applyBorder="1" applyAlignment="1">
      <alignment horizontal="center"/>
    </xf>
    <xf numFmtId="0" fontId="59" fillId="10" borderId="56" xfId="273" applyFont="1" applyFill="1" applyBorder="1" applyAlignment="1">
      <alignment horizontal="left"/>
    </xf>
    <xf numFmtId="3" fontId="59" fillId="0" borderId="52" xfId="268" applyNumberFormat="1" applyFont="1" applyFill="1" applyBorder="1" applyAlignment="1">
      <alignment horizontal="right"/>
    </xf>
    <xf numFmtId="3" fontId="59" fillId="0" borderId="56" xfId="268" applyNumberFormat="1" applyFont="1" applyFill="1" applyBorder="1" applyAlignment="1">
      <alignment horizontal="right"/>
    </xf>
    <xf numFmtId="3" fontId="59" fillId="0" borderId="56" xfId="268" applyNumberFormat="1" applyFont="1" applyFill="1" applyBorder="1"/>
    <xf numFmtId="0" fontId="59" fillId="10" borderId="95" xfId="268" applyFont="1" applyFill="1" applyBorder="1" applyAlignment="1">
      <alignment horizontal="right"/>
    </xf>
    <xf numFmtId="3" fontId="54" fillId="0" borderId="96" xfId="268" applyNumberFormat="1" applyFont="1" applyFill="1" applyBorder="1"/>
    <xf numFmtId="3" fontId="54" fillId="0" borderId="97" xfId="268" applyNumberFormat="1" applyFont="1" applyFill="1" applyBorder="1"/>
    <xf numFmtId="3" fontId="59" fillId="0" borderId="98" xfId="268" applyNumberFormat="1" applyFont="1" applyFill="1" applyBorder="1"/>
    <xf numFmtId="3" fontId="59" fillId="0" borderId="97" xfId="268" applyNumberFormat="1" applyFont="1" applyFill="1" applyBorder="1"/>
    <xf numFmtId="3" fontId="59" fillId="0" borderId="96" xfId="268" applyNumberFormat="1" applyFont="1" applyFill="1" applyBorder="1"/>
    <xf numFmtId="3" fontId="59" fillId="0" borderId="99" xfId="268" applyNumberFormat="1" applyFont="1" applyFill="1" applyBorder="1"/>
    <xf numFmtId="0" fontId="58" fillId="10" borderId="0" xfId="0" applyFont="1" applyFill="1" applyBorder="1" applyAlignment="1">
      <alignment vertical="center"/>
    </xf>
    <xf numFmtId="0" fontId="59" fillId="65" borderId="100" xfId="267" applyFont="1" applyFill="1" applyBorder="1" applyAlignment="1">
      <alignment vertical="center"/>
    </xf>
    <xf numFmtId="0" fontId="59" fillId="65" borderId="84" xfId="272" applyFont="1" applyFill="1" applyBorder="1" applyAlignment="1">
      <alignment horizontal="center" vertical="center"/>
    </xf>
    <xf numFmtId="0" fontId="54" fillId="0" borderId="101" xfId="267" applyFont="1" applyBorder="1" applyAlignment="1">
      <alignment vertical="center"/>
    </xf>
    <xf numFmtId="176" fontId="54" fillId="0" borderId="102" xfId="267" applyNumberFormat="1" applyFont="1" applyFill="1" applyBorder="1" applyAlignment="1">
      <alignment horizontal="left" vertical="center" wrapText="1"/>
    </xf>
    <xf numFmtId="0" fontId="59" fillId="0" borderId="103" xfId="267" applyFont="1" applyBorder="1" applyAlignment="1">
      <alignment vertical="center"/>
    </xf>
    <xf numFmtId="0" fontId="22" fillId="65" borderId="100" xfId="0" applyFont="1" applyFill="1" applyBorder="1" applyAlignment="1">
      <alignment vertical="center" wrapText="1"/>
    </xf>
    <xf numFmtId="176" fontId="22" fillId="65" borderId="104" xfId="0" applyNumberFormat="1" applyFont="1" applyFill="1" applyBorder="1" applyAlignment="1">
      <alignment horizontal="left" vertical="center" wrapText="1"/>
    </xf>
    <xf numFmtId="176" fontId="70" fillId="65" borderId="104" xfId="0" applyNumberFormat="1" applyFont="1" applyFill="1" applyBorder="1" applyAlignment="1">
      <alignment horizontal="left" vertical="center" wrapText="1" indent="1"/>
    </xf>
    <xf numFmtId="176" fontId="54" fillId="65" borderId="104" xfId="0" applyNumberFormat="1" applyFont="1" applyFill="1" applyBorder="1" applyAlignment="1">
      <alignment horizontal="left" vertical="center" indent="1"/>
    </xf>
    <xf numFmtId="176" fontId="54" fillId="65" borderId="104" xfId="0" applyNumberFormat="1" applyFont="1" applyFill="1" applyBorder="1" applyAlignment="1">
      <alignment horizontal="left" vertical="center" wrapText="1" indent="1"/>
    </xf>
    <xf numFmtId="176" fontId="22" fillId="65" borderId="105" xfId="0" applyNumberFormat="1" applyFont="1" applyFill="1" applyBorder="1" applyAlignment="1">
      <alignment horizontal="left" vertical="top" wrapText="1" shrinkToFit="1"/>
    </xf>
    <xf numFmtId="0" fontId="22" fillId="65" borderId="83" xfId="0" applyFont="1" applyFill="1" applyBorder="1" applyAlignment="1">
      <alignment horizontal="left" vertical="center" wrapText="1"/>
    </xf>
    <xf numFmtId="0" fontId="0" fillId="0" borderId="0" xfId="0" applyBorder="1"/>
    <xf numFmtId="0" fontId="54" fillId="10" borderId="0" xfId="273" applyFont="1" applyFill="1" applyBorder="1" applyAlignment="1">
      <alignment vertical="center"/>
    </xf>
    <xf numFmtId="0" fontId="54" fillId="10" borderId="0" xfId="268" applyFont="1" applyFill="1" applyBorder="1" applyAlignment="1">
      <alignment wrapText="1"/>
    </xf>
    <xf numFmtId="0" fontId="54" fillId="65" borderId="106" xfId="272" applyFont="1" applyFill="1" applyBorder="1" applyAlignment="1"/>
    <xf numFmtId="0" fontId="54" fillId="0" borderId="106" xfId="0" applyFont="1" applyBorder="1" applyAlignment="1"/>
    <xf numFmtId="0" fontId="54" fillId="0" borderId="45" xfId="0" applyFont="1" applyBorder="1" applyAlignment="1">
      <alignment horizontal="right"/>
    </xf>
    <xf numFmtId="175" fontId="59" fillId="0" borderId="49" xfId="0" applyNumberFormat="1" applyFont="1" applyFill="1" applyBorder="1" applyAlignment="1"/>
    <xf numFmtId="0" fontId="58" fillId="0" borderId="0" xfId="0" applyFont="1" applyFill="1" applyBorder="1" applyAlignment="1">
      <alignment vertical="center" wrapText="1"/>
    </xf>
    <xf numFmtId="0" fontId="69" fillId="66" borderId="0" xfId="0" applyFont="1" applyFill="1"/>
    <xf numFmtId="0" fontId="58" fillId="66" borderId="0" xfId="0" applyFont="1" applyFill="1"/>
    <xf numFmtId="3" fontId="59" fillId="66" borderId="0" xfId="268" applyNumberFormat="1" applyFont="1" applyFill="1" applyBorder="1" applyAlignment="1" applyProtection="1">
      <alignment horizontal="right" vertical="center"/>
      <protection locked="0"/>
    </xf>
    <xf numFmtId="175" fontId="59" fillId="66" borderId="0" xfId="268" applyNumberFormat="1" applyFont="1" applyFill="1" applyBorder="1" applyAlignment="1">
      <alignment vertical="center"/>
    </xf>
    <xf numFmtId="0" fontId="59" fillId="66" borderId="93" xfId="268" applyFont="1" applyFill="1" applyBorder="1" applyAlignment="1">
      <alignment vertical="center"/>
    </xf>
    <xf numFmtId="0" fontId="69" fillId="66" borderId="0" xfId="268" applyFont="1" applyFill="1" applyAlignment="1">
      <alignment vertical="center"/>
    </xf>
    <xf numFmtId="0" fontId="58" fillId="66" borderId="0" xfId="268" applyFont="1" applyFill="1" applyAlignment="1">
      <alignment vertical="center"/>
    </xf>
    <xf numFmtId="0" fontId="58" fillId="66" borderId="0" xfId="268" applyFont="1" applyFill="1" applyBorder="1" applyAlignment="1">
      <alignment vertical="center"/>
    </xf>
    <xf numFmtId="0" fontId="54" fillId="66" borderId="0" xfId="268" applyFont="1" applyFill="1" applyAlignment="1">
      <alignment vertical="center"/>
    </xf>
    <xf numFmtId="0" fontId="54" fillId="66" borderId="0" xfId="268" applyFont="1" applyFill="1" applyBorder="1" applyAlignment="1">
      <alignment vertical="center"/>
    </xf>
    <xf numFmtId="175" fontId="54" fillId="66" borderId="0" xfId="268" applyNumberFormat="1" applyFont="1" applyFill="1" applyAlignment="1">
      <alignment vertical="center"/>
    </xf>
    <xf numFmtId="164" fontId="54" fillId="66" borderId="0" xfId="268" applyNumberFormat="1" applyFont="1" applyFill="1" applyAlignment="1">
      <alignment vertical="center"/>
    </xf>
    <xf numFmtId="0" fontId="59" fillId="0" borderId="44" xfId="268" applyFont="1" applyFill="1" applyBorder="1" applyAlignment="1">
      <alignment vertical="center"/>
    </xf>
    <xf numFmtId="0" fontId="54" fillId="0" borderId="44" xfId="268" applyFont="1" applyFill="1" applyBorder="1" applyAlignment="1">
      <alignment vertical="center"/>
    </xf>
    <xf numFmtId="0" fontId="54" fillId="0" borderId="107" xfId="268" applyFont="1" applyFill="1" applyBorder="1" applyAlignment="1">
      <alignment vertical="center"/>
    </xf>
    <xf numFmtId="0" fontId="54" fillId="0" borderId="0" xfId="273" applyFont="1" applyFill="1" applyBorder="1" applyAlignment="1">
      <alignment vertical="center"/>
    </xf>
    <xf numFmtId="0" fontId="54" fillId="66" borderId="0" xfId="273" applyFont="1" applyFill="1" applyBorder="1" applyAlignment="1">
      <alignment vertical="center"/>
    </xf>
    <xf numFmtId="3" fontId="69" fillId="66" borderId="0" xfId="268" applyNumberFormat="1" applyFont="1" applyFill="1" applyBorder="1" applyAlignment="1" applyProtection="1">
      <alignment horizontal="right" vertical="center"/>
      <protection locked="0"/>
    </xf>
    <xf numFmtId="164" fontId="54" fillId="66" borderId="0" xfId="268" applyNumberFormat="1" applyFont="1" applyFill="1" applyBorder="1" applyAlignment="1" applyProtection="1">
      <alignment horizontal="right" vertical="center"/>
      <protection locked="0"/>
    </xf>
    <xf numFmtId="0" fontId="58" fillId="0" borderId="0" xfId="267" applyFont="1"/>
    <xf numFmtId="175" fontId="59" fillId="67" borderId="46" xfId="268" applyNumberFormat="1" applyFont="1" applyFill="1" applyBorder="1" applyAlignment="1">
      <alignment vertical="center"/>
    </xf>
    <xf numFmtId="175" fontId="59" fillId="66" borderId="0" xfId="0" applyNumberFormat="1" applyFont="1" applyFill="1" applyBorder="1"/>
    <xf numFmtId="0" fontId="58" fillId="66" borderId="0" xfId="270" applyFont="1" applyFill="1" applyBorder="1" applyAlignment="1">
      <alignment horizontal="left"/>
    </xf>
    <xf numFmtId="0" fontId="69" fillId="66" borderId="0" xfId="0" applyFont="1" applyFill="1" applyBorder="1" applyAlignment="1"/>
    <xf numFmtId="175" fontId="69" fillId="66" borderId="0" xfId="0" applyNumberFormat="1" applyFont="1" applyFill="1" applyBorder="1"/>
    <xf numFmtId="0" fontId="54" fillId="10" borderId="46" xfId="273" applyFont="1" applyFill="1" applyBorder="1" applyAlignment="1">
      <alignment horizontal="left" indent="1"/>
    </xf>
    <xf numFmtId="0" fontId="59" fillId="10" borderId="63" xfId="273" applyFont="1" applyFill="1" applyBorder="1" applyAlignment="1">
      <alignment horizontal="left"/>
    </xf>
    <xf numFmtId="0" fontId="54" fillId="10" borderId="64" xfId="273" applyFont="1" applyFill="1" applyBorder="1" applyAlignment="1">
      <alignment horizontal="left" indent="1"/>
    </xf>
    <xf numFmtId="0" fontId="59" fillId="10" borderId="46" xfId="273" applyFont="1" applyFill="1" applyBorder="1" applyAlignment="1">
      <alignment horizontal="left" indent="1"/>
    </xf>
    <xf numFmtId="0" fontId="59" fillId="10" borderId="46" xfId="273" applyFont="1" applyFill="1" applyBorder="1" applyAlignment="1">
      <alignment horizontal="left"/>
    </xf>
    <xf numFmtId="0" fontId="59" fillId="10" borderId="111" xfId="273" applyFont="1" applyFill="1" applyBorder="1" applyAlignment="1">
      <alignment horizontal="left" indent="1"/>
    </xf>
    <xf numFmtId="0" fontId="58" fillId="66" borderId="0" xfId="0" applyFont="1" applyFill="1" applyBorder="1" applyAlignment="1">
      <alignment horizontal="left" vertical="center" wrapText="1"/>
    </xf>
    <xf numFmtId="0" fontId="58" fillId="67" borderId="0" xfId="0" applyFont="1" applyFill="1" applyBorder="1" applyAlignment="1">
      <alignment horizontal="left" vertical="center" wrapText="1"/>
    </xf>
    <xf numFmtId="175" fontId="54" fillId="67" borderId="45" xfId="0" applyNumberFormat="1" applyFont="1" applyFill="1" applyBorder="1"/>
    <xf numFmtId="0" fontId="0" fillId="66" borderId="0" xfId="0" applyFill="1"/>
    <xf numFmtId="0" fontId="58" fillId="66" borderId="0" xfId="0" applyFont="1" applyFill="1" applyBorder="1" applyAlignment="1">
      <alignment vertical="center" wrapText="1"/>
    </xf>
    <xf numFmtId="175" fontId="54" fillId="66" borderId="0" xfId="268" applyNumberFormat="1" applyFont="1" applyFill="1" applyBorder="1" applyAlignment="1" applyProtection="1">
      <alignment horizontal="right" vertical="center"/>
      <protection locked="0"/>
    </xf>
    <xf numFmtId="175" fontId="54" fillId="66" borderId="0" xfId="268" applyNumberFormat="1" applyFont="1" applyFill="1" applyBorder="1" applyAlignment="1">
      <alignment vertical="center"/>
    </xf>
    <xf numFmtId="3" fontId="0" fillId="66" borderId="0" xfId="0" applyNumberFormat="1" applyFill="1"/>
    <xf numFmtId="0" fontId="54" fillId="66" borderId="0" xfId="0" applyFont="1" applyFill="1"/>
    <xf numFmtId="175" fontId="54" fillId="66" borderId="0" xfId="0" applyNumberFormat="1" applyFont="1" applyFill="1" applyBorder="1" applyAlignment="1">
      <alignment horizontal="right" indent="1"/>
    </xf>
    <xf numFmtId="0" fontId="54" fillId="66" borderId="0" xfId="0" applyFont="1" applyFill="1" applyBorder="1" applyAlignment="1">
      <alignment horizontal="right" indent="1"/>
    </xf>
    <xf numFmtId="1" fontId="54" fillId="66" borderId="0" xfId="0" applyNumberFormat="1" applyFont="1" applyFill="1" applyBorder="1" applyAlignment="1">
      <alignment horizontal="right" indent="1"/>
    </xf>
    <xf numFmtId="175" fontId="69" fillId="66" borderId="0" xfId="268" applyNumberFormat="1" applyFont="1" applyFill="1" applyBorder="1" applyAlignment="1" applyProtection="1">
      <alignment horizontal="right" vertical="center"/>
      <protection locked="0"/>
    </xf>
    <xf numFmtId="0" fontId="0" fillId="66" borderId="0" xfId="0" applyFont="1" applyFill="1" applyBorder="1"/>
    <xf numFmtId="0" fontId="18" fillId="66" borderId="0" xfId="0" applyFont="1" applyFill="1"/>
    <xf numFmtId="175" fontId="59" fillId="66" borderId="0" xfId="268" applyNumberFormat="1" applyFont="1" applyFill="1" applyBorder="1" applyAlignment="1" applyProtection="1">
      <alignment horizontal="right" vertical="center"/>
      <protection locked="0"/>
    </xf>
    <xf numFmtId="175" fontId="59" fillId="66" borderId="0" xfId="268" applyNumberFormat="1" applyFont="1" applyFill="1" applyBorder="1" applyAlignment="1">
      <alignment horizontal="right" vertical="center"/>
    </xf>
    <xf numFmtId="1" fontId="59" fillId="0" borderId="42" xfId="268" applyNumberFormat="1" applyFont="1" applyFill="1" applyBorder="1" applyAlignment="1">
      <alignment horizontal="center" vertical="center"/>
    </xf>
    <xf numFmtId="175" fontId="54" fillId="0" borderId="86" xfId="0" applyNumberFormat="1" applyFont="1" applyFill="1" applyBorder="1" applyAlignment="1">
      <alignment horizontal="left" vertical="center" indent="1"/>
    </xf>
    <xf numFmtId="175" fontId="54" fillId="0" borderId="113" xfId="0" applyNumberFormat="1" applyFont="1" applyFill="1" applyBorder="1" applyAlignment="1">
      <alignment horizontal="left" vertical="center" indent="1"/>
    </xf>
    <xf numFmtId="175" fontId="54" fillId="0" borderId="68" xfId="0" applyNumberFormat="1" applyFont="1" applyFill="1" applyBorder="1" applyAlignment="1">
      <alignment horizontal="right" vertical="center" indent="1"/>
    </xf>
    <xf numFmtId="175" fontId="54" fillId="0" borderId="114" xfId="0" applyNumberFormat="1" applyFont="1" applyFill="1" applyBorder="1" applyAlignment="1">
      <alignment horizontal="right" vertical="center" indent="1"/>
    </xf>
    <xf numFmtId="0" fontId="22" fillId="65" borderId="84" xfId="0" applyFont="1" applyFill="1" applyBorder="1" applyAlignment="1">
      <alignment horizontal="center" vertical="center"/>
    </xf>
    <xf numFmtId="175" fontId="22" fillId="0" borderId="116" xfId="0" applyNumberFormat="1" applyFont="1" applyFill="1" applyBorder="1" applyAlignment="1">
      <alignment vertical="center" wrapText="1"/>
    </xf>
    <xf numFmtId="175" fontId="70" fillId="0" borderId="116" xfId="0" applyNumberFormat="1" applyFont="1" applyFill="1" applyBorder="1" applyAlignment="1">
      <alignment vertical="center" wrapText="1"/>
    </xf>
    <xf numFmtId="175" fontId="54" fillId="0" borderId="116" xfId="0" applyNumberFormat="1" applyFont="1" applyFill="1" applyBorder="1" applyAlignment="1">
      <alignment vertical="center"/>
    </xf>
    <xf numFmtId="175" fontId="54" fillId="0" borderId="116" xfId="0" applyNumberFormat="1" applyFont="1" applyFill="1" applyBorder="1" applyAlignment="1">
      <alignment vertical="center" wrapText="1"/>
    </xf>
    <xf numFmtId="175" fontId="22" fillId="0" borderId="117" xfId="0" applyNumberFormat="1" applyFont="1" applyFill="1" applyBorder="1" applyAlignment="1">
      <alignment vertical="center" wrapText="1" shrinkToFit="1"/>
    </xf>
    <xf numFmtId="175" fontId="22" fillId="0" borderId="118" xfId="0" applyNumberFormat="1" applyFont="1" applyFill="1" applyBorder="1" applyAlignment="1">
      <alignment vertical="center" wrapText="1"/>
    </xf>
    <xf numFmtId="176" fontId="22" fillId="0" borderId="116" xfId="0" quotePrefix="1" applyNumberFormat="1" applyFont="1" applyFill="1" applyBorder="1" applyAlignment="1">
      <alignment horizontal="center" vertical="center" wrapText="1"/>
    </xf>
    <xf numFmtId="176" fontId="70" fillId="0" borderId="116" xfId="0" applyNumberFormat="1" applyFont="1" applyFill="1" applyBorder="1" applyAlignment="1">
      <alignment horizontal="center" vertical="center" wrapText="1"/>
    </xf>
    <xf numFmtId="176" fontId="54" fillId="0" borderId="116" xfId="0" applyNumberFormat="1" applyFont="1" applyFill="1" applyBorder="1" applyAlignment="1">
      <alignment horizontal="center" vertical="center" wrapText="1"/>
    </xf>
    <xf numFmtId="176" fontId="22" fillId="0" borderId="117" xfId="0" applyNumberFormat="1" applyFont="1" applyFill="1" applyBorder="1" applyAlignment="1">
      <alignment horizontal="center" vertical="top" wrapText="1" shrinkToFit="1"/>
    </xf>
    <xf numFmtId="0" fontId="22" fillId="0" borderId="118" xfId="0" applyFont="1" applyFill="1" applyBorder="1" applyAlignment="1">
      <alignment horizontal="center" vertical="center" wrapText="1"/>
    </xf>
    <xf numFmtId="0" fontId="22" fillId="0" borderId="100" xfId="0" applyFont="1" applyFill="1" applyBorder="1" applyAlignment="1">
      <alignment vertical="center" wrapText="1"/>
    </xf>
    <xf numFmtId="176" fontId="22" fillId="0" borderId="104" xfId="0" applyNumberFormat="1" applyFont="1" applyFill="1" applyBorder="1" applyAlignment="1">
      <alignment horizontal="left" vertical="center" wrapText="1"/>
    </xf>
    <xf numFmtId="176" fontId="70" fillId="0" borderId="104" xfId="0" applyNumberFormat="1" applyFont="1" applyFill="1" applyBorder="1" applyAlignment="1">
      <alignment horizontal="left" vertical="center" wrapText="1" indent="1"/>
    </xf>
    <xf numFmtId="176" fontId="54" fillId="0" borderId="104" xfId="0" applyNumberFormat="1" applyFont="1" applyFill="1" applyBorder="1" applyAlignment="1">
      <alignment horizontal="left" vertical="center" indent="1"/>
    </xf>
    <xf numFmtId="176" fontId="54" fillId="0" borderId="104" xfId="0" applyNumberFormat="1" applyFont="1" applyFill="1" applyBorder="1" applyAlignment="1">
      <alignment horizontal="left" vertical="center" wrapText="1" indent="1"/>
    </xf>
    <xf numFmtId="176" fontId="22" fillId="0" borderId="105" xfId="0" applyNumberFormat="1" applyFont="1" applyFill="1" applyBorder="1" applyAlignment="1">
      <alignment horizontal="left" vertical="top" wrapText="1" shrinkToFit="1"/>
    </xf>
    <xf numFmtId="175" fontId="22" fillId="0" borderId="0" xfId="0" applyNumberFormat="1" applyFont="1" applyFill="1" applyBorder="1" applyAlignment="1">
      <alignment horizontal="left" vertical="center" wrapText="1"/>
    </xf>
    <xf numFmtId="175" fontId="59" fillId="0" borderId="119" xfId="0" applyNumberFormat="1" applyFont="1" applyFill="1" applyBorder="1"/>
    <xf numFmtId="0" fontId="18" fillId="0" borderId="0" xfId="264" applyFont="1"/>
    <xf numFmtId="164" fontId="67" fillId="10" borderId="0" xfId="268" applyNumberFormat="1" applyFill="1" applyAlignment="1">
      <alignment vertical="center"/>
    </xf>
    <xf numFmtId="0" fontId="1" fillId="0" borderId="0" xfId="265"/>
    <xf numFmtId="175" fontId="1" fillId="0" borderId="0" xfId="265" applyNumberFormat="1"/>
    <xf numFmtId="175" fontId="70" fillId="0" borderId="68" xfId="0" applyNumberFormat="1" applyFont="1" applyFill="1" applyBorder="1" applyAlignment="1">
      <alignment vertical="center" wrapText="1"/>
    </xf>
    <xf numFmtId="175" fontId="54" fillId="0" borderId="68" xfId="0" applyNumberFormat="1" applyFont="1" applyFill="1" applyBorder="1" applyAlignment="1">
      <alignment vertical="center"/>
    </xf>
    <xf numFmtId="175" fontId="54" fillId="0" borderId="68" xfId="0" applyNumberFormat="1" applyFont="1" applyFill="1" applyBorder="1" applyAlignment="1">
      <alignment vertical="center" wrapText="1"/>
    </xf>
    <xf numFmtId="175" fontId="22" fillId="0" borderId="110" xfId="0" applyNumberFormat="1" applyFont="1" applyFill="1" applyBorder="1" applyAlignment="1">
      <alignment vertical="center" wrapText="1" shrinkToFit="1"/>
    </xf>
    <xf numFmtId="175" fontId="22" fillId="0" borderId="73" xfId="0" applyNumberFormat="1" applyFont="1" applyFill="1" applyBorder="1" applyAlignment="1">
      <alignment vertical="center" wrapText="1"/>
    </xf>
    <xf numFmtId="0" fontId="54" fillId="65" borderId="0" xfId="0" applyFont="1" applyFill="1"/>
    <xf numFmtId="0" fontId="58" fillId="65" borderId="0" xfId="0" applyFont="1" applyFill="1"/>
    <xf numFmtId="175" fontId="22" fillId="65" borderId="0" xfId="0" applyNumberFormat="1" applyFont="1" applyFill="1" applyBorder="1" applyAlignment="1">
      <alignment horizontal="left" vertical="center" wrapText="1"/>
    </xf>
    <xf numFmtId="175" fontId="22" fillId="65" borderId="0" xfId="0" applyNumberFormat="1" applyFont="1" applyFill="1" applyBorder="1" applyAlignment="1">
      <alignment horizontal="right" vertical="center" wrapText="1"/>
    </xf>
    <xf numFmtId="175" fontId="22" fillId="0" borderId="114" xfId="0" applyNumberFormat="1" applyFont="1" applyFill="1" applyBorder="1" applyAlignment="1">
      <alignment vertical="center" wrapText="1"/>
    </xf>
    <xf numFmtId="175" fontId="71" fillId="0" borderId="68" xfId="0" applyNumberFormat="1" applyFont="1" applyFill="1" applyBorder="1" applyAlignment="1">
      <alignment vertical="center" wrapText="1"/>
    </xf>
    <xf numFmtId="175" fontId="22" fillId="0" borderId="110" xfId="0" applyNumberFormat="1" applyFont="1" applyFill="1" applyBorder="1" applyAlignment="1">
      <alignment vertical="center" wrapText="1"/>
    </xf>
    <xf numFmtId="0" fontId="60" fillId="10" borderId="120" xfId="268" applyNumberFormat="1" applyFont="1" applyFill="1" applyBorder="1" applyAlignment="1" applyProtection="1">
      <alignment horizontal="center" vertical="center" wrapText="1"/>
      <protection locked="0"/>
    </xf>
    <xf numFmtId="175" fontId="54" fillId="0" borderId="97" xfId="268" applyNumberFormat="1" applyFont="1" applyFill="1" applyBorder="1" applyAlignment="1" applyProtection="1">
      <alignment horizontal="right" vertical="center"/>
      <protection locked="0"/>
    </xf>
    <xf numFmtId="175" fontId="59" fillId="0" borderId="97" xfId="268" applyNumberFormat="1" applyFont="1" applyFill="1" applyBorder="1" applyAlignment="1" applyProtection="1">
      <alignment horizontal="right" vertical="center"/>
      <protection locked="0"/>
    </xf>
    <xf numFmtId="3" fontId="59" fillId="0" borderId="121" xfId="268" applyNumberFormat="1" applyFont="1" applyFill="1" applyBorder="1" applyAlignment="1" applyProtection="1">
      <alignment horizontal="right" vertical="center"/>
      <protection locked="0"/>
    </xf>
    <xf numFmtId="175" fontId="59" fillId="0" borderId="45" xfId="268" applyNumberFormat="1" applyFont="1" applyFill="1" applyBorder="1" applyAlignment="1" applyProtection="1">
      <alignment vertical="center"/>
    </xf>
    <xf numFmtId="175" fontId="59" fillId="0" borderId="46" xfId="268" applyNumberFormat="1" applyFont="1" applyFill="1" applyBorder="1" applyAlignment="1" applyProtection="1">
      <alignment vertical="center"/>
    </xf>
    <xf numFmtId="175" fontId="59" fillId="0" borderId="0" xfId="268" applyNumberFormat="1" applyFont="1" applyFill="1" applyBorder="1" applyAlignment="1" applyProtection="1">
      <alignment vertical="center"/>
    </xf>
    <xf numFmtId="175" fontId="59" fillId="0" borderId="58" xfId="268" applyNumberFormat="1" applyFont="1" applyFill="1" applyBorder="1" applyAlignment="1" applyProtection="1">
      <alignment vertical="center"/>
    </xf>
    <xf numFmtId="175" fontId="54" fillId="0" borderId="45" xfId="268" applyNumberFormat="1" applyFont="1" applyFill="1" applyBorder="1" applyAlignment="1" applyProtection="1">
      <alignment horizontal="right" vertical="center"/>
    </xf>
    <xf numFmtId="175" fontId="54" fillId="0" borderId="0" xfId="268" applyNumberFormat="1" applyFont="1" applyFill="1" applyBorder="1" applyAlignment="1" applyProtection="1">
      <alignment horizontal="right" vertical="center"/>
    </xf>
    <xf numFmtId="175" fontId="54" fillId="0" borderId="46" xfId="268" applyNumberFormat="1" applyFont="1" applyFill="1" applyBorder="1" applyAlignment="1" applyProtection="1">
      <alignment horizontal="right" vertical="center"/>
    </xf>
    <xf numFmtId="175" fontId="59" fillId="0" borderId="45" xfId="268" applyNumberFormat="1" applyFont="1" applyFill="1" applyBorder="1" applyAlignment="1" applyProtection="1">
      <alignment horizontal="right" vertical="center"/>
    </xf>
    <xf numFmtId="175" fontId="59" fillId="0" borderId="0" xfId="268" applyNumberFormat="1" applyFont="1" applyFill="1" applyBorder="1" applyAlignment="1" applyProtection="1">
      <alignment horizontal="right" vertical="center"/>
    </xf>
    <xf numFmtId="175" fontId="59" fillId="0" borderId="46" xfId="268" applyNumberFormat="1" applyFont="1" applyFill="1" applyBorder="1" applyAlignment="1" applyProtection="1">
      <alignment horizontal="right" vertical="center"/>
    </xf>
    <xf numFmtId="0" fontId="67" fillId="0" borderId="0" xfId="266" applyFont="1" applyFill="1" applyAlignment="1">
      <alignment vertical="center"/>
    </xf>
    <xf numFmtId="175" fontId="54" fillId="0" borderId="122" xfId="0" applyNumberFormat="1" applyFont="1" applyFill="1" applyBorder="1" applyAlignment="1">
      <alignment horizontal="left" vertical="center" indent="1"/>
    </xf>
    <xf numFmtId="175" fontId="54" fillId="0" borderId="123" xfId="0" applyNumberFormat="1" applyFont="1" applyFill="1" applyBorder="1" applyAlignment="1">
      <alignment horizontal="left" vertical="center" indent="1"/>
    </xf>
    <xf numFmtId="175" fontId="59" fillId="0" borderId="122" xfId="0" applyNumberFormat="1" applyFont="1" applyFill="1" applyBorder="1" applyAlignment="1">
      <alignment horizontal="center"/>
    </xf>
    <xf numFmtId="175" fontId="59" fillId="0" borderId="68" xfId="0" applyNumberFormat="1" applyFont="1" applyFill="1" applyBorder="1" applyAlignment="1">
      <alignment horizontal="center" vertical="center"/>
    </xf>
    <xf numFmtId="175" fontId="54" fillId="0" borderId="122" xfId="0" applyNumberFormat="1" applyFont="1" applyFill="1" applyBorder="1" applyAlignment="1">
      <alignment horizontal="center"/>
    </xf>
    <xf numFmtId="175" fontId="54" fillId="0" borderId="68" xfId="0" applyNumberFormat="1" applyFont="1" applyFill="1" applyBorder="1" applyAlignment="1">
      <alignment horizontal="center" vertical="center"/>
    </xf>
    <xf numFmtId="164" fontId="22" fillId="0" borderId="118" xfId="0" applyNumberFormat="1" applyFont="1" applyFill="1" applyBorder="1" applyAlignment="1">
      <alignment vertical="center" wrapText="1"/>
    </xf>
    <xf numFmtId="164" fontId="22" fillId="0" borderId="114" xfId="0" applyNumberFormat="1" applyFont="1" applyFill="1" applyBorder="1" applyAlignment="1">
      <alignment vertical="center" wrapText="1"/>
    </xf>
    <xf numFmtId="0" fontId="54" fillId="10" borderId="44" xfId="268" applyFont="1" applyFill="1" applyBorder="1" applyAlignment="1">
      <alignment horizontal="left" vertical="center" indent="2"/>
    </xf>
    <xf numFmtId="0" fontId="54" fillId="10" borderId="107" xfId="268" applyFont="1" applyFill="1" applyBorder="1" applyAlignment="1">
      <alignment horizontal="left" vertical="center" indent="2"/>
    </xf>
    <xf numFmtId="0" fontId="59" fillId="10" borderId="44" xfId="268" applyFont="1" applyFill="1" applyBorder="1" applyAlignment="1">
      <alignment horizontal="left" vertical="center" indent="1"/>
    </xf>
    <xf numFmtId="175" fontId="54" fillId="0" borderId="45" xfId="268" applyNumberFormat="1" applyFont="1" applyFill="1" applyBorder="1" applyAlignment="1">
      <alignment horizontal="center" vertical="center"/>
    </xf>
    <xf numFmtId="175" fontId="54" fillId="0" borderId="45" xfId="268" applyNumberFormat="1" applyFont="1" applyFill="1" applyBorder="1" applyAlignment="1" applyProtection="1">
      <alignment vertical="center"/>
    </xf>
    <xf numFmtId="175" fontId="54" fillId="0" borderId="46" xfId="268" applyNumberFormat="1" applyFont="1" applyFill="1" applyBorder="1" applyAlignment="1" applyProtection="1">
      <alignment vertical="center"/>
    </xf>
    <xf numFmtId="175" fontId="54" fillId="0" borderId="0" xfId="268" applyNumberFormat="1" applyFont="1" applyFill="1" applyBorder="1" applyAlignment="1" applyProtection="1">
      <alignment vertical="center"/>
    </xf>
    <xf numFmtId="1" fontId="54" fillId="0" borderId="0" xfId="0" applyNumberFormat="1" applyFont="1"/>
    <xf numFmtId="175" fontId="54" fillId="0" borderId="73" xfId="269" applyNumberFormat="1" applyFont="1" applyFill="1" applyBorder="1" applyAlignment="1">
      <alignment horizontal="right" vertical="center" indent="1"/>
    </xf>
    <xf numFmtId="175" fontId="54" fillId="0" borderId="110" xfId="269" applyNumberFormat="1" applyFont="1" applyFill="1" applyBorder="1" applyAlignment="1">
      <alignment horizontal="right" vertical="center" indent="1"/>
    </xf>
    <xf numFmtId="175" fontId="59" fillId="0" borderId="112" xfId="269" applyNumberFormat="1" applyFont="1" applyFill="1" applyBorder="1" applyAlignment="1">
      <alignment horizontal="right" vertical="center" indent="1"/>
    </xf>
    <xf numFmtId="175" fontId="59" fillId="0" borderId="110" xfId="269" applyNumberFormat="1" applyFont="1" applyFill="1" applyBorder="1" applyAlignment="1">
      <alignment horizontal="right" vertical="center" indent="1"/>
    </xf>
    <xf numFmtId="0" fontId="54" fillId="66" borderId="0" xfId="0" applyFont="1" applyFill="1" applyAlignment="1">
      <alignment vertical="center"/>
    </xf>
    <xf numFmtId="175" fontId="54" fillId="66" borderId="0" xfId="0" applyNumberFormat="1" applyFont="1" applyFill="1"/>
    <xf numFmtId="0" fontId="1" fillId="10" borderId="0" xfId="0" applyFont="1" applyFill="1" applyBorder="1" applyAlignment="1">
      <alignment vertical="center"/>
    </xf>
    <xf numFmtId="175" fontId="0" fillId="0" borderId="46" xfId="0" applyNumberFormat="1" applyBorder="1"/>
    <xf numFmtId="175" fontId="54" fillId="0" borderId="46" xfId="0" applyNumberFormat="1" applyFont="1" applyBorder="1"/>
    <xf numFmtId="175" fontId="0" fillId="0" borderId="127" xfId="0" applyNumberFormat="1" applyBorder="1"/>
    <xf numFmtId="175" fontId="54" fillId="0" borderId="127" xfId="0" applyNumberFormat="1" applyFont="1" applyBorder="1"/>
    <xf numFmtId="1" fontId="59" fillId="0" borderId="126" xfId="268" applyNumberFormat="1" applyFont="1" applyFill="1" applyBorder="1" applyAlignment="1">
      <alignment horizontal="center" vertical="center"/>
    </xf>
    <xf numFmtId="175" fontId="59" fillId="0" borderId="127" xfId="268" applyNumberFormat="1" applyFont="1" applyFill="1" applyBorder="1" applyAlignment="1">
      <alignment vertical="center"/>
    </xf>
    <xf numFmtId="175" fontId="54" fillId="0" borderId="127" xfId="268" applyNumberFormat="1" applyFont="1" applyFill="1" applyBorder="1" applyAlignment="1">
      <alignment vertical="center"/>
    </xf>
    <xf numFmtId="175" fontId="54" fillId="0" borderId="128" xfId="268" applyNumberFormat="1" applyFont="1" applyFill="1" applyBorder="1" applyAlignment="1">
      <alignment vertical="center"/>
    </xf>
    <xf numFmtId="0" fontId="59" fillId="66" borderId="0" xfId="268" applyFont="1" applyFill="1" applyBorder="1" applyAlignment="1">
      <alignment vertical="center"/>
    </xf>
    <xf numFmtId="0" fontId="54" fillId="10" borderId="0" xfId="268" applyFont="1" applyFill="1" applyBorder="1" applyAlignment="1">
      <alignment vertical="center"/>
    </xf>
    <xf numFmtId="0" fontId="59" fillId="0" borderId="129" xfId="268" applyNumberFormat="1" applyFont="1" applyFill="1" applyBorder="1" applyAlignment="1" applyProtection="1">
      <alignment vertical="center"/>
      <protection locked="0"/>
    </xf>
    <xf numFmtId="0" fontId="59" fillId="0" borderId="74" xfId="268" applyNumberFormat="1" applyFont="1" applyFill="1" applyBorder="1" applyAlignment="1" applyProtection="1">
      <alignment horizontal="center" vertical="center" wrapText="1"/>
    </xf>
    <xf numFmtId="0" fontId="60" fillId="0" borderId="74" xfId="268" applyNumberFormat="1" applyFont="1" applyFill="1" applyBorder="1" applyAlignment="1" applyProtection="1">
      <alignment horizontal="center" vertical="center" wrapText="1"/>
    </xf>
    <xf numFmtId="0" fontId="60" fillId="0" borderId="130" xfId="268" applyNumberFormat="1" applyFont="1" applyFill="1" applyBorder="1" applyAlignment="1" applyProtection="1">
      <alignment horizontal="center" vertical="center" wrapText="1"/>
    </xf>
    <xf numFmtId="0" fontId="60" fillId="0" borderId="131" xfId="268" applyNumberFormat="1" applyFont="1" applyFill="1" applyBorder="1" applyAlignment="1" applyProtection="1">
      <alignment horizontal="center" vertical="center" wrapText="1"/>
    </xf>
    <xf numFmtId="0" fontId="60" fillId="0" borderId="132" xfId="268" applyNumberFormat="1" applyFont="1" applyFill="1" applyBorder="1" applyAlignment="1" applyProtection="1">
      <alignment horizontal="center" vertical="center" wrapText="1"/>
    </xf>
    <xf numFmtId="175" fontId="54" fillId="0" borderId="133" xfId="268" applyNumberFormat="1" applyFont="1" applyFill="1" applyBorder="1" applyAlignment="1" applyProtection="1">
      <alignment horizontal="right" vertical="center"/>
    </xf>
    <xf numFmtId="0" fontId="59" fillId="0" borderId="134" xfId="268" applyFont="1" applyFill="1" applyBorder="1" applyAlignment="1">
      <alignment vertical="center"/>
    </xf>
    <xf numFmtId="164" fontId="59" fillId="0" borderId="135" xfId="268" applyNumberFormat="1" applyFont="1" applyFill="1" applyBorder="1" applyAlignment="1" applyProtection="1">
      <alignment horizontal="right" vertical="center"/>
    </xf>
    <xf numFmtId="164" fontId="59" fillId="0" borderId="136" xfId="268" applyNumberFormat="1" applyFont="1" applyFill="1" applyBorder="1" applyAlignment="1" applyProtection="1">
      <alignment horizontal="right" vertical="center"/>
    </xf>
    <xf numFmtId="164" fontId="59" fillId="0" borderId="137" xfId="268" applyNumberFormat="1" applyFont="1" applyFill="1" applyBorder="1" applyAlignment="1" applyProtection="1">
      <alignment horizontal="right" vertical="center"/>
    </xf>
    <xf numFmtId="175" fontId="59" fillId="0" borderId="133" xfId="268" applyNumberFormat="1" applyFont="1" applyFill="1" applyBorder="1" applyAlignment="1" applyProtection="1">
      <alignment horizontal="right" vertical="center"/>
    </xf>
    <xf numFmtId="0" fontId="59" fillId="0" borderId="138" xfId="268" applyFont="1" applyFill="1" applyBorder="1" applyAlignment="1">
      <alignment vertical="center"/>
    </xf>
    <xf numFmtId="175" fontId="59" fillId="0" borderId="135" xfId="268" applyNumberFormat="1" applyFont="1" applyFill="1" applyBorder="1" applyAlignment="1" applyProtection="1">
      <alignment vertical="center"/>
    </xf>
    <xf numFmtId="175" fontId="59" fillId="0" borderId="136" xfId="268" applyNumberFormat="1" applyFont="1" applyFill="1" applyBorder="1" applyAlignment="1" applyProtection="1">
      <alignment vertical="center"/>
    </xf>
    <xf numFmtId="0" fontId="59" fillId="10" borderId="104" xfId="268" applyFont="1" applyFill="1" applyBorder="1" applyAlignment="1">
      <alignment vertical="center"/>
    </xf>
    <xf numFmtId="175" fontId="59" fillId="0" borderId="142" xfId="268" applyNumberFormat="1" applyFont="1" applyFill="1" applyBorder="1" applyAlignment="1" applyProtection="1">
      <alignment vertical="center"/>
    </xf>
    <xf numFmtId="175" fontId="54" fillId="0" borderId="133" xfId="268" applyNumberFormat="1" applyFont="1" applyFill="1" applyBorder="1" applyAlignment="1" applyProtection="1">
      <alignment vertical="center"/>
    </xf>
    <xf numFmtId="164" fontId="59" fillId="0" borderId="135" xfId="268" applyNumberFormat="1" applyFont="1" applyFill="1" applyBorder="1" applyAlignment="1" applyProtection="1">
      <alignment horizontal="center" vertical="center"/>
      <protection locked="0"/>
    </xf>
    <xf numFmtId="164" fontId="59" fillId="0" borderId="144" xfId="268" applyNumberFormat="1" applyFont="1" applyFill="1" applyBorder="1" applyAlignment="1" applyProtection="1">
      <alignment horizontal="right" vertical="center"/>
    </xf>
    <xf numFmtId="164" fontId="59" fillId="0" borderId="68" xfId="268" applyNumberFormat="1" applyFont="1" applyFill="1" applyBorder="1" applyAlignment="1" applyProtection="1">
      <alignment horizontal="right" vertical="center"/>
      <protection locked="0"/>
    </xf>
    <xf numFmtId="164" fontId="54" fillId="0" borderId="68" xfId="268" applyNumberFormat="1" applyFont="1" applyFill="1" applyBorder="1" applyAlignment="1" applyProtection="1">
      <alignment horizontal="right" vertical="center"/>
      <protection locked="0"/>
    </xf>
    <xf numFmtId="0" fontId="59" fillId="10" borderId="74" xfId="268" applyNumberFormat="1" applyFont="1" applyFill="1" applyBorder="1" applyAlignment="1" applyProtection="1">
      <alignment horizontal="center" vertical="center" wrapText="1"/>
      <protection locked="0"/>
    </xf>
    <xf numFmtId="0" fontId="59" fillId="10" borderId="130" xfId="268" applyNumberFormat="1" applyFont="1" applyFill="1" applyBorder="1" applyAlignment="1" applyProtection="1">
      <alignment horizontal="center" vertical="center" wrapText="1"/>
      <protection locked="0"/>
    </xf>
    <xf numFmtId="0" fontId="59" fillId="10" borderId="131" xfId="268" applyNumberFormat="1" applyFont="1" applyFill="1" applyBorder="1" applyAlignment="1" applyProtection="1">
      <alignment horizontal="center" vertical="center" wrapText="1"/>
      <protection locked="0"/>
    </xf>
    <xf numFmtId="0" fontId="59" fillId="10" borderId="84" xfId="268" applyNumberFormat="1" applyFont="1" applyFill="1" applyBorder="1" applyAlignment="1" applyProtection="1">
      <alignment horizontal="center" vertical="center" wrapText="1"/>
      <protection locked="0"/>
    </xf>
    <xf numFmtId="0" fontId="59" fillId="10" borderId="85" xfId="268" applyNumberFormat="1" applyFont="1" applyFill="1" applyBorder="1" applyAlignment="1" applyProtection="1">
      <alignment horizontal="center" vertical="center" wrapText="1"/>
      <protection locked="0"/>
    </xf>
    <xf numFmtId="1" fontId="59" fillId="10" borderId="145" xfId="268" applyNumberFormat="1" applyFont="1" applyFill="1" applyBorder="1" applyAlignment="1">
      <alignment horizontal="left" vertical="center"/>
    </xf>
    <xf numFmtId="164" fontId="59" fillId="0" borderId="109" xfId="268" applyNumberFormat="1" applyFont="1" applyFill="1" applyBorder="1" applyAlignment="1" applyProtection="1">
      <alignment horizontal="right" vertical="center"/>
      <protection locked="0"/>
    </xf>
    <xf numFmtId="164" fontId="54" fillId="0" borderId="109" xfId="268" applyNumberFormat="1" applyFont="1" applyFill="1" applyBorder="1" applyAlignment="1" applyProtection="1">
      <alignment horizontal="right" vertical="center"/>
      <protection locked="0"/>
    </xf>
    <xf numFmtId="0" fontId="54" fillId="10" borderId="143" xfId="268" applyFont="1" applyFill="1" applyBorder="1" applyAlignment="1">
      <alignment vertical="center"/>
    </xf>
    <xf numFmtId="164" fontId="54" fillId="0" borderId="146" xfId="268" applyNumberFormat="1" applyFont="1" applyFill="1" applyBorder="1" applyAlignment="1" applyProtection="1">
      <alignment horizontal="right" vertical="center"/>
      <protection locked="0"/>
    </xf>
    <xf numFmtId="164" fontId="54" fillId="0" borderId="106" xfId="268" applyNumberFormat="1" applyFont="1" applyFill="1" applyBorder="1" applyAlignment="1" applyProtection="1">
      <alignment horizontal="right" vertical="center"/>
      <protection locked="0"/>
    </xf>
    <xf numFmtId="164" fontId="54" fillId="0" borderId="147" xfId="268" applyNumberFormat="1" applyFont="1" applyFill="1" applyBorder="1" applyAlignment="1" applyProtection="1">
      <alignment horizontal="right" vertical="center"/>
      <protection locked="0"/>
    </xf>
    <xf numFmtId="164" fontId="54" fillId="0" borderId="114" xfId="268" applyNumberFormat="1" applyFont="1" applyFill="1" applyBorder="1" applyAlignment="1" applyProtection="1">
      <alignment horizontal="right" vertical="center"/>
      <protection locked="0"/>
    </xf>
    <xf numFmtId="164" fontId="54" fillId="0" borderId="115" xfId="268" applyNumberFormat="1" applyFont="1" applyFill="1" applyBorder="1" applyAlignment="1" applyProtection="1">
      <alignment horizontal="right" vertical="center"/>
      <protection locked="0"/>
    </xf>
    <xf numFmtId="175" fontId="54" fillId="0" borderId="148" xfId="269" applyNumberFormat="1" applyFont="1" applyFill="1" applyBorder="1" applyAlignment="1">
      <alignment horizontal="right" vertical="center" indent="1"/>
    </xf>
    <xf numFmtId="175" fontId="54" fillId="0" borderId="117" xfId="269" applyNumberFormat="1" applyFont="1" applyFill="1" applyBorder="1" applyAlignment="1">
      <alignment horizontal="right" vertical="center" indent="1"/>
    </xf>
    <xf numFmtId="175" fontId="59" fillId="0" borderId="149" xfId="269" applyNumberFormat="1" applyFont="1" applyFill="1" applyBorder="1" applyAlignment="1">
      <alignment horizontal="right" vertical="center" indent="1"/>
    </xf>
    <xf numFmtId="175" fontId="59" fillId="0" borderId="117" xfId="269" applyNumberFormat="1" applyFont="1" applyFill="1" applyBorder="1" applyAlignment="1">
      <alignment horizontal="right" vertical="center" indent="1"/>
    </xf>
    <xf numFmtId="175" fontId="59" fillId="0" borderId="71" xfId="269" applyNumberFormat="1" applyFont="1" applyFill="1" applyBorder="1" applyAlignment="1">
      <alignment horizontal="right" vertical="center" indent="1"/>
    </xf>
    <xf numFmtId="0" fontId="59" fillId="10" borderId="88" xfId="273" applyFont="1" applyFill="1" applyBorder="1" applyAlignment="1">
      <alignment horizontal="center"/>
    </xf>
    <xf numFmtId="0" fontId="59" fillId="10" borderId="74" xfId="273" applyFont="1" applyFill="1" applyBorder="1" applyAlignment="1">
      <alignment horizontal="center"/>
    </xf>
    <xf numFmtId="0" fontId="59" fillId="0" borderId="150" xfId="268" applyFont="1" applyFill="1" applyBorder="1" applyAlignment="1">
      <alignment horizontal="center"/>
    </xf>
    <xf numFmtId="0" fontId="59" fillId="10" borderId="140" xfId="268" applyFont="1" applyFill="1" applyBorder="1" applyAlignment="1">
      <alignment horizontal="center"/>
    </xf>
    <xf numFmtId="0" fontId="59" fillId="10" borderId="151" xfId="268" applyFont="1" applyFill="1" applyBorder="1" applyAlignment="1">
      <alignment horizontal="center"/>
    </xf>
    <xf numFmtId="0" fontId="59" fillId="10" borderId="84" xfId="268" applyFont="1" applyFill="1" applyBorder="1" applyAlignment="1">
      <alignment horizontal="center"/>
    </xf>
    <xf numFmtId="0" fontId="59" fillId="10" borderId="153" xfId="268" applyFont="1" applyFill="1" applyBorder="1" applyAlignment="1">
      <alignment horizontal="center"/>
    </xf>
    <xf numFmtId="0" fontId="59" fillId="10" borderId="145" xfId="268" applyFont="1" applyFill="1" applyBorder="1" applyAlignment="1">
      <alignment horizontal="center"/>
    </xf>
    <xf numFmtId="0" fontId="59" fillId="10" borderId="146" xfId="273" applyFont="1" applyFill="1" applyBorder="1" applyAlignment="1">
      <alignment horizontal="left"/>
    </xf>
    <xf numFmtId="186" fontId="107" fillId="69" borderId="0" xfId="0" applyNumberFormat="1" applyFont="1" applyFill="1" applyBorder="1" applyAlignment="1">
      <alignment horizontal="right"/>
    </xf>
    <xf numFmtId="187" fontId="107" fillId="69" borderId="0" xfId="0" applyNumberFormat="1" applyFont="1" applyFill="1" applyBorder="1" applyAlignment="1">
      <alignment horizontal="right"/>
    </xf>
    <xf numFmtId="175" fontId="54" fillId="0" borderId="127" xfId="0" applyNumberFormat="1" applyFont="1" applyFill="1" applyBorder="1"/>
    <xf numFmtId="0" fontId="0" fillId="0" borderId="0" xfId="0" applyFill="1"/>
    <xf numFmtId="0" fontId="0" fillId="0" borderId="0" xfId="0" applyAlignment="1">
      <alignment vertical="center" wrapText="1"/>
    </xf>
    <xf numFmtId="187" fontId="0" fillId="10" borderId="0" xfId="0" applyNumberFormat="1" applyFont="1" applyFill="1" applyBorder="1"/>
    <xf numFmtId="175" fontId="59" fillId="0" borderId="157" xfId="268" applyNumberFormat="1" applyFont="1" applyFill="1" applyBorder="1" applyAlignment="1">
      <alignment vertical="center"/>
    </xf>
    <xf numFmtId="175" fontId="54" fillId="0" borderId="157" xfId="268" applyNumberFormat="1" applyFont="1" applyFill="1" applyBorder="1" applyAlignment="1">
      <alignment vertical="center"/>
    </xf>
    <xf numFmtId="1" fontId="59" fillId="10" borderId="120" xfId="268" applyNumberFormat="1" applyFont="1" applyFill="1" applyBorder="1" applyAlignment="1">
      <alignment horizontal="center" vertical="center"/>
    </xf>
    <xf numFmtId="175" fontId="59" fillId="0" borderId="97" xfId="268" applyNumberFormat="1" applyFont="1" applyFill="1" applyBorder="1" applyAlignment="1">
      <alignment vertical="center"/>
    </xf>
    <xf numFmtId="175" fontId="54" fillId="0" borderId="97" xfId="268" applyNumberFormat="1" applyFont="1" applyFill="1" applyBorder="1" applyAlignment="1">
      <alignment vertical="center"/>
    </xf>
    <xf numFmtId="175" fontId="54" fillId="0" borderId="99" xfId="268" applyNumberFormat="1" applyFont="1" applyFill="1" applyBorder="1" applyAlignment="1">
      <alignment vertical="center"/>
    </xf>
    <xf numFmtId="1" fontId="59" fillId="10" borderId="158" xfId="268" applyNumberFormat="1" applyFont="1" applyFill="1" applyBorder="1" applyAlignment="1">
      <alignment horizontal="center" vertical="center"/>
    </xf>
    <xf numFmtId="175" fontId="54" fillId="0" borderId="159" xfId="268" applyNumberFormat="1" applyFont="1" applyFill="1" applyBorder="1" applyAlignment="1">
      <alignment vertical="center"/>
    </xf>
    <xf numFmtId="1" fontId="59" fillId="10" borderId="160" xfId="268" applyNumberFormat="1" applyFont="1" applyFill="1" applyBorder="1" applyAlignment="1">
      <alignment horizontal="center" vertical="center"/>
    </xf>
    <xf numFmtId="175" fontId="59" fillId="0" borderId="68" xfId="268" applyNumberFormat="1" applyFont="1" applyFill="1" applyBorder="1" applyAlignment="1">
      <alignment vertical="center"/>
    </xf>
    <xf numFmtId="175" fontId="54" fillId="0" borderId="68" xfId="268" applyNumberFormat="1" applyFont="1" applyFill="1" applyBorder="1" applyAlignment="1">
      <alignment vertical="center"/>
    </xf>
    <xf numFmtId="175" fontId="54" fillId="0" borderId="161" xfId="268" applyNumberFormat="1" applyFont="1" applyFill="1" applyBorder="1" applyAlignment="1">
      <alignment vertical="center"/>
    </xf>
    <xf numFmtId="175" fontId="0" fillId="0" borderId="157" xfId="0" applyNumberFormat="1" applyBorder="1"/>
    <xf numFmtId="175" fontId="54" fillId="0" borderId="157" xfId="0" applyNumberFormat="1" applyFont="1" applyBorder="1"/>
    <xf numFmtId="175" fontId="54" fillId="0" borderId="157" xfId="0" applyNumberFormat="1" applyFont="1" applyFill="1" applyBorder="1"/>
    <xf numFmtId="175" fontId="0" fillId="0" borderId="68" xfId="0" applyNumberFormat="1" applyBorder="1"/>
    <xf numFmtId="175" fontId="54" fillId="0" borderId="68" xfId="0" applyNumberFormat="1" applyFont="1" applyBorder="1"/>
    <xf numFmtId="175" fontId="54" fillId="0" borderId="68" xfId="0" applyNumberFormat="1" applyFont="1" applyFill="1" applyBorder="1"/>
    <xf numFmtId="1" fontId="59" fillId="0" borderId="157" xfId="268" applyNumberFormat="1" applyFont="1" applyFill="1" applyBorder="1" applyAlignment="1">
      <alignment vertical="center"/>
    </xf>
    <xf numFmtId="1" fontId="54" fillId="0" borderId="157" xfId="268" applyNumberFormat="1" applyFont="1" applyFill="1" applyBorder="1" applyAlignment="1">
      <alignment vertical="center"/>
    </xf>
    <xf numFmtId="1" fontId="59" fillId="0" borderId="68" xfId="268" applyNumberFormat="1" applyFont="1" applyFill="1" applyBorder="1" applyAlignment="1">
      <alignment vertical="center"/>
    </xf>
    <xf numFmtId="1" fontId="54" fillId="0" borderId="68" xfId="268" applyNumberFormat="1" applyFont="1" applyFill="1" applyBorder="1" applyAlignment="1">
      <alignment vertical="center"/>
    </xf>
    <xf numFmtId="175" fontId="54" fillId="0" borderId="70" xfId="268" applyNumberFormat="1" applyFont="1" applyFill="1" applyBorder="1" applyAlignment="1" applyProtection="1">
      <alignment horizontal="right" vertical="center"/>
      <protection locked="0"/>
    </xf>
    <xf numFmtId="175" fontId="54" fillId="0" borderId="162" xfId="268" applyNumberFormat="1" applyFont="1" applyFill="1" applyBorder="1" applyAlignment="1" applyProtection="1">
      <alignment horizontal="right" vertical="center"/>
      <protection locked="0"/>
    </xf>
    <xf numFmtId="175" fontId="54" fillId="0" borderId="162" xfId="0" applyNumberFormat="1" applyFont="1" applyFill="1" applyBorder="1" applyAlignment="1">
      <alignment vertical="center"/>
    </xf>
    <xf numFmtId="175" fontId="54" fillId="0" borderId="163" xfId="268" applyNumberFormat="1" applyFont="1" applyFill="1" applyBorder="1" applyAlignment="1" applyProtection="1">
      <alignment horizontal="right" vertical="center"/>
      <protection locked="0"/>
    </xf>
    <xf numFmtId="175" fontId="59" fillId="0" borderId="164" xfId="268" applyNumberFormat="1" applyFont="1" applyFill="1" applyBorder="1" applyAlignment="1" applyProtection="1">
      <alignment horizontal="right" vertical="center"/>
      <protection locked="0"/>
    </xf>
    <xf numFmtId="175" fontId="54" fillId="0" borderId="165" xfId="268" applyNumberFormat="1" applyFont="1" applyFill="1" applyBorder="1" applyAlignment="1" applyProtection="1">
      <alignment horizontal="right" vertical="center"/>
      <protection locked="0"/>
    </xf>
    <xf numFmtId="175" fontId="54" fillId="0" borderId="166" xfId="268" applyNumberFormat="1" applyFont="1" applyFill="1" applyBorder="1" applyAlignment="1" applyProtection="1">
      <alignment horizontal="right" vertical="center"/>
      <protection locked="0"/>
    </xf>
    <xf numFmtId="175" fontId="54" fillId="0" borderId="166" xfId="0" applyNumberFormat="1" applyFont="1" applyFill="1" applyBorder="1" applyAlignment="1">
      <alignment vertical="center"/>
    </xf>
    <xf numFmtId="175" fontId="54" fillId="0" borderId="167" xfId="268" applyNumberFormat="1" applyFont="1" applyFill="1" applyBorder="1" applyAlignment="1" applyProtection="1">
      <alignment horizontal="right" vertical="center"/>
      <protection locked="0"/>
    </xf>
    <xf numFmtId="175" fontId="59" fillId="0" borderId="168" xfId="268" applyNumberFormat="1" applyFont="1" applyFill="1" applyBorder="1" applyAlignment="1" applyProtection="1">
      <alignment horizontal="right" vertical="center"/>
      <protection locked="0"/>
    </xf>
    <xf numFmtId="0" fontId="22" fillId="65" borderId="170" xfId="0" applyFont="1" applyFill="1" applyBorder="1" applyAlignment="1">
      <alignment horizontal="center" vertical="center"/>
    </xf>
    <xf numFmtId="175" fontId="59" fillId="0" borderId="70" xfId="0" applyNumberFormat="1" applyFont="1" applyFill="1" applyBorder="1" applyAlignment="1">
      <alignment horizontal="center" vertical="center"/>
    </xf>
    <xf numFmtId="175" fontId="54" fillId="0" borderId="70" xfId="0" applyNumberFormat="1" applyFont="1" applyFill="1" applyBorder="1" applyAlignment="1">
      <alignment horizontal="center" vertical="center"/>
    </xf>
    <xf numFmtId="175" fontId="54" fillId="0" borderId="70" xfId="0" applyNumberFormat="1" applyFont="1" applyFill="1" applyBorder="1" applyAlignment="1">
      <alignment horizontal="right" vertical="center" indent="1"/>
    </xf>
    <xf numFmtId="175" fontId="54" fillId="0" borderId="171" xfId="0" applyNumberFormat="1" applyFont="1" applyFill="1" applyBorder="1" applyAlignment="1">
      <alignment horizontal="right" vertical="center" indent="1"/>
    </xf>
    <xf numFmtId="175" fontId="22" fillId="0" borderId="165" xfId="0" applyNumberFormat="1" applyFont="1" applyFill="1" applyBorder="1" applyAlignment="1">
      <alignment vertical="center" wrapText="1"/>
    </xf>
    <xf numFmtId="175" fontId="70" fillId="0" borderId="70" xfId="0" applyNumberFormat="1" applyFont="1" applyFill="1" applyBorder="1" applyAlignment="1">
      <alignment vertical="center" wrapText="1"/>
    </xf>
    <xf numFmtId="175" fontId="54" fillId="0" borderId="70" xfId="0" applyNumberFormat="1" applyFont="1" applyFill="1" applyBorder="1" applyAlignment="1">
      <alignment vertical="center"/>
    </xf>
    <xf numFmtId="175" fontId="54" fillId="0" borderId="70" xfId="0" applyNumberFormat="1" applyFont="1" applyFill="1" applyBorder="1" applyAlignment="1">
      <alignment vertical="center" wrapText="1"/>
    </xf>
    <xf numFmtId="175" fontId="22" fillId="0" borderId="172" xfId="0" applyNumberFormat="1" applyFont="1" applyFill="1" applyBorder="1" applyAlignment="1">
      <alignment vertical="center" wrapText="1" shrinkToFit="1"/>
    </xf>
    <xf numFmtId="164" fontId="22" fillId="0" borderId="171" xfId="0" applyNumberFormat="1" applyFont="1" applyFill="1" applyBorder="1" applyAlignment="1">
      <alignment vertical="center" wrapText="1"/>
    </xf>
    <xf numFmtId="175" fontId="22" fillId="0" borderId="171" xfId="0" applyNumberFormat="1" applyFont="1" applyFill="1" applyBorder="1" applyAlignment="1">
      <alignment vertical="center" wrapText="1"/>
    </xf>
    <xf numFmtId="0" fontId="22" fillId="65" borderId="169" xfId="0" applyFont="1" applyFill="1" applyBorder="1" applyAlignment="1">
      <alignment horizontal="center" vertical="center"/>
    </xf>
    <xf numFmtId="175" fontId="108" fillId="0" borderId="68" xfId="0" applyNumberFormat="1" applyFont="1" applyFill="1" applyBorder="1" applyAlignment="1">
      <alignment horizontal="center" vertical="center"/>
    </xf>
    <xf numFmtId="0" fontId="109" fillId="69" borderId="0" xfId="0" applyFont="1" applyFill="1" applyBorder="1" applyAlignment="1">
      <alignment horizontal="right"/>
    </xf>
    <xf numFmtId="164" fontId="54" fillId="0" borderId="73" xfId="267" applyNumberFormat="1" applyFont="1" applyFill="1" applyBorder="1" applyAlignment="1">
      <alignment horizontal="right" vertical="center" indent="1"/>
    </xf>
    <xf numFmtId="175" fontId="54" fillId="0" borderId="71" xfId="267" applyNumberFormat="1" applyFont="1" applyFill="1" applyBorder="1" applyAlignment="1">
      <alignment horizontal="right" vertical="center" indent="1"/>
    </xf>
    <xf numFmtId="175" fontId="59" fillId="0" borderId="75" xfId="267" applyNumberFormat="1" applyFont="1" applyFill="1" applyBorder="1" applyAlignment="1">
      <alignment horizontal="right" vertical="center" indent="1"/>
    </xf>
    <xf numFmtId="175" fontId="59" fillId="0" borderId="110" xfId="268" applyNumberFormat="1" applyFont="1" applyFill="1" applyBorder="1" applyAlignment="1">
      <alignment horizontal="right" vertical="center" indent="1"/>
    </xf>
    <xf numFmtId="175" fontId="59" fillId="0" borderId="73" xfId="268" applyNumberFormat="1" applyFont="1" applyFill="1" applyBorder="1" applyAlignment="1">
      <alignment horizontal="right" vertical="center" indent="1"/>
    </xf>
    <xf numFmtId="175" fontId="59" fillId="0" borderId="156" xfId="268" applyNumberFormat="1" applyFont="1" applyFill="1" applyBorder="1" applyAlignment="1">
      <alignment horizontal="right" vertical="center" indent="1"/>
    </xf>
    <xf numFmtId="0" fontId="110" fillId="0" borderId="0" xfId="0" applyFont="1"/>
    <xf numFmtId="0" fontId="111" fillId="0" borderId="0" xfId="0" applyFont="1"/>
    <xf numFmtId="0" fontId="59" fillId="10" borderId="53" xfId="0" applyNumberFormat="1" applyFont="1" applyFill="1" applyBorder="1" applyAlignment="1">
      <alignment horizontal="center"/>
    </xf>
    <xf numFmtId="175" fontId="59" fillId="0" borderId="47" xfId="0" applyNumberFormat="1" applyFont="1" applyFill="1" applyBorder="1" applyAlignment="1">
      <alignment horizontal="right"/>
    </xf>
    <xf numFmtId="175" fontId="59" fillId="0" borderId="137" xfId="268" applyNumberFormat="1" applyFont="1" applyFill="1" applyBorder="1" applyAlignment="1" applyProtection="1">
      <alignment vertical="center"/>
    </xf>
    <xf numFmtId="0" fontId="59" fillId="10" borderId="173" xfId="268" applyFont="1" applyFill="1" applyBorder="1" applyAlignment="1">
      <alignment horizontal="center"/>
    </xf>
    <xf numFmtId="175" fontId="59" fillId="0" borderId="117" xfId="268" applyNumberFormat="1" applyFont="1" applyFill="1" applyBorder="1" applyAlignment="1">
      <alignment horizontal="right" vertical="center" indent="1"/>
    </xf>
    <xf numFmtId="175" fontId="59" fillId="0" borderId="174" xfId="269" applyNumberFormat="1" applyFont="1" applyFill="1" applyBorder="1" applyAlignment="1">
      <alignment horizontal="right" vertical="center" indent="1"/>
    </xf>
    <xf numFmtId="175" fontId="59" fillId="0" borderId="175" xfId="268" applyNumberFormat="1" applyFont="1" applyFill="1" applyBorder="1" applyAlignment="1">
      <alignment horizontal="right" vertical="center" indent="1"/>
    </xf>
    <xf numFmtId="0" fontId="59" fillId="10" borderId="170" xfId="268" applyFont="1" applyFill="1" applyBorder="1" applyAlignment="1">
      <alignment horizontal="center"/>
    </xf>
    <xf numFmtId="175" fontId="54" fillId="0" borderId="172" xfId="269" applyNumberFormat="1" applyFont="1" applyFill="1" applyBorder="1" applyAlignment="1">
      <alignment horizontal="right" vertical="center" indent="1"/>
    </xf>
    <xf numFmtId="175" fontId="59" fillId="0" borderId="164" xfId="269" applyNumberFormat="1" applyFont="1" applyFill="1" applyBorder="1" applyAlignment="1">
      <alignment horizontal="right" vertical="center" indent="1"/>
    </xf>
    <xf numFmtId="175" fontId="59" fillId="0" borderId="172" xfId="269" applyNumberFormat="1" applyFont="1" applyFill="1" applyBorder="1" applyAlignment="1">
      <alignment horizontal="right" vertical="center" indent="1"/>
    </xf>
    <xf numFmtId="175" fontId="59" fillId="0" borderId="177" xfId="268" applyNumberFormat="1" applyFont="1" applyFill="1" applyBorder="1" applyAlignment="1">
      <alignment horizontal="right" vertical="center" indent="1"/>
    </xf>
    <xf numFmtId="175" fontId="59" fillId="0" borderId="176" xfId="268" applyNumberFormat="1" applyFont="1" applyFill="1" applyBorder="1" applyAlignment="1">
      <alignment horizontal="right" vertical="center" indent="1"/>
    </xf>
    <xf numFmtId="175" fontId="59" fillId="0" borderId="172" xfId="268" applyNumberFormat="1" applyFont="1" applyFill="1" applyBorder="1" applyAlignment="1">
      <alignment horizontal="right" vertical="center" indent="1"/>
    </xf>
    <xf numFmtId="175" fontId="59" fillId="0" borderId="178" xfId="268" applyNumberFormat="1" applyFont="1" applyFill="1" applyBorder="1" applyAlignment="1">
      <alignment horizontal="right" vertical="center" indent="1"/>
    </xf>
    <xf numFmtId="175" fontId="59" fillId="0" borderId="75" xfId="268" applyNumberFormat="1" applyFont="1" applyFill="1" applyBorder="1" applyAlignment="1">
      <alignment horizontal="right" vertical="center" indent="1"/>
    </xf>
    <xf numFmtId="175" fontId="59" fillId="0" borderId="168" xfId="268" applyNumberFormat="1" applyFont="1" applyFill="1" applyBorder="1" applyAlignment="1">
      <alignment horizontal="right" vertical="center" indent="1"/>
    </xf>
    <xf numFmtId="175" fontId="59" fillId="0" borderId="116" xfId="268" applyNumberFormat="1" applyFont="1" applyFill="1" applyBorder="1" applyAlignment="1">
      <alignment vertical="center"/>
    </xf>
    <xf numFmtId="175" fontId="54" fillId="0" borderId="116" xfId="268" applyNumberFormat="1" applyFont="1" applyFill="1" applyBorder="1" applyAlignment="1">
      <alignment vertical="center"/>
    </xf>
    <xf numFmtId="1" fontId="59" fillId="10" borderId="88" xfId="268" applyNumberFormat="1" applyFont="1" applyFill="1" applyBorder="1" applyAlignment="1" applyProtection="1">
      <alignment horizontal="center" vertical="center"/>
      <protection locked="0"/>
    </xf>
    <xf numFmtId="1" fontId="59" fillId="10" borderId="74" xfId="268" applyNumberFormat="1" applyFont="1" applyFill="1" applyBorder="1" applyAlignment="1" applyProtection="1">
      <alignment horizontal="center" vertical="center"/>
      <protection locked="0"/>
    </xf>
    <xf numFmtId="1" fontId="59" fillId="10" borderId="74" xfId="268" applyNumberFormat="1" applyFont="1" applyFill="1" applyBorder="1" applyAlignment="1">
      <alignment horizontal="center" vertical="center"/>
    </xf>
    <xf numFmtId="1" fontId="59" fillId="10" borderId="131" xfId="268" applyNumberFormat="1" applyFont="1" applyFill="1" applyBorder="1" applyAlignment="1">
      <alignment horizontal="center" vertical="center"/>
    </xf>
    <xf numFmtId="1" fontId="59" fillId="10" borderId="179" xfId="268" applyNumberFormat="1" applyFont="1" applyFill="1" applyBorder="1" applyAlignment="1">
      <alignment horizontal="center" vertical="center"/>
    </xf>
    <xf numFmtId="1" fontId="59" fillId="10" borderId="180" xfId="268" applyNumberFormat="1" applyFont="1" applyFill="1" applyBorder="1" applyAlignment="1">
      <alignment horizontal="center" vertical="center"/>
    </xf>
    <xf numFmtId="1" fontId="59" fillId="10" borderId="181" xfId="268" applyNumberFormat="1" applyFont="1" applyFill="1" applyBorder="1" applyAlignment="1">
      <alignment horizontal="center" vertical="center"/>
    </xf>
    <xf numFmtId="1" fontId="59" fillId="10" borderId="182" xfId="268" applyNumberFormat="1" applyFont="1" applyFill="1" applyBorder="1" applyAlignment="1">
      <alignment horizontal="center" vertical="center"/>
    </xf>
    <xf numFmtId="0" fontId="59" fillId="10" borderId="145" xfId="0" applyFont="1" applyFill="1" applyBorder="1" applyAlignment="1">
      <alignment vertical="center"/>
    </xf>
    <xf numFmtId="175" fontId="59" fillId="0" borderId="70" xfId="268" applyNumberFormat="1" applyFont="1" applyFill="1" applyBorder="1" applyAlignment="1">
      <alignment vertical="center"/>
    </xf>
    <xf numFmtId="0" fontId="59" fillId="10" borderId="145" xfId="270" applyFont="1" applyFill="1" applyBorder="1" applyAlignment="1"/>
    <xf numFmtId="0" fontId="59" fillId="10" borderId="145" xfId="270" applyFont="1" applyFill="1" applyBorder="1" applyAlignment="1">
      <alignment horizontal="left" indent="1"/>
    </xf>
    <xf numFmtId="0" fontId="59" fillId="10" borderId="104" xfId="0" applyFont="1" applyFill="1" applyBorder="1" applyAlignment="1">
      <alignment horizontal="left" indent="1"/>
    </xf>
    <xf numFmtId="0" fontId="54" fillId="10" borderId="104" xfId="0" applyFont="1" applyFill="1" applyBorder="1" applyAlignment="1">
      <alignment horizontal="left" indent="2"/>
    </xf>
    <xf numFmtId="175" fontId="54" fillId="0" borderId="70" xfId="268" applyNumberFormat="1" applyFont="1" applyFill="1" applyBorder="1" applyAlignment="1">
      <alignment vertical="center"/>
    </xf>
    <xf numFmtId="0" fontId="54" fillId="10" borderId="83" xfId="0" applyFont="1" applyFill="1" applyBorder="1" applyAlignment="1">
      <alignment horizontal="left" indent="2"/>
    </xf>
    <xf numFmtId="175" fontId="54" fillId="0" borderId="146" xfId="268" applyNumberFormat="1" applyFont="1" applyFill="1" applyBorder="1" applyAlignment="1" applyProtection="1">
      <alignment horizontal="right" vertical="center"/>
      <protection locked="0"/>
    </xf>
    <xf numFmtId="175" fontId="54" fillId="0" borderId="146" xfId="268" applyNumberFormat="1" applyFont="1" applyFill="1" applyBorder="1" applyAlignment="1">
      <alignment vertical="center"/>
    </xf>
    <xf numFmtId="175" fontId="54" fillId="0" borderId="147" xfId="268" applyNumberFormat="1" applyFont="1" applyFill="1" applyBorder="1" applyAlignment="1">
      <alignment vertical="center"/>
    </xf>
    <xf numFmtId="175" fontId="54" fillId="0" borderId="183" xfId="268" applyNumberFormat="1" applyFont="1" applyFill="1" applyBorder="1" applyAlignment="1">
      <alignment vertical="center"/>
    </xf>
    <xf numFmtId="175" fontId="54" fillId="0" borderId="118" xfId="268" applyNumberFormat="1" applyFont="1" applyFill="1" applyBorder="1" applyAlignment="1">
      <alignment vertical="center"/>
    </xf>
    <xf numFmtId="175" fontId="54" fillId="0" borderId="114" xfId="268" applyNumberFormat="1" applyFont="1" applyFill="1" applyBorder="1" applyAlignment="1">
      <alignment vertical="center"/>
    </xf>
    <xf numFmtId="175" fontId="54" fillId="0" borderId="171" xfId="268" applyNumberFormat="1" applyFont="1" applyFill="1" applyBorder="1" applyAlignment="1">
      <alignment vertical="center"/>
    </xf>
    <xf numFmtId="175" fontId="0" fillId="0" borderId="116" xfId="0" applyNumberFormat="1" applyBorder="1"/>
    <xf numFmtId="175" fontId="54" fillId="0" borderId="116" xfId="0" applyNumberFormat="1" applyFont="1" applyBorder="1"/>
    <xf numFmtId="175" fontId="54" fillId="0" borderId="116" xfId="0" applyNumberFormat="1" applyFont="1" applyFill="1" applyBorder="1"/>
    <xf numFmtId="0" fontId="62" fillId="0" borderId="129" xfId="0" applyFont="1" applyFill="1" applyBorder="1" applyAlignment="1">
      <alignment horizontal="center" vertical="center" wrapText="1"/>
    </xf>
    <xf numFmtId="1" fontId="59" fillId="10" borderId="184" xfId="268" applyNumberFormat="1" applyFont="1" applyFill="1" applyBorder="1" applyAlignment="1">
      <alignment horizontal="center" vertical="center"/>
    </xf>
    <xf numFmtId="1" fontId="59" fillId="10" borderId="145" xfId="270" applyNumberFormat="1" applyFont="1" applyFill="1" applyBorder="1" applyAlignment="1">
      <alignment horizontal="left" vertical="center"/>
    </xf>
    <xf numFmtId="175" fontId="0" fillId="0" borderId="70" xfId="0" applyNumberFormat="1" applyBorder="1"/>
    <xf numFmtId="0" fontId="54" fillId="0" borderId="145" xfId="0" applyFont="1" applyFill="1" applyBorder="1" applyAlignment="1">
      <alignment horizontal="left" vertical="center" indent="1"/>
    </xf>
    <xf numFmtId="175" fontId="54" fillId="0" borderId="70" xfId="0" applyNumberFormat="1" applyFont="1" applyBorder="1"/>
    <xf numFmtId="175" fontId="54" fillId="0" borderId="70" xfId="0" applyNumberFormat="1" applyFont="1" applyFill="1" applyBorder="1"/>
    <xf numFmtId="0" fontId="54" fillId="0" borderId="145" xfId="0" applyFont="1" applyFill="1" applyBorder="1" applyAlignment="1">
      <alignment horizontal="left" vertical="center" indent="3"/>
    </xf>
    <xf numFmtId="0" fontId="59" fillId="10" borderId="145" xfId="270" applyFont="1" applyFill="1" applyBorder="1" applyAlignment="1">
      <alignment horizontal="left"/>
    </xf>
    <xf numFmtId="0" fontId="54" fillId="0" borderId="155" xfId="0" applyFont="1" applyFill="1" applyBorder="1" applyAlignment="1">
      <alignment horizontal="left" vertical="center" indent="3"/>
    </xf>
    <xf numFmtId="0" fontId="54" fillId="0" borderId="146" xfId="0" applyFont="1" applyBorder="1" applyAlignment="1">
      <alignment horizontal="right"/>
    </xf>
    <xf numFmtId="175" fontId="54" fillId="0" borderId="146" xfId="0" applyNumberFormat="1" applyFont="1" applyBorder="1"/>
    <xf numFmtId="175" fontId="54" fillId="0" borderId="147" xfId="0" applyNumberFormat="1" applyFont="1" applyBorder="1"/>
    <xf numFmtId="175" fontId="54" fillId="0" borderId="185" xfId="0" applyNumberFormat="1" applyFont="1" applyBorder="1"/>
    <xf numFmtId="175" fontId="54" fillId="0" borderId="183" xfId="0" applyNumberFormat="1" applyFont="1" applyBorder="1"/>
    <xf numFmtId="175" fontId="54" fillId="0" borderId="118" xfId="0" applyNumberFormat="1" applyFont="1" applyBorder="1"/>
    <xf numFmtId="175" fontId="54" fillId="0" borderId="114" xfId="0" applyNumberFormat="1" applyFont="1" applyBorder="1"/>
    <xf numFmtId="175" fontId="54" fillId="0" borderId="171" xfId="0" applyNumberFormat="1" applyFont="1" applyBorder="1"/>
    <xf numFmtId="175" fontId="0" fillId="0" borderId="0" xfId="0" applyNumberFormat="1"/>
    <xf numFmtId="175" fontId="0" fillId="10" borderId="0" xfId="0" applyNumberFormat="1" applyFill="1"/>
    <xf numFmtId="1" fontId="59" fillId="0" borderId="116" xfId="268" applyNumberFormat="1" applyFont="1" applyFill="1" applyBorder="1" applyAlignment="1">
      <alignment vertical="center"/>
    </xf>
    <xf numFmtId="1" fontId="54" fillId="0" borderId="116" xfId="268" applyNumberFormat="1" applyFont="1" applyFill="1" applyBorder="1" applyAlignment="1">
      <alignment vertical="center"/>
    </xf>
    <xf numFmtId="0" fontId="59" fillId="10" borderId="88" xfId="0" applyFont="1" applyFill="1" applyBorder="1" applyAlignment="1">
      <alignment horizontal="center" vertical="center"/>
    </xf>
    <xf numFmtId="1" fontId="59" fillId="0" borderId="70" xfId="268" applyNumberFormat="1" applyFont="1" applyFill="1" applyBorder="1" applyAlignment="1">
      <alignment vertical="center"/>
    </xf>
    <xf numFmtId="1" fontId="54" fillId="0" borderId="70" xfId="268" applyNumberFormat="1" applyFont="1" applyFill="1" applyBorder="1" applyAlignment="1">
      <alignment vertical="center"/>
    </xf>
    <xf numFmtId="1" fontId="54" fillId="0" borderId="146" xfId="268" applyNumberFormat="1" applyFont="1" applyFill="1" applyBorder="1" applyAlignment="1" applyProtection="1">
      <alignment horizontal="right" vertical="center"/>
      <protection locked="0"/>
    </xf>
    <xf numFmtId="1" fontId="54" fillId="0" borderId="146" xfId="268" applyNumberFormat="1" applyFont="1" applyFill="1" applyBorder="1" applyAlignment="1">
      <alignment vertical="center"/>
    </xf>
    <xf numFmtId="1" fontId="54" fillId="0" borderId="147" xfId="268" applyNumberFormat="1" applyFont="1" applyFill="1" applyBorder="1" applyAlignment="1">
      <alignment vertical="center"/>
    </xf>
    <xf numFmtId="1" fontId="54" fillId="0" borderId="183" xfId="268" applyNumberFormat="1" applyFont="1" applyFill="1" applyBorder="1" applyAlignment="1">
      <alignment vertical="center"/>
    </xf>
    <xf numFmtId="1" fontId="54" fillId="0" borderId="118" xfId="268" applyNumberFormat="1" applyFont="1" applyFill="1" applyBorder="1" applyAlignment="1">
      <alignment vertical="center"/>
    </xf>
    <xf numFmtId="1" fontId="54" fillId="0" borderId="114" xfId="268" applyNumberFormat="1" applyFont="1" applyFill="1" applyBorder="1" applyAlignment="1">
      <alignment vertical="center"/>
    </xf>
    <xf numFmtId="1" fontId="54" fillId="0" borderId="171" xfId="268" applyNumberFormat="1" applyFont="1" applyFill="1" applyBorder="1" applyAlignment="1">
      <alignment vertical="center"/>
    </xf>
    <xf numFmtId="175" fontId="59" fillId="0" borderId="73" xfId="268" applyNumberFormat="1" applyFont="1" applyFill="1" applyBorder="1" applyAlignment="1">
      <alignment vertical="center"/>
    </xf>
    <xf numFmtId="1" fontId="59" fillId="0" borderId="73" xfId="268" applyNumberFormat="1" applyFont="1" applyFill="1" applyBorder="1" applyAlignment="1">
      <alignment vertical="center"/>
    </xf>
    <xf numFmtId="0" fontId="18" fillId="0" borderId="0" xfId="0" applyFont="1" applyAlignment="1">
      <alignment horizontal="center" vertical="center" wrapText="1"/>
    </xf>
    <xf numFmtId="175" fontId="18" fillId="0" borderId="0" xfId="0" applyNumberFormat="1" applyFont="1" applyAlignment="1">
      <alignment horizontal="center" vertical="center" wrapText="1"/>
    </xf>
    <xf numFmtId="175" fontId="54" fillId="0" borderId="0" xfId="0" applyNumberFormat="1" applyFont="1" applyFill="1" applyBorder="1" applyAlignment="1">
      <alignment vertical="center"/>
    </xf>
    <xf numFmtId="175" fontId="108" fillId="0" borderId="70" xfId="0" applyNumberFormat="1" applyFont="1" applyFill="1" applyBorder="1" applyAlignment="1">
      <alignment horizontal="center" vertical="center"/>
    </xf>
    <xf numFmtId="0" fontId="54" fillId="70" borderId="44" xfId="268" applyFont="1" applyFill="1" applyBorder="1" applyAlignment="1"/>
    <xf numFmtId="175" fontId="54" fillId="71" borderId="45" xfId="0" applyNumberFormat="1" applyFont="1" applyFill="1" applyBorder="1"/>
    <xf numFmtId="175" fontId="54" fillId="71" borderId="0" xfId="0" applyNumberFormat="1" applyFont="1" applyFill="1" applyBorder="1"/>
    <xf numFmtId="175" fontId="54" fillId="71" borderId="46" xfId="0" applyNumberFormat="1" applyFont="1" applyFill="1" applyBorder="1"/>
    <xf numFmtId="175" fontId="54" fillId="71" borderId="47" xfId="0" applyNumberFormat="1" applyFont="1" applyFill="1" applyBorder="1" applyAlignment="1">
      <alignment horizontal="right"/>
    </xf>
    <xf numFmtId="0" fontId="54" fillId="70" borderId="0" xfId="268" applyFont="1" applyFill="1" applyBorder="1" applyAlignment="1"/>
    <xf numFmtId="0" fontId="59" fillId="10" borderId="108" xfId="268" applyFont="1" applyFill="1" applyBorder="1" applyAlignment="1">
      <alignment vertical="center"/>
    </xf>
    <xf numFmtId="0" fontId="59" fillId="10" borderId="83" xfId="268" applyFont="1" applyFill="1" applyBorder="1" applyAlignment="1">
      <alignment vertical="center"/>
    </xf>
    <xf numFmtId="0" fontId="59" fillId="10" borderId="88" xfId="268" applyNumberFormat="1" applyFont="1" applyFill="1" applyBorder="1" applyAlignment="1" applyProtection="1">
      <alignment vertical="center" wrapText="1"/>
      <protection locked="0"/>
    </xf>
    <xf numFmtId="0" fontId="18" fillId="0" borderId="0" xfId="0" applyFont="1" applyFill="1"/>
    <xf numFmtId="0" fontId="67" fillId="10" borderId="0" xfId="266" applyFont="1" applyFill="1" applyBorder="1" applyAlignment="1">
      <alignment vertical="center"/>
    </xf>
    <xf numFmtId="0" fontId="0" fillId="72" borderId="0" xfId="266" applyFont="1" applyFill="1" applyAlignment="1">
      <alignment vertical="center"/>
    </xf>
    <xf numFmtId="0" fontId="58" fillId="0" borderId="0" xfId="268" applyFont="1" applyFill="1" applyAlignment="1">
      <alignment vertical="center"/>
    </xf>
    <xf numFmtId="0" fontId="55" fillId="0" borderId="186" xfId="201" applyNumberFormat="1" applyFont="1" applyFill="1" applyBorder="1" applyAlignment="1" applyProtection="1">
      <alignment vertical="center"/>
    </xf>
    <xf numFmtId="0" fontId="0" fillId="0" borderId="187" xfId="201" applyNumberFormat="1" applyFont="1" applyFill="1" applyBorder="1" applyAlignment="1" applyProtection="1">
      <alignment horizontal="justify" vertical="center"/>
    </xf>
    <xf numFmtId="0" fontId="55" fillId="72" borderId="186" xfId="201" applyNumberFormat="1" applyFont="1" applyFill="1" applyBorder="1" applyAlignment="1" applyProtection="1">
      <alignment vertical="center"/>
    </xf>
    <xf numFmtId="0" fontId="0" fillId="72" borderId="187" xfId="201" applyNumberFormat="1" applyFont="1" applyFill="1" applyBorder="1" applyAlignment="1" applyProtection="1">
      <alignment horizontal="justify" vertical="center"/>
    </xf>
    <xf numFmtId="0" fontId="55" fillId="0" borderId="188" xfId="201" applyNumberFormat="1" applyFont="1" applyFill="1" applyBorder="1" applyAlignment="1" applyProtection="1">
      <alignment vertical="center"/>
    </xf>
    <xf numFmtId="0" fontId="0" fillId="0" borderId="189" xfId="201" applyNumberFormat="1" applyFont="1" applyFill="1" applyBorder="1" applyAlignment="1" applyProtection="1">
      <alignment horizontal="justify" vertical="center"/>
    </xf>
    <xf numFmtId="0" fontId="18" fillId="0" borderId="0" xfId="0" applyFont="1" applyFill="1" applyBorder="1"/>
    <xf numFmtId="0" fontId="55" fillId="0" borderId="190" xfId="201" applyNumberFormat="1" applyFont="1" applyFill="1" applyBorder="1" applyAlignment="1" applyProtection="1">
      <alignment vertical="center"/>
    </xf>
    <xf numFmtId="0" fontId="0" fillId="0" borderId="191" xfId="201" applyNumberFormat="1" applyFont="1" applyFill="1" applyBorder="1" applyAlignment="1" applyProtection="1">
      <alignment horizontal="justify" vertical="center"/>
    </xf>
    <xf numFmtId="0" fontId="0" fillId="68" borderId="0" xfId="266" applyFont="1" applyFill="1" applyAlignment="1">
      <alignment horizontal="left" vertical="top" wrapText="1"/>
    </xf>
    <xf numFmtId="0" fontId="59" fillId="0" borderId="139" xfId="268" applyNumberFormat="1" applyFont="1" applyFill="1" applyBorder="1" applyAlignment="1" applyProtection="1">
      <alignment vertical="center" wrapText="1"/>
      <protection locked="0"/>
    </xf>
    <xf numFmtId="0" fontId="59" fillId="0" borderId="104" xfId="268" applyNumberFormat="1" applyFont="1" applyFill="1" applyBorder="1" applyAlignment="1" applyProtection="1">
      <alignment vertical="center" wrapText="1"/>
      <protection locked="0"/>
    </xf>
    <xf numFmtId="0" fontId="59" fillId="0" borderId="74" xfId="268" applyNumberFormat="1" applyFont="1" applyFill="1" applyBorder="1" applyAlignment="1" applyProtection="1">
      <alignment horizontal="center" vertical="center" wrapText="1"/>
      <protection locked="0"/>
    </xf>
    <xf numFmtId="0" fontId="59" fillId="0" borderId="40" xfId="268" applyNumberFormat="1" applyFont="1" applyFill="1" applyBorder="1" applyAlignment="1" applyProtection="1">
      <alignment horizontal="center" vertical="center" wrapText="1"/>
      <protection locked="0"/>
    </xf>
    <xf numFmtId="0" fontId="59" fillId="0" borderId="131" xfId="268" applyNumberFormat="1" applyFont="1" applyFill="1" applyBorder="1" applyAlignment="1" applyProtection="1">
      <alignment horizontal="center" vertical="center" wrapText="1"/>
      <protection locked="0"/>
    </xf>
    <xf numFmtId="0" fontId="59" fillId="0" borderId="42" xfId="268" applyNumberFormat="1" applyFont="1" applyFill="1" applyBorder="1" applyAlignment="1" applyProtection="1">
      <alignment horizontal="center" vertical="center" wrapText="1"/>
      <protection locked="0"/>
    </xf>
    <xf numFmtId="0" fontId="59" fillId="0" borderId="140" xfId="268" applyNumberFormat="1" applyFont="1" applyFill="1" applyBorder="1" applyAlignment="1" applyProtection="1">
      <alignment horizontal="center" vertical="center" wrapText="1"/>
      <protection locked="0"/>
    </xf>
    <xf numFmtId="0" fontId="59" fillId="0" borderId="60" xfId="268" applyNumberFormat="1" applyFont="1" applyFill="1" applyBorder="1" applyAlignment="1" applyProtection="1">
      <alignment horizontal="center" vertical="center" wrapText="1"/>
      <protection locked="0"/>
    </xf>
    <xf numFmtId="0" fontId="59" fillId="0" borderId="132" xfId="268" applyNumberFormat="1" applyFont="1" applyFill="1" applyBorder="1" applyAlignment="1" applyProtection="1">
      <alignment horizontal="center" vertical="center" wrapText="1"/>
    </xf>
    <xf numFmtId="0" fontId="59" fillId="0" borderId="141" xfId="268" applyNumberFormat="1" applyFont="1" applyFill="1" applyBorder="1" applyAlignment="1" applyProtection="1">
      <alignment horizontal="center" vertical="center" wrapText="1"/>
    </xf>
    <xf numFmtId="0" fontId="59" fillId="0" borderId="130" xfId="268" applyNumberFormat="1" applyFont="1" applyFill="1" applyBorder="1" applyAlignment="1" applyProtection="1">
      <alignment horizontal="center" vertical="center" wrapText="1"/>
      <protection locked="0"/>
    </xf>
    <xf numFmtId="0" fontId="59" fillId="0" borderId="41" xfId="268" applyNumberFormat="1" applyFont="1" applyFill="1" applyBorder="1" applyAlignment="1" applyProtection="1">
      <alignment horizontal="center" vertical="center" wrapText="1"/>
      <protection locked="0"/>
    </xf>
    <xf numFmtId="0" fontId="58" fillId="10" borderId="0" xfId="268" applyFont="1" applyFill="1" applyBorder="1" applyAlignment="1">
      <alignment wrapText="1"/>
    </xf>
    <xf numFmtId="0" fontId="59" fillId="10" borderId="124" xfId="268" applyFont="1" applyFill="1" applyBorder="1" applyAlignment="1">
      <alignment horizontal="center" vertical="center" wrapText="1"/>
    </xf>
    <xf numFmtId="0" fontId="54" fillId="10" borderId="0" xfId="268" applyFont="1" applyFill="1" applyBorder="1" applyAlignment="1">
      <alignment horizontal="left" wrapText="1"/>
    </xf>
    <xf numFmtId="0" fontId="58" fillId="67" borderId="0" xfId="0" applyFont="1" applyFill="1" applyBorder="1" applyAlignment="1">
      <alignment horizontal="justify" vertical="center"/>
    </xf>
    <xf numFmtId="0" fontId="58" fillId="0" borderId="0" xfId="0" applyFont="1" applyFill="1" applyBorder="1" applyAlignment="1">
      <alignment horizontal="left" vertical="center"/>
    </xf>
    <xf numFmtId="0" fontId="69" fillId="0" borderId="0" xfId="268" applyFont="1" applyFill="1" applyBorder="1" applyAlignment="1">
      <alignment horizontal="left" vertical="center" wrapText="1"/>
    </xf>
    <xf numFmtId="0" fontId="58" fillId="0" borderId="0" xfId="268" applyFont="1" applyFill="1" applyBorder="1" applyAlignment="1">
      <alignment horizontal="left" vertical="center" wrapText="1"/>
    </xf>
    <xf numFmtId="0" fontId="59" fillId="10" borderId="154" xfId="273" applyFont="1" applyFill="1" applyBorder="1" applyAlignment="1">
      <alignment horizontal="center" vertical="center" wrapText="1"/>
    </xf>
    <xf numFmtId="0" fontId="59" fillId="10" borderId="145" xfId="273" applyFont="1" applyFill="1" applyBorder="1" applyAlignment="1">
      <alignment horizontal="center" vertical="center" wrapText="1"/>
    </xf>
    <xf numFmtId="0" fontId="59" fillId="10" borderId="155" xfId="273" applyFont="1" applyFill="1" applyBorder="1" applyAlignment="1">
      <alignment horizontal="center" vertical="center" wrapText="1"/>
    </xf>
    <xf numFmtId="0" fontId="59" fillId="10" borderId="152" xfId="268" applyFont="1" applyFill="1" applyBorder="1" applyAlignment="1">
      <alignment horizontal="center" vertical="center" wrapText="1"/>
    </xf>
    <xf numFmtId="0" fontId="54" fillId="67" borderId="0" xfId="0" applyFont="1" applyFill="1" applyBorder="1" applyAlignment="1">
      <alignment horizontal="justify" vertical="center" wrapText="1"/>
    </xf>
    <xf numFmtId="0" fontId="54" fillId="0" borderId="101"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113" xfId="0" applyFont="1" applyFill="1" applyBorder="1" applyAlignment="1">
      <alignment horizontal="center" vertical="center"/>
    </xf>
    <xf numFmtId="0" fontId="54" fillId="0" borderId="125" xfId="0" applyFont="1" applyFill="1" applyBorder="1" applyAlignment="1">
      <alignment horizontal="center" vertical="center"/>
    </xf>
    <xf numFmtId="0" fontId="54" fillId="0" borderId="102" xfId="0" applyFont="1" applyFill="1" applyBorder="1" applyAlignment="1">
      <alignment horizontal="center" vertical="center"/>
    </xf>
    <xf numFmtId="0" fontId="18" fillId="0" borderId="0" xfId="0" applyFont="1" applyAlignment="1">
      <alignment horizontal="center" vertical="center" wrapText="1"/>
    </xf>
    <xf numFmtId="175" fontId="54" fillId="66" borderId="0" xfId="268" applyNumberFormat="1" applyFont="1" applyFill="1" applyBorder="1" applyAlignment="1" applyProtection="1">
      <alignment horizontal="left" vertical="center"/>
      <protection locked="0"/>
    </xf>
    <xf numFmtId="0" fontId="59" fillId="10" borderId="108" xfId="0" applyFont="1" applyFill="1" applyBorder="1" applyAlignment="1"/>
    <xf numFmtId="0" fontId="58" fillId="66" borderId="93" xfId="271" applyFont="1" applyFill="1" applyBorder="1" applyAlignment="1">
      <alignment horizontal="left" vertical="center" wrapText="1"/>
    </xf>
  </cellXfs>
  <cellStyles count="455">
    <cellStyle name="€ : (converti en EURO)" xfId="1"/>
    <cellStyle name="€ : (converti en EURO) 2" xfId="428"/>
    <cellStyle name="€ : (formule ECRASEE)" xfId="2"/>
    <cellStyle name="€ : (formule ECRASEE) 2" xfId="429"/>
    <cellStyle name="€ : (NON converti)" xfId="3"/>
    <cellStyle name="€ : (NON converti) 2" xfId="430"/>
    <cellStyle name="€ : (passage a l'EURO)" xfId="4"/>
    <cellStyle name="€ : (passage a l'EURO) 2" xfId="431"/>
    <cellStyle name="20 % - Accent1" xfId="5"/>
    <cellStyle name="20 % - Accent2" xfId="6"/>
    <cellStyle name="20 % - Accent3" xfId="7"/>
    <cellStyle name="20 % - Accent4" xfId="8"/>
    <cellStyle name="20 % - Accent5" xfId="9"/>
    <cellStyle name="20 % - Accent6" xfId="10"/>
    <cellStyle name="20 % - Accent1" xfId="11" builtinId="30" customBuiltin="1"/>
    <cellStyle name="20 % - Accent2" xfId="12" builtinId="34" customBuiltin="1"/>
    <cellStyle name="20 % - Accent3" xfId="13" builtinId="38" customBuiltin="1"/>
    <cellStyle name="20 % - Accent4" xfId="14" builtinId="42" customBuiltin="1"/>
    <cellStyle name="20 % - Accent5" xfId="15" builtinId="46" customBuiltin="1"/>
    <cellStyle name="20 % - Accent6" xfId="16" builtinId="50" customBuiltin="1"/>
    <cellStyle name="20% - Accent1" xfId="17"/>
    <cellStyle name="20% - Accent2" xfId="18"/>
    <cellStyle name="20% - Accent3" xfId="19"/>
    <cellStyle name="20% - Accent4" xfId="20"/>
    <cellStyle name="20% - Accent5" xfId="21"/>
    <cellStyle name="20% - Accent6" xfId="22"/>
    <cellStyle name="20% - Colore 1" xfId="23"/>
    <cellStyle name="20% - Colore 2" xfId="24"/>
    <cellStyle name="20% - Colore 3" xfId="25"/>
    <cellStyle name="20% - Colore 4" xfId="26"/>
    <cellStyle name="20% - Colore 5" xfId="27"/>
    <cellStyle name="20% - Colore 6" xfId="28"/>
    <cellStyle name="20% - Énfasis1" xfId="29"/>
    <cellStyle name="20% - Énfasis2" xfId="30"/>
    <cellStyle name="20% - Énfasis3" xfId="31"/>
    <cellStyle name="20% - Énfasis4" xfId="32"/>
    <cellStyle name="20% - Énfasis5" xfId="33"/>
    <cellStyle name="20% - Énfasis6" xfId="34"/>
    <cellStyle name="40 % - Accent1" xfId="35"/>
    <cellStyle name="40 % - Accent2" xfId="36"/>
    <cellStyle name="40 % - Accent3" xfId="37"/>
    <cellStyle name="40 % - Accent4" xfId="38"/>
    <cellStyle name="40 % - Accent5" xfId="39"/>
    <cellStyle name="40 % - Accent6" xfId="40"/>
    <cellStyle name="40 % - Accent1" xfId="41" builtinId="31" customBuiltin="1"/>
    <cellStyle name="40 % - Accent2" xfId="42" builtinId="35" customBuiltin="1"/>
    <cellStyle name="40 % - Accent3" xfId="43" builtinId="39" customBuiltin="1"/>
    <cellStyle name="40 % - Accent4" xfId="44" builtinId="43" customBuiltin="1"/>
    <cellStyle name="40 % - Accent5" xfId="45" builtinId="47" customBuiltin="1"/>
    <cellStyle name="40 % - Accent6" xfId="46" builtinId="51" customBuiltin="1"/>
    <cellStyle name="40% - Accent1" xfId="47"/>
    <cellStyle name="40% - Accent2" xfId="48"/>
    <cellStyle name="40% - Accent3" xfId="49"/>
    <cellStyle name="40% - Accent4" xfId="50"/>
    <cellStyle name="40% - Accent5" xfId="51"/>
    <cellStyle name="40% - Accent6" xfId="52"/>
    <cellStyle name="40% - Colore 1" xfId="53"/>
    <cellStyle name="40% - Colore 2" xfId="54"/>
    <cellStyle name="40% - Colore 3" xfId="55"/>
    <cellStyle name="40% - Colore 4" xfId="56"/>
    <cellStyle name="40% - Colore 5" xfId="57"/>
    <cellStyle name="40% - Colore 6" xfId="58"/>
    <cellStyle name="40% - Énfasis1" xfId="59"/>
    <cellStyle name="40% - Énfasis2" xfId="60"/>
    <cellStyle name="40% - Énfasis3" xfId="61"/>
    <cellStyle name="40% - Énfasis4" xfId="62"/>
    <cellStyle name="40% - Énfasis5" xfId="63"/>
    <cellStyle name="40% - Énfasis6" xfId="64"/>
    <cellStyle name="60 % - Accent1" xfId="65"/>
    <cellStyle name="60 % - Accent2" xfId="66"/>
    <cellStyle name="60 % - Accent3" xfId="67"/>
    <cellStyle name="60 % - Accent4" xfId="68"/>
    <cellStyle name="60 % - Accent5" xfId="69"/>
    <cellStyle name="60 % - Accent6" xfId="70"/>
    <cellStyle name="60 % - Accent1" xfId="71" builtinId="32" customBuiltin="1"/>
    <cellStyle name="60 % - Accent2" xfId="72" builtinId="36" customBuiltin="1"/>
    <cellStyle name="60 % - Accent3" xfId="73" builtinId="40" customBuiltin="1"/>
    <cellStyle name="60 % - Accent4" xfId="74" builtinId="44" customBuiltin="1"/>
    <cellStyle name="60 % - Accent5" xfId="75" builtinId="48" customBuiltin="1"/>
    <cellStyle name="60 % - Accent6" xfId="76" builtinId="52" customBuiltin="1"/>
    <cellStyle name="60% - Accent1" xfId="77"/>
    <cellStyle name="60% - Accent2" xfId="78"/>
    <cellStyle name="60% - Accent3" xfId="79"/>
    <cellStyle name="60% - Accent4" xfId="80"/>
    <cellStyle name="60% - Accent5" xfId="81"/>
    <cellStyle name="60% - Accent6" xfId="82"/>
    <cellStyle name="60% - Colore 1" xfId="83"/>
    <cellStyle name="60% - Colore 2" xfId="84"/>
    <cellStyle name="60% - Colore 3" xfId="85"/>
    <cellStyle name="60% - Colore 4" xfId="86"/>
    <cellStyle name="60% - Colore 5" xfId="87"/>
    <cellStyle name="60% - Colore 6" xfId="88"/>
    <cellStyle name="60% - Énfasis1" xfId="89"/>
    <cellStyle name="60% - Énfasis2" xfId="90"/>
    <cellStyle name="60% - Énfasis3" xfId="91"/>
    <cellStyle name="60% - Énfasis4" xfId="92"/>
    <cellStyle name="60% - Énfasis5" xfId="93"/>
    <cellStyle name="60% - Énfasis6" xfId="94"/>
    <cellStyle name="Accent1" xfId="95" builtinId="29" customBuiltin="1"/>
    <cellStyle name="Accent2" xfId="96" builtinId="33" customBuiltin="1"/>
    <cellStyle name="Accent3" xfId="97" builtinId="37" customBuiltin="1"/>
    <cellStyle name="Accent4" xfId="98" builtinId="41" customBuiltin="1"/>
    <cellStyle name="Accent5" xfId="99" builtinId="45" customBuiltin="1"/>
    <cellStyle name="Accent6" xfId="100" builtinId="49" customBuiltin="1"/>
    <cellStyle name="Avertissement" xfId="101" builtinId="11" customBuiltin="1"/>
    <cellStyle name="Bad" xfId="102"/>
    <cellStyle name="Bon" xfId="103"/>
    <cellStyle name="Buena" xfId="104"/>
    <cellStyle name="Calcolo" xfId="105"/>
    <cellStyle name="Calcul" xfId="106" builtinId="22" customBuiltin="1"/>
    <cellStyle name="Calculation" xfId="107"/>
    <cellStyle name="Cálculo" xfId="108"/>
    <cellStyle name="Celda de comprobación" xfId="109"/>
    <cellStyle name="Celda vinculada" xfId="110"/>
    <cellStyle name="Cella collegata" xfId="111"/>
    <cellStyle name="Cella da controllare" xfId="112"/>
    <cellStyle name="Cellule liée" xfId="113" builtinId="24" customBuiltin="1"/>
    <cellStyle name="Check Cell" xfId="114"/>
    <cellStyle name="classeur | commentaire" xfId="115"/>
    <cellStyle name="classeur | extraction | series | particulier" xfId="116"/>
    <cellStyle name="classeur | extraction | series | quinquenal" xfId="117"/>
    <cellStyle name="classeur | extraction | series | sept dernieres" xfId="118"/>
    <cellStyle name="classeur | extraction | structure | dernier" xfId="119"/>
    <cellStyle name="classeur | extraction | structure | deux derniers" xfId="120"/>
    <cellStyle name="classeur | extraction | structure | particulier" xfId="121"/>
    <cellStyle name="classeur | historique" xfId="122"/>
    <cellStyle name="classeur | note | numero" xfId="123"/>
    <cellStyle name="classeur | note | texte" xfId="124"/>
    <cellStyle name="classeur | periodicite | annee scolaire" xfId="125"/>
    <cellStyle name="classeur | periodicite | annuelle" xfId="126"/>
    <cellStyle name="classeur | periodicite | autre" xfId="127"/>
    <cellStyle name="classeur | periodicite | bimestrielle" xfId="128"/>
    <cellStyle name="classeur | periodicite | mensuelle" xfId="129"/>
    <cellStyle name="classeur | periodicite | semestrielle" xfId="130"/>
    <cellStyle name="classeur | periodicite | trimestrielle" xfId="131"/>
    <cellStyle name="classeur | reference | aucune" xfId="132"/>
    <cellStyle name="classeur | reference | tabl-series compose" xfId="133"/>
    <cellStyle name="classeur | reference | tabl-series simple (particulier)" xfId="134"/>
    <cellStyle name="classeur | reference | tabl-series simple (standard)" xfId="135"/>
    <cellStyle name="classeur | reference | tabl-structure (particulier)" xfId="136"/>
    <cellStyle name="classeur | reference | tabl-structure (standard)" xfId="137"/>
    <cellStyle name="classeur | theme | intitule" xfId="138"/>
    <cellStyle name="classeur | theme | notice explicative" xfId="139"/>
    <cellStyle name="classeur | titre | niveau 1" xfId="140"/>
    <cellStyle name="classeur | titre | niveau 2" xfId="141"/>
    <cellStyle name="classeur | titre | niveau 3" xfId="142"/>
    <cellStyle name="classeur | titre | niveau 4" xfId="143"/>
    <cellStyle name="classeur | titre | niveau 5" xfId="144"/>
    <cellStyle name="coin" xfId="145"/>
    <cellStyle name="Colore 1" xfId="146"/>
    <cellStyle name="Colore 2" xfId="147"/>
    <cellStyle name="Colore 3" xfId="148"/>
    <cellStyle name="Colore 4" xfId="149"/>
    <cellStyle name="Colore 5" xfId="150"/>
    <cellStyle name="Colore 6" xfId="151"/>
    <cellStyle name="Comma 2" xfId="152"/>
    <cellStyle name="Commentaire" xfId="153"/>
    <cellStyle name="Commentaire 2" xfId="154"/>
    <cellStyle name="Commentaire 3" xfId="433"/>
    <cellStyle name="Commentaire_2.13" xfId="155"/>
    <cellStyle name="Date" xfId="156"/>
    <cellStyle name="Date 2" xfId="434"/>
    <cellStyle name="donn_normal" xfId="157"/>
    <cellStyle name="donnnormal1" xfId="158"/>
    <cellStyle name="donnnormal2" xfId="159"/>
    <cellStyle name="donntotal1" xfId="160"/>
    <cellStyle name="Encabezado 4" xfId="161"/>
    <cellStyle name="Énfasis1" xfId="162"/>
    <cellStyle name="Énfasis2" xfId="163"/>
    <cellStyle name="Énfasis3" xfId="164"/>
    <cellStyle name="Énfasis4" xfId="165"/>
    <cellStyle name="Énfasis5" xfId="166"/>
    <cellStyle name="Énfasis6" xfId="167"/>
    <cellStyle name="ent_col_ser" xfId="168"/>
    <cellStyle name="En-tête 1" xfId="169"/>
    <cellStyle name="En-tête 2" xfId="170"/>
    <cellStyle name="Entrada" xfId="171"/>
    <cellStyle name="Entrée" xfId="172" builtinId="20" customBuiltin="1"/>
    <cellStyle name="Euro" xfId="173"/>
    <cellStyle name="Euro 2" xfId="174"/>
    <cellStyle name="Euro 2 2" xfId="175"/>
    <cellStyle name="Euro 2 3" xfId="176"/>
    <cellStyle name="Euro 2_2.1" xfId="177"/>
    <cellStyle name="Euro 3" xfId="178"/>
    <cellStyle name="Euro 4" xfId="179"/>
    <cellStyle name="Euro 4 2" xfId="180"/>
    <cellStyle name="Euro 4 3" xfId="181"/>
    <cellStyle name="Euro 4_2.1" xfId="182"/>
    <cellStyle name="Euro 5" xfId="183"/>
    <cellStyle name="Euro 6" xfId="184"/>
    <cellStyle name="Euro 7" xfId="435"/>
    <cellStyle name="Euro 8" xfId="440"/>
    <cellStyle name="Euro_2.1" xfId="185"/>
    <cellStyle name="Excel_BuiltIn_60 % - Accent6" xfId="186"/>
    <cellStyle name="Explanatory Text" xfId="187"/>
    <cellStyle name="Financier" xfId="188"/>
    <cellStyle name="Financier 2" xfId="436"/>
    <cellStyle name="Financier0" xfId="189"/>
    <cellStyle name="Financier0 2" xfId="437"/>
    <cellStyle name="Good" xfId="190"/>
    <cellStyle name="Heading" xfId="191"/>
    <cellStyle name="Heading 1" xfId="192"/>
    <cellStyle name="Heading 2" xfId="193"/>
    <cellStyle name="Heading 3" xfId="194"/>
    <cellStyle name="Heading 4" xfId="195"/>
    <cellStyle name="Heading_2.1" xfId="196"/>
    <cellStyle name="Heading1" xfId="197"/>
    <cellStyle name="Incorrecto" xfId="198"/>
    <cellStyle name="Input" xfId="199"/>
    <cellStyle name="Insatisfaisant" xfId="200" builtinId="27" customBuiltin="1"/>
    <cellStyle name="Insatisfaisant 2" xfId="438"/>
    <cellStyle name="Lien hypertexte" xfId="201" builtinId="8"/>
    <cellStyle name="Lien hypertexte 2" xfId="202"/>
    <cellStyle name="Ligne détail" xfId="203"/>
    <cellStyle name="ligne_titre_tableau_1" xfId="204"/>
    <cellStyle name="Linked Cell" xfId="205"/>
    <cellStyle name="MEV1" xfId="206"/>
    <cellStyle name="MEV2" xfId="207"/>
    <cellStyle name="MEV3" xfId="208"/>
    <cellStyle name="MEV4" xfId="209"/>
    <cellStyle name="MEV5" xfId="210"/>
    <cellStyle name="Milliers 2" xfId="211"/>
    <cellStyle name="Milliers 2 2" xfId="212"/>
    <cellStyle name="Milliers 2 3" xfId="213"/>
    <cellStyle name="Milliers 2_2.1" xfId="214"/>
    <cellStyle name="Milliers 3" xfId="215"/>
    <cellStyle name="Milliers 4" xfId="216"/>
    <cellStyle name="Milliers 5" xfId="217"/>
    <cellStyle name="Milliers 6" xfId="218"/>
    <cellStyle name="Monétaire 2" xfId="219"/>
    <cellStyle name="Monétaire 3" xfId="220"/>
    <cellStyle name="Monétaire0" xfId="221"/>
    <cellStyle name="Monétaire0 2" xfId="439"/>
    <cellStyle name="N?rmal_la?oux_larou?" xfId="222"/>
    <cellStyle name="Neutral" xfId="223"/>
    <cellStyle name="Neutrale" xfId="224"/>
    <cellStyle name="Neutre" xfId="225" builtinId="28" customBuiltin="1"/>
    <cellStyle name="Norma?_On Hol?" xfId="226"/>
    <cellStyle name="Normaᷬ_On Holᷤ" xfId="227"/>
    <cellStyle name="Normal" xfId="0" builtinId="0"/>
    <cellStyle name="Normal - Style1" xfId="228"/>
    <cellStyle name="Normal 10" xfId="229"/>
    <cellStyle name="Normal 11" xfId="230"/>
    <cellStyle name="Normal 12" xfId="231"/>
    <cellStyle name="Normal 13" xfId="232"/>
    <cellStyle name="Normal 14" xfId="233"/>
    <cellStyle name="Normal 15" xfId="234"/>
    <cellStyle name="Normal 16" xfId="235"/>
    <cellStyle name="Normal 17" xfId="236"/>
    <cellStyle name="Normal 18" xfId="237"/>
    <cellStyle name="Normal 19" xfId="238"/>
    <cellStyle name="Normal 2" xfId="239"/>
    <cellStyle name="Normal 2 2" xfId="240"/>
    <cellStyle name="Normal 2 3" xfId="241"/>
    <cellStyle name="Normal 2_2.1" xfId="242"/>
    <cellStyle name="Normal 20" xfId="427"/>
    <cellStyle name="Normal 21" xfId="454"/>
    <cellStyle name="Normal 22" xfId="432"/>
    <cellStyle name="Normal 3" xfId="243"/>
    <cellStyle name="Normal 3 2" xfId="244"/>
    <cellStyle name="Normal 3 3" xfId="245"/>
    <cellStyle name="Normal 3_2.1" xfId="246"/>
    <cellStyle name="Normal 4" xfId="247"/>
    <cellStyle name="Normal 4 2" xfId="248"/>
    <cellStyle name="Normal 4 3" xfId="249"/>
    <cellStyle name="Normal 4 4" xfId="250"/>
    <cellStyle name="Normal 4_2.1" xfId="251"/>
    <cellStyle name="Normal 5" xfId="252"/>
    <cellStyle name="Normal 5 2" xfId="253"/>
    <cellStyle name="Normal 5 3" xfId="254"/>
    <cellStyle name="Normal 5_2.1" xfId="255"/>
    <cellStyle name="Normal 6" xfId="256"/>
    <cellStyle name="Normal 6 2" xfId="257"/>
    <cellStyle name="Normal 6 3" xfId="258"/>
    <cellStyle name="Normal 6 4" xfId="259"/>
    <cellStyle name="Normal 6_2.1" xfId="260"/>
    <cellStyle name="Normal 7" xfId="261"/>
    <cellStyle name="Normal 8" xfId="262"/>
    <cellStyle name="Normal 9" xfId="263"/>
    <cellStyle name="Normal_2.14" xfId="264"/>
    <cellStyle name="Normal_2.6" xfId="265"/>
    <cellStyle name="Normal_Annexe 1 - situation economique" xfId="266"/>
    <cellStyle name="Normal_Annexes C - Transport, emploi et rémunération 2015 v travail" xfId="267"/>
    <cellStyle name="Normal_BS TRM 200912 _ F2A" xfId="268"/>
    <cellStyle name="Normal_BS TRM 200912 _ F2A_2.3b" xfId="269"/>
    <cellStyle name="Normal_BS TRM 201112 _ F2A GL" xfId="270"/>
    <cellStyle name="Normal_C1 (ex S1b) Emploi" xfId="271"/>
    <cellStyle name="Normal_C1 (ex S1b) Emploi_Annexes C - Transport, emploi et rémunération 2015 v travail" xfId="272"/>
    <cellStyle name="Normal_Feuil1" xfId="273"/>
    <cellStyle name="Normal_TRM 1997-2006, Annexe 1B.1" xfId="274"/>
    <cellStyle name="Nota" xfId="275"/>
    <cellStyle name="Notas" xfId="276"/>
    <cellStyle name="Note 2" xfId="277"/>
    <cellStyle name="num_note" xfId="278"/>
    <cellStyle name="N䃯rmal_la䇲oux_larou᷸" xfId="279"/>
    <cellStyle name="Output" xfId="280"/>
    <cellStyle name="Pourcentage 2" xfId="281"/>
    <cellStyle name="Pourcentage 3" xfId="282"/>
    <cellStyle name="Pourcentage 4" xfId="283"/>
    <cellStyle name="Pourcentage 5" xfId="284"/>
    <cellStyle name="Pourcentage 6" xfId="285"/>
    <cellStyle name="Pourcentage 7" xfId="286"/>
    <cellStyle name="Pourcentage 8" xfId="287"/>
    <cellStyle name="Pourcentage 9" xfId="441"/>
    <cellStyle name="Remarque" xfId="288"/>
    <cellStyle name="Result" xfId="289"/>
    <cellStyle name="Result2" xfId="290"/>
    <cellStyle name="Salida" xfId="291"/>
    <cellStyle name="Satisfaisant" xfId="292" builtinId="26" customBuiltin="1"/>
    <cellStyle name="Sortie" xfId="293" builtinId="21" customBuiltin="1"/>
    <cellStyle name="Table du pilote - Catégorie" xfId="294"/>
    <cellStyle name="Table du pilote - Champ" xfId="295"/>
    <cellStyle name="Table du pilote - Coin" xfId="296"/>
    <cellStyle name="Table du pilote - Résultat" xfId="297"/>
    <cellStyle name="Table du pilote - Titre" xfId="298"/>
    <cellStyle name="Table du pilote - Valeur" xfId="299"/>
    <cellStyle name="Table dynamique - Catégorie" xfId="300"/>
    <cellStyle name="Table dynamique - Champ" xfId="301"/>
    <cellStyle name="Table dynamique - Coin" xfId="302"/>
    <cellStyle name="Table dynamique - Résultat" xfId="303"/>
    <cellStyle name="Table dynamique - Titre" xfId="304"/>
    <cellStyle name="Table dynamique - Valeur" xfId="305"/>
    <cellStyle name="tableau | cellule | (normal) | decimal 1" xfId="306"/>
    <cellStyle name="tableau | cellule | (normal) | decimal 2" xfId="307"/>
    <cellStyle name="tableau | cellule | (normal) | decimal 3" xfId="308"/>
    <cellStyle name="tableau | cellule | (normal) | decimal 4" xfId="309"/>
    <cellStyle name="tableau | cellule | (normal) | entier" xfId="310"/>
    <cellStyle name="tableau | cellule | (normal) | euro | decimal 1" xfId="311"/>
    <cellStyle name="tableau | cellule | (normal) | euro | decimal 2" xfId="312"/>
    <cellStyle name="tableau | cellule | (normal) | euro | entier" xfId="313"/>
    <cellStyle name="tableau | cellule | (normal) | franc | decimal 1" xfId="314"/>
    <cellStyle name="tableau | cellule | (normal) | franc | decimal 2" xfId="315"/>
    <cellStyle name="tableau | cellule | (normal) | franc | entier" xfId="316"/>
    <cellStyle name="tableau | cellule | (normal) | pourcentage | decimal 1" xfId="317"/>
    <cellStyle name="tableau | cellule | (normal) | pourcentage | decimal 2" xfId="318"/>
    <cellStyle name="tableau | cellule | (normal) | pourcentage | entier" xfId="319"/>
    <cellStyle name="tableau | cellule | (normal) | standard" xfId="320"/>
    <cellStyle name="tableau | cellule | (normal) | texte" xfId="321"/>
    <cellStyle name="tableau | cellule | (total) | decimal 1" xfId="322"/>
    <cellStyle name="tableau | cellule | (total) | decimal 2" xfId="323"/>
    <cellStyle name="tableau | cellule | (total) | decimal 3" xfId="324"/>
    <cellStyle name="tableau | cellule | (total) | decimal 4" xfId="325"/>
    <cellStyle name="tableau | cellule | (total) | entier" xfId="326"/>
    <cellStyle name="tableau | cellule | (total) | euro | decimal 1" xfId="327"/>
    <cellStyle name="tableau | cellule | (total) | euro | decimal 2" xfId="328"/>
    <cellStyle name="tableau | cellule | (total) | euro | entier" xfId="329"/>
    <cellStyle name="tableau | cellule | (total) | franc | decimal 1" xfId="330"/>
    <cellStyle name="tableau | cellule | (total) | franc | decimal 2" xfId="331"/>
    <cellStyle name="tableau | cellule | (total) | franc | entier" xfId="332"/>
    <cellStyle name="tableau | cellule | (total) | pourcentage | decimal 1" xfId="333"/>
    <cellStyle name="tableau | cellule | (total) | pourcentage | decimal 2" xfId="334"/>
    <cellStyle name="tableau | cellule | (total) | pourcentage | entier" xfId="335"/>
    <cellStyle name="tableau | cellule | (total) | standard" xfId="336"/>
    <cellStyle name="tableau | cellule | (total) | texte" xfId="337"/>
    <cellStyle name="tableau | cellule | normal | decimal 1" xfId="338"/>
    <cellStyle name="tableau | cellule | normal | decimal 2" xfId="339"/>
    <cellStyle name="tableau | cellule | normal | decimal 3" xfId="340"/>
    <cellStyle name="tableau | cellule | normal | decimal 4" xfId="341"/>
    <cellStyle name="tableau | cellule | normal | entier" xfId="342"/>
    <cellStyle name="tableau | cellule | normal | euro | decimal 1" xfId="343"/>
    <cellStyle name="tableau | cellule | normal | euro | decimal 2" xfId="344"/>
    <cellStyle name="tableau | cellule | normal | euro | entier" xfId="345"/>
    <cellStyle name="tableau | cellule | normal | franc | decimal 1" xfId="346"/>
    <cellStyle name="tableau | cellule | normal | franc | decimal 2" xfId="347"/>
    <cellStyle name="tableau | cellule | normal | franc | entier" xfId="348"/>
    <cellStyle name="tableau | cellule | normal | pourcentage | decimal 1" xfId="349"/>
    <cellStyle name="tableau | cellule | normal | pourcentage | decimal 2" xfId="350"/>
    <cellStyle name="tableau | cellule | normal | pourcentage | entier" xfId="351"/>
    <cellStyle name="tableau | cellule | normal | standard" xfId="352"/>
    <cellStyle name="tableau | cellule | normal | texte" xfId="353"/>
    <cellStyle name="tableau | cellule | total | decimal 1" xfId="354"/>
    <cellStyle name="tableau | cellule | total | decimal 2" xfId="355"/>
    <cellStyle name="tableau | cellule | total | decimal 3" xfId="356"/>
    <cellStyle name="tableau | cellule | total | decimal 4" xfId="357"/>
    <cellStyle name="tableau | cellule | total | entier" xfId="358"/>
    <cellStyle name="tableau | cellule | total | euro | decimal 1" xfId="359"/>
    <cellStyle name="tableau | cellule | total | euro | decimal 2" xfId="360"/>
    <cellStyle name="tableau | cellule | total | euro | entier" xfId="361"/>
    <cellStyle name="tableau | cellule | total | franc | decimal 1" xfId="362"/>
    <cellStyle name="tableau | cellule | total | franc | decimal 2" xfId="363"/>
    <cellStyle name="tableau | cellule | total | franc | entier" xfId="364"/>
    <cellStyle name="tableau | cellule | total | pourcentage | decimal 1" xfId="365"/>
    <cellStyle name="tableau | cellule | total | pourcentage | decimal 2" xfId="366"/>
    <cellStyle name="tableau | cellule | total | pourcentage | entier" xfId="367"/>
    <cellStyle name="tableau | cellule | total | standard" xfId="368"/>
    <cellStyle name="tableau | cellule | total | texte" xfId="369"/>
    <cellStyle name="tableau | coin superieur gauche" xfId="370"/>
    <cellStyle name="tableau | coin superieur gauche 2" xfId="442"/>
    <cellStyle name="tableau | entete-colonne | series" xfId="371"/>
    <cellStyle name="tableau | entete-colonne | series 2" xfId="443"/>
    <cellStyle name="tableau | entete-colonne | structure | normal" xfId="372"/>
    <cellStyle name="tableau | entete-colonne | structure | normal 2" xfId="444"/>
    <cellStyle name="tableau | entete-colonne | structure | total" xfId="373"/>
    <cellStyle name="tableau | entete-ligne | normal" xfId="374"/>
    <cellStyle name="tableau | entete-ligne | normal 2" xfId="445"/>
    <cellStyle name="tableau | entete-ligne | total" xfId="375"/>
    <cellStyle name="tableau | indice | plage de cellules" xfId="376"/>
    <cellStyle name="tableau | indice | texte" xfId="377"/>
    <cellStyle name="tableau | ligne de cesure" xfId="378"/>
    <cellStyle name="tableau | ligne de cesure 2" xfId="446"/>
    <cellStyle name="tableau | ligne-titre | niveau1" xfId="379"/>
    <cellStyle name="tableau | ligne-titre | niveau1 2" xfId="447"/>
    <cellStyle name="tableau | ligne-titre | niveau2" xfId="380"/>
    <cellStyle name="tableau | ligne-titre | niveau2 2" xfId="448"/>
    <cellStyle name="tableau | ligne-titre | niveau3" xfId="381"/>
    <cellStyle name="tableau | ligne-titre | niveau3 2" xfId="449"/>
    <cellStyle name="tableau | ligne-titre | niveau4" xfId="382"/>
    <cellStyle name="tableau | ligne-titre | niveau4 2" xfId="450"/>
    <cellStyle name="tableau | ligne-titre | niveau5" xfId="383"/>
    <cellStyle name="tableau | ligne-titre | niveau5 2" xfId="451"/>
    <cellStyle name="tableau | source | plage de cellules" xfId="384"/>
    <cellStyle name="tableau | source | texte" xfId="385"/>
    <cellStyle name="tableau | unite | plage de cellules" xfId="386"/>
    <cellStyle name="tableau | unite | texte" xfId="387"/>
    <cellStyle name="Testo avviso" xfId="388"/>
    <cellStyle name="Testo descrittivo" xfId="389"/>
    <cellStyle name="Texte explicatif" xfId="390" builtinId="53" customBuiltin="1"/>
    <cellStyle name="Texto de advertencia" xfId="391"/>
    <cellStyle name="Texto explicativo" xfId="392"/>
    <cellStyle name="Title" xfId="393"/>
    <cellStyle name="Titolo" xfId="394"/>
    <cellStyle name="Titolo 1" xfId="395"/>
    <cellStyle name="Titolo 2" xfId="396"/>
    <cellStyle name="Titolo 3" xfId="397"/>
    <cellStyle name="Titolo 4" xfId="398"/>
    <cellStyle name="Titolo_ANNÉE 2015" xfId="399"/>
    <cellStyle name="Titre" xfId="400" builtinId="15" customBuiltin="1"/>
    <cellStyle name="Titre 1" xfId="401"/>
    <cellStyle name="Titre 2" xfId="402"/>
    <cellStyle name="Titre 3" xfId="403"/>
    <cellStyle name="Titre 4" xfId="404"/>
    <cellStyle name="Titre 5" xfId="405"/>
    <cellStyle name="Titre colonnes" xfId="406"/>
    <cellStyle name="Titre général" xfId="407"/>
    <cellStyle name="Titre lignes" xfId="408"/>
    <cellStyle name="Titre page" xfId="409"/>
    <cellStyle name="Titre " xfId="410"/>
    <cellStyle name="Titre 1" xfId="411" builtinId="16" customBuiltin="1"/>
    <cellStyle name="Titre 2" xfId="412" builtinId="17" customBuiltin="1"/>
    <cellStyle name="Titre 3" xfId="413" builtinId="18" customBuiltin="1"/>
    <cellStyle name="Titre 4" xfId="414" builtinId="19" customBuiltin="1"/>
    <cellStyle name="Título" xfId="415"/>
    <cellStyle name="Título 1" xfId="416"/>
    <cellStyle name="Título 2" xfId="417"/>
    <cellStyle name="Título 3" xfId="418"/>
    <cellStyle name="Total" xfId="419" builtinId="25" customBuiltin="1"/>
    <cellStyle name="Total 2" xfId="452"/>
    <cellStyle name="Totale" xfId="420"/>
    <cellStyle name="Valore non valido" xfId="421"/>
    <cellStyle name="Valore valido" xfId="422"/>
    <cellStyle name="Vérification" xfId="423" builtinId="23" customBuiltin="1"/>
    <cellStyle name="Vérification de cellule" xfId="424"/>
    <cellStyle name="Virgule fixe" xfId="425"/>
    <cellStyle name="Virgule fixe 2" xfId="453"/>
    <cellStyle name="Warning Text" xfId="4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showGridLines="0" tabSelected="1" workbookViewId="0">
      <selection activeCell="A24" sqref="A24"/>
    </sheetView>
  </sheetViews>
  <sheetFormatPr baseColWidth="10" defaultColWidth="116.28515625" defaultRowHeight="12.75"/>
  <cols>
    <col min="1" max="1" width="101.140625" style="134" customWidth="1"/>
    <col min="2" max="2" width="132.85546875" style="134" customWidth="1"/>
    <col min="3" max="16384" width="116.28515625" style="134"/>
  </cols>
  <sheetData>
    <row r="1" spans="1:3">
      <c r="A1" s="574" t="s">
        <v>144</v>
      </c>
      <c r="B1" s="67"/>
    </row>
    <row r="2" spans="1:3">
      <c r="A2" s="584"/>
      <c r="B2" s="119"/>
    </row>
    <row r="3" spans="1:3" s="337" customFormat="1">
      <c r="A3" s="585" t="str">
        <f>'1.1'!A1</f>
        <v>Annexe 1.1 Effectif salarié au 31 décembre, hors intérim</v>
      </c>
      <c r="B3" s="586" t="str">
        <f>'1.1'!$A$14</f>
        <v>Sources : SDES à partir de Insee, estimations d’emploi ; Acoss ; SNCF</v>
      </c>
    </row>
    <row r="4" spans="1:3" s="337" customFormat="1">
      <c r="A4" s="578" t="str">
        <f>'1.2'!A1</f>
        <v>Annexe 1.2 Effectif salarié en moyenne annuelle, hors intérim</v>
      </c>
      <c r="B4" s="579" t="str">
        <f>'1.2'!$A$11</f>
        <v>Sources : SDES à partir de Insee, estimations d’emploi ; Acoss ; SNCF</v>
      </c>
    </row>
    <row r="5" spans="1:3" s="337" customFormat="1">
      <c r="A5" s="580" t="str">
        <f>'1.3a'!A1</f>
        <v>Annexe 1.3a Répartition des effectifs salariés au 31 décembre selon la taille de l’établissement (de 2000 à 2010)</v>
      </c>
      <c r="B5" s="581" t="str">
        <f>'1.3a'!$A$26</f>
        <v>Source : Pôle emploi</v>
      </c>
      <c r="C5" s="576" t="s">
        <v>143</v>
      </c>
    </row>
    <row r="6" spans="1:3" s="337" customFormat="1">
      <c r="A6" s="578" t="str">
        <f>'1.3b'!A1</f>
        <v>Annexe 1.3b Répartition des effectifs salariés au 31 décembre selon la taille de l’établissement (depuis 2012)</v>
      </c>
      <c r="B6" s="579" t="str">
        <f>'1.3b'!$A$31</f>
        <v>Source : Insee, déclarations annuelles de données sociales (DADS) et déclarations sociales nominatives (DSN)</v>
      </c>
    </row>
    <row r="7" spans="1:3" s="337" customFormat="1">
      <c r="A7" s="578" t="str">
        <f>'1.4'!A1</f>
        <v>Annexe 1.4 Effectifs salariés et non salariés au 31 décembre dans le transport routier de fret élargi</v>
      </c>
      <c r="B7" s="579" t="str">
        <f>'1.4'!$A$11</f>
        <v>Sources : SDES à partir de Insee, estimations d’emploi et base Non-salariés ; Acoss ; SNCF</v>
      </c>
    </row>
    <row r="8" spans="1:3" s="337" customFormat="1">
      <c r="A8" s="578" t="str">
        <f>'1.5'!A1</f>
        <v>Annexe 1.5 Part des non-salariés dans l'emploi total au 31 décembre</v>
      </c>
      <c r="B8" s="579" t="str">
        <f>'1.5'!$A$13</f>
        <v>Sources : SDES à partir de Insee, estimations d’emploi et base Non-salariés</v>
      </c>
    </row>
    <row r="9" spans="1:3" s="337" customFormat="1">
      <c r="A9" s="578" t="str">
        <f>'1.6'!A1</f>
        <v>Annexe 1.6 Structure de l'emploi non salarié au 31 décembre</v>
      </c>
      <c r="B9" s="579" t="str">
        <f>'1.6'!$A$25</f>
        <v>Source : Insee, base Non-salariés</v>
      </c>
    </row>
    <row r="10" spans="1:3" s="337" customFormat="1">
      <c r="A10" s="578" t="str">
        <f>'1.7'!A1</f>
        <v>Annexe 1.7 Part des femmes dans la population salariée au 31 décembre</v>
      </c>
      <c r="B10" s="579" t="str">
        <f>'1.7'!A14</f>
        <v>Source : Insee, déclarations annuelles de données sociales (DADS) et déclarations sociales nominatives (DSN)</v>
      </c>
    </row>
    <row r="11" spans="1:3" s="337" customFormat="1">
      <c r="A11" s="578" t="str">
        <f>'1.8'!A1</f>
        <v>Annexe 1.8 Part des conducteurs dans  la population salariée au 31 décembre</v>
      </c>
      <c r="B11" s="579" t="str">
        <f>'1.8'!$A$13</f>
        <v>Source : Insee, déclarations annuelles de données sociales (DADS) et déclarations sociales nominatives (DSN)</v>
      </c>
    </row>
    <row r="12" spans="1:3" s="337" customFormat="1">
      <c r="A12" s="578" t="str">
        <f>'1.9'!A1</f>
        <v>Annexe 1.9 Structure par catégorie professionnelle des salariés au 31 décembre</v>
      </c>
      <c r="B12" s="579" t="str">
        <f>'1.9'!$A$70</f>
        <v>Source : Insee, déclarations annuelles de données sociales (DADS) et déclarations sociales nominatives (DSN)</v>
      </c>
    </row>
    <row r="13" spans="1:3" s="337" customFormat="1">
      <c r="A13" s="578" t="str">
        <f>'1.10'!A1</f>
        <v>Annexe 1.10 Âges moyen et médian de la population salariée au 31 décembre</v>
      </c>
      <c r="B13" s="579" t="str">
        <f>'1.10'!$A$33</f>
        <v>Source : Insee, déclarations annuelles de données sociales (DADS) et déclarations sociales nominatives (DSN)</v>
      </c>
    </row>
    <row r="14" spans="1:3" s="337" customFormat="1">
      <c r="A14" s="578" t="str">
        <f>'1.11'!A1</f>
        <v>Annexe 1.11 Répartition des salariés par sexe et âge au 31 décembre</v>
      </c>
      <c r="B14" s="579" t="str">
        <f>'1.11'!$A$26</f>
        <v>Source : Insee, déclarations annuelles de données sociales (DADS) et déclarations sociales nominatives (DSN)</v>
      </c>
    </row>
    <row r="15" spans="1:3" s="337" customFormat="1">
      <c r="A15" s="578" t="str">
        <f>'1.12'!A1</f>
        <v>Annexe 1.12 Part des salariés à temps partiel au 31 décembre</v>
      </c>
      <c r="B15" s="579" t="str">
        <f>'1.12'!$A$14</f>
        <v>Source : Insee, déclarations annuelles de données sociales (DADS) et déclarations sociales nominatives (DSN)</v>
      </c>
    </row>
    <row r="16" spans="1:3" s="337" customFormat="1">
      <c r="A16" s="578" t="str">
        <f>'1.13'!A1</f>
        <v>Annexe 1.13 Volume de travail temporaire en équivalent temps plein au 31 décembre</v>
      </c>
      <c r="B16" s="579" t="str">
        <f>'1.13'!A10</f>
        <v>Sources : Dares, déclarations sociales nominatives (DSN) et fichiers de Pôle emploi des déclarations mensuelles des agences d'intérim.</v>
      </c>
    </row>
    <row r="17" spans="1:2">
      <c r="A17" s="582" t="str">
        <f>'1.14'!A1</f>
        <v>Annexe 1.14 Taux de recours à l'intérim, au 31 décembre</v>
      </c>
      <c r="B17" s="583" t="str">
        <f>'1.14'!A15</f>
        <v>Sources : Dares, déclarations sociales nominatives (DSN) et fichiers de Pôle emploi des déclarations mensuelles des agences d'intérim.</v>
      </c>
    </row>
    <row r="18" spans="1:2">
      <c r="A18" s="575"/>
      <c r="B18" s="575"/>
    </row>
    <row r="19" spans="1:2" ht="81.75" customHeight="1">
      <c r="A19" s="587" t="s">
        <v>142</v>
      </c>
      <c r="B19" s="587"/>
    </row>
    <row r="20" spans="1:2">
      <c r="A20" s="134" t="s">
        <v>88</v>
      </c>
    </row>
  </sheetData>
  <sheetProtection selectLockedCells="1" selectUnlockedCells="1"/>
  <mergeCells count="1">
    <mergeCell ref="A19:B19"/>
  </mergeCells>
  <phoneticPr fontId="54" type="noConversion"/>
  <hyperlinks>
    <hyperlink ref="A3" location="'1.1'!A1" display="'1.1'!A1"/>
    <hyperlink ref="A4" location="'1.2'!A1" display="'1.2'!A1"/>
    <hyperlink ref="A5" location="'1.3a'!A1" display="'1.3a'!A1"/>
    <hyperlink ref="A6" location="'1.3b'!A1" display="'1.3b'!A1"/>
    <hyperlink ref="A8" location="'1.5'!A1" display="1.5"/>
    <hyperlink ref="A9" location="'1.6'!A1" display="1.6"/>
    <hyperlink ref="A10" location="'1.7'!A1" display="1.7 "/>
    <hyperlink ref="A11" location="'1.8'!A1" display="1.8"/>
    <hyperlink ref="A12" location="'1.9'!A1" display="1.9"/>
    <hyperlink ref="A13" location="'1.10'!A1" display="1.10"/>
    <hyperlink ref="A14" location="'1.11'!A1" display="1.11"/>
    <hyperlink ref="A15" location="'1.12'!A1" display="1.12"/>
    <hyperlink ref="A16" location="'1.13'!A1" display="1.13"/>
    <hyperlink ref="A17" location="'1.14'!A1" display="1.14"/>
    <hyperlink ref="A7" location="'1.4'!A1" display="'1.4'!A1"/>
  </hyperlinks>
  <printOptions horizontalCentered="1" verticalCentered="1"/>
  <pageMargins left="0" right="0" top="0.98402777777777772" bottom="0.98402777777777772" header="0.51180555555555551" footer="0.51180555555555551"/>
  <pageSetup paperSize="9" scale="81"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55"/>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47.5703125" bestFit="1" customWidth="1"/>
    <col min="2" max="19" width="5.7109375" customWidth="1"/>
  </cols>
  <sheetData>
    <row r="1" spans="1:19">
      <c r="A1" s="133" t="s">
        <v>135</v>
      </c>
      <c r="P1" s="131"/>
      <c r="Q1" s="131"/>
      <c r="R1" s="131"/>
      <c r="S1" s="131"/>
    </row>
    <row r="2" spans="1:19">
      <c r="A2" s="156" t="s">
        <v>16</v>
      </c>
      <c r="P2" s="131"/>
      <c r="Q2" s="131"/>
      <c r="R2" s="131"/>
      <c r="S2" s="131"/>
    </row>
    <row r="3" spans="1:19" ht="13.5" thickBot="1">
      <c r="P3" s="132"/>
      <c r="Q3" s="132"/>
      <c r="R3" s="132"/>
      <c r="S3" s="132"/>
    </row>
    <row r="4" spans="1:19" s="67" customFormat="1">
      <c r="A4" s="501" t="s">
        <v>1</v>
      </c>
      <c r="B4" s="502">
        <v>2002</v>
      </c>
      <c r="C4" s="502">
        <v>2003</v>
      </c>
      <c r="D4" s="502">
        <v>2004</v>
      </c>
      <c r="E4" s="502">
        <v>2005</v>
      </c>
      <c r="F4" s="502">
        <v>2006</v>
      </c>
      <c r="G4" s="503">
        <v>2007</v>
      </c>
      <c r="H4" s="503">
        <v>2008</v>
      </c>
      <c r="I4" s="503">
        <v>2009</v>
      </c>
      <c r="J4" s="503">
        <v>2010</v>
      </c>
      <c r="K4" s="504">
        <v>2011</v>
      </c>
      <c r="L4" s="504">
        <v>2012</v>
      </c>
      <c r="M4" s="504">
        <v>2013</v>
      </c>
      <c r="N4" s="504">
        <v>2014</v>
      </c>
      <c r="O4" s="504">
        <v>2015</v>
      </c>
      <c r="P4" s="505">
        <v>2016</v>
      </c>
      <c r="Q4" s="506">
        <v>2017</v>
      </c>
      <c r="R4" s="507">
        <v>2018</v>
      </c>
      <c r="S4" s="508">
        <v>2019</v>
      </c>
    </row>
    <row r="5" spans="1:19" s="67" customFormat="1">
      <c r="A5" s="511" t="s">
        <v>46</v>
      </c>
      <c r="B5" s="16" t="s">
        <v>47</v>
      </c>
      <c r="C5" s="16" t="s">
        <v>47</v>
      </c>
      <c r="D5" s="16" t="s">
        <v>47</v>
      </c>
      <c r="E5" s="16" t="s">
        <v>47</v>
      </c>
      <c r="F5" s="16" t="s">
        <v>47</v>
      </c>
      <c r="G5" s="70" t="s">
        <v>47</v>
      </c>
      <c r="H5" s="70">
        <v>29.451763608067996</v>
      </c>
      <c r="I5" s="11">
        <v>31.01419704533242</v>
      </c>
      <c r="J5" s="11">
        <v>30.258213610230847</v>
      </c>
      <c r="K5" s="29">
        <v>31.398672924066808</v>
      </c>
      <c r="L5" s="254">
        <v>35.777692778457769</v>
      </c>
      <c r="M5" s="29">
        <v>36.64597604377942</v>
      </c>
      <c r="N5" s="29">
        <v>37.471962235878244</v>
      </c>
      <c r="O5" s="29">
        <v>38.121798694249499</v>
      </c>
      <c r="P5" s="427">
        <v>37.799999999999997</v>
      </c>
      <c r="Q5" s="499">
        <v>37.700000000000003</v>
      </c>
      <c r="R5" s="436">
        <v>40.799999999999997</v>
      </c>
      <c r="S5" s="510">
        <v>39.299999999999997</v>
      </c>
    </row>
    <row r="6" spans="1:19" s="67" customFormat="1">
      <c r="A6" s="512" t="s">
        <v>48</v>
      </c>
      <c r="B6" s="16">
        <v>35.333167849873405</v>
      </c>
      <c r="C6" s="16">
        <v>35.888651647595857</v>
      </c>
      <c r="D6" s="16">
        <v>36.636756719640189</v>
      </c>
      <c r="E6" s="16">
        <v>37.209089482767638</v>
      </c>
      <c r="F6" s="16">
        <v>37.801358409952869</v>
      </c>
      <c r="G6" s="11">
        <v>37.206215577811925</v>
      </c>
      <c r="H6" s="11">
        <v>38.227960635130664</v>
      </c>
      <c r="I6" s="11">
        <v>39.107216610386885</v>
      </c>
      <c r="J6" s="11">
        <v>38.529483802226672</v>
      </c>
      <c r="K6" s="29">
        <v>38.334324472484752</v>
      </c>
      <c r="L6" s="29">
        <v>39.373942916056009</v>
      </c>
      <c r="M6" s="29">
        <v>39.61890920834847</v>
      </c>
      <c r="N6" s="29">
        <v>39.942466194157667</v>
      </c>
      <c r="O6" s="29">
        <v>40.54257935779988</v>
      </c>
      <c r="P6" s="427">
        <v>39.700000000000003</v>
      </c>
      <c r="Q6" s="499">
        <v>39.9</v>
      </c>
      <c r="R6" s="436">
        <v>40.6</v>
      </c>
      <c r="S6" s="510">
        <v>41.2</v>
      </c>
    </row>
    <row r="7" spans="1:19" s="67" customFormat="1">
      <c r="A7" s="513" t="s">
        <v>3</v>
      </c>
      <c r="B7" s="16">
        <v>65.526266750241405</v>
      </c>
      <c r="C7" s="16">
        <v>66.557193625248559</v>
      </c>
      <c r="D7" s="16">
        <v>67.517976403788424</v>
      </c>
      <c r="E7" s="16">
        <v>68.833327167537945</v>
      </c>
      <c r="F7" s="16">
        <v>68.907131577705812</v>
      </c>
      <c r="G7" s="11">
        <v>68.747465494254143</v>
      </c>
      <c r="H7" s="11">
        <v>69.530963513017966</v>
      </c>
      <c r="I7" s="11">
        <v>70.454538890124454</v>
      </c>
      <c r="J7" s="11">
        <v>70.457499798686285</v>
      </c>
      <c r="K7" s="29">
        <v>70.586675335340814</v>
      </c>
      <c r="L7" s="29">
        <v>71.0610967213956</v>
      </c>
      <c r="M7" s="29">
        <v>71.259911269242735</v>
      </c>
      <c r="N7" s="29">
        <v>71.868111809590715</v>
      </c>
      <c r="O7" s="29">
        <v>71.86420407442138</v>
      </c>
      <c r="P7" s="427">
        <v>71.2</v>
      </c>
      <c r="Q7" s="499">
        <v>71.3</v>
      </c>
      <c r="R7" s="436">
        <v>71.099999999999994</v>
      </c>
      <c r="S7" s="510">
        <v>71.599999999999994</v>
      </c>
    </row>
    <row r="8" spans="1:19" s="67" customFormat="1">
      <c r="A8" s="514" t="s">
        <v>17</v>
      </c>
      <c r="B8" s="20">
        <v>72.313029226987169</v>
      </c>
      <c r="C8" s="20">
        <v>72.662665565178386</v>
      </c>
      <c r="D8" s="20">
        <v>73.462321006170015</v>
      </c>
      <c r="E8" s="20">
        <v>74.201726810782873</v>
      </c>
      <c r="F8" s="20">
        <v>73.94115036440148</v>
      </c>
      <c r="G8" s="74">
        <v>74.065602805684094</v>
      </c>
      <c r="H8" s="74">
        <v>74.984390773342355</v>
      </c>
      <c r="I8" s="74">
        <v>75.093837239308414</v>
      </c>
      <c r="J8" s="74">
        <v>75.166245728717868</v>
      </c>
      <c r="K8" s="75">
        <v>74.584057245501924</v>
      </c>
      <c r="L8" s="75">
        <v>74.85529135798302</v>
      </c>
      <c r="M8" s="75">
        <v>74.07224146462147</v>
      </c>
      <c r="N8" s="75">
        <v>75.058600159392427</v>
      </c>
      <c r="O8" s="75">
        <v>75.486700606172676</v>
      </c>
      <c r="P8" s="428">
        <v>74.7</v>
      </c>
      <c r="Q8" s="500">
        <v>74</v>
      </c>
      <c r="R8" s="437">
        <v>74.3</v>
      </c>
      <c r="S8" s="515">
        <v>74.7</v>
      </c>
    </row>
    <row r="9" spans="1:19" s="67" customFormat="1">
      <c r="A9" s="514" t="s">
        <v>18</v>
      </c>
      <c r="B9" s="20">
        <v>70.062750189332462</v>
      </c>
      <c r="C9" s="20">
        <v>71.369568808855107</v>
      </c>
      <c r="D9" s="20">
        <v>72.027713918123723</v>
      </c>
      <c r="E9" s="20">
        <v>72.354097072116332</v>
      </c>
      <c r="F9" s="20">
        <v>72.757512022014879</v>
      </c>
      <c r="G9" s="74">
        <v>72.845849802371546</v>
      </c>
      <c r="H9" s="74">
        <v>72.870026892180519</v>
      </c>
      <c r="I9" s="74">
        <v>74.502247912652535</v>
      </c>
      <c r="J9" s="74">
        <v>73.93092508707953</v>
      </c>
      <c r="K9" s="75">
        <v>74.670094121967381</v>
      </c>
      <c r="L9" s="75">
        <v>74.751048025299696</v>
      </c>
      <c r="M9" s="75">
        <v>75.833829444307312</v>
      </c>
      <c r="N9" s="75">
        <v>76.238760839384497</v>
      </c>
      <c r="O9" s="75">
        <v>76.346907286133799</v>
      </c>
      <c r="P9" s="428">
        <v>75.2</v>
      </c>
      <c r="Q9" s="500">
        <v>75.400000000000006</v>
      </c>
      <c r="R9" s="437">
        <v>73.900000000000006</v>
      </c>
      <c r="S9" s="515">
        <v>75.900000000000006</v>
      </c>
    </row>
    <row r="10" spans="1:19" s="67" customFormat="1">
      <c r="A10" s="514" t="s">
        <v>19</v>
      </c>
      <c r="B10" s="20">
        <v>75.428181149521905</v>
      </c>
      <c r="C10" s="20">
        <v>76.921838957137496</v>
      </c>
      <c r="D10" s="20">
        <v>78.407132243684998</v>
      </c>
      <c r="E10" s="20">
        <v>79.2</v>
      </c>
      <c r="F10" s="20">
        <v>79.385241394479266</v>
      </c>
      <c r="G10" s="74">
        <v>78.423772609819125</v>
      </c>
      <c r="H10" s="74">
        <v>79.854904847019242</v>
      </c>
      <c r="I10" s="74">
        <v>80.99453866053463</v>
      </c>
      <c r="J10" s="74">
        <v>81.187423151238363</v>
      </c>
      <c r="K10" s="75">
        <v>81.530157240084492</v>
      </c>
      <c r="L10" s="75">
        <v>81.616128681665032</v>
      </c>
      <c r="M10" s="75">
        <v>82.211512131003886</v>
      </c>
      <c r="N10" s="75">
        <v>82.301554947294861</v>
      </c>
      <c r="O10" s="75">
        <v>81.672103419113199</v>
      </c>
      <c r="P10" s="428">
        <v>81.5</v>
      </c>
      <c r="Q10" s="500">
        <v>81.599999999999994</v>
      </c>
      <c r="R10" s="437">
        <v>81.8</v>
      </c>
      <c r="S10" s="515">
        <v>81.900000000000006</v>
      </c>
    </row>
    <row r="11" spans="1:19" s="67" customFormat="1" ht="13.5" thickBot="1">
      <c r="A11" s="516" t="s">
        <v>20</v>
      </c>
      <c r="B11" s="517">
        <v>34.515588333892055</v>
      </c>
      <c r="C11" s="517">
        <v>33.465992002577366</v>
      </c>
      <c r="D11" s="517">
        <v>34.25313164736469</v>
      </c>
      <c r="E11" s="517">
        <v>35.7843770174306</v>
      </c>
      <c r="F11" s="517">
        <v>36.116113995126604</v>
      </c>
      <c r="G11" s="518">
        <v>33.155600890207715</v>
      </c>
      <c r="H11" s="518">
        <v>34.260938299158411</v>
      </c>
      <c r="I11" s="518">
        <v>35.620230615536457</v>
      </c>
      <c r="J11" s="518">
        <v>35.499251123315027</v>
      </c>
      <c r="K11" s="519">
        <v>34.906442751256932</v>
      </c>
      <c r="L11" s="519">
        <v>35.096835144071797</v>
      </c>
      <c r="M11" s="519">
        <v>35.325213221068694</v>
      </c>
      <c r="N11" s="519">
        <v>35.25136113644529</v>
      </c>
      <c r="O11" s="519">
        <v>34.16797217280476</v>
      </c>
      <c r="P11" s="520">
        <v>34.700000000000003</v>
      </c>
      <c r="Q11" s="521">
        <v>34.700000000000003</v>
      </c>
      <c r="R11" s="522">
        <v>34.799999999999997</v>
      </c>
      <c r="S11" s="523">
        <v>32.9</v>
      </c>
    </row>
    <row r="12" spans="1:19" s="268" customFormat="1">
      <c r="A12" s="213" t="s">
        <v>94</v>
      </c>
    </row>
    <row r="13" spans="1:19" s="268" customFormat="1">
      <c r="A13" s="481" t="s">
        <v>125</v>
      </c>
    </row>
    <row r="14" spans="1:19" s="268" customFormat="1" ht="67.5">
      <c r="A14" s="266" t="s">
        <v>95</v>
      </c>
      <c r="B14" s="265"/>
      <c r="C14" s="265"/>
      <c r="D14" s="265"/>
      <c r="E14" s="265"/>
    </row>
    <row r="15" spans="1:19" s="268" customFormat="1"/>
    <row r="16" spans="1:19" s="268" customFormat="1"/>
    <row r="17" s="268" customFormat="1"/>
    <row r="18" s="268" customFormat="1"/>
    <row r="19" s="268" customFormat="1"/>
    <row r="20" s="268" customFormat="1"/>
    <row r="21" s="268" customFormat="1"/>
    <row r="22" s="268" customFormat="1"/>
    <row r="23" s="268" customFormat="1"/>
    <row r="24" s="268" customFormat="1"/>
    <row r="25" s="268" customFormat="1"/>
    <row r="26" s="268" customFormat="1"/>
    <row r="27" s="268" customFormat="1"/>
    <row r="28" s="268" customFormat="1"/>
    <row r="29" s="268" customFormat="1"/>
    <row r="30" s="268" customFormat="1"/>
    <row r="31" s="268" customFormat="1"/>
    <row r="32" s="268" customFormat="1"/>
    <row r="33" s="268" customFormat="1"/>
    <row r="34" s="268" customFormat="1"/>
    <row r="35" s="268" customFormat="1"/>
    <row r="36" s="268" customFormat="1"/>
    <row r="37" s="268" customFormat="1"/>
    <row r="38" s="268" customFormat="1"/>
    <row r="39" s="268" customFormat="1"/>
    <row r="40" s="268" customFormat="1"/>
    <row r="41" s="268" customFormat="1"/>
    <row r="42" s="268" customFormat="1"/>
    <row r="43" s="268" customFormat="1"/>
    <row r="44" s="268" customFormat="1"/>
    <row r="45" s="268" customFormat="1"/>
    <row r="46" s="268" customFormat="1"/>
    <row r="47" s="268" customFormat="1"/>
    <row r="48" s="268" customFormat="1"/>
    <row r="49" s="268" customFormat="1"/>
    <row r="50" s="268" customFormat="1"/>
    <row r="51" s="268" customFormat="1"/>
    <row r="52" s="268" customFormat="1"/>
    <row r="53" s="268" customFormat="1"/>
    <row r="54" s="268" customFormat="1"/>
    <row r="55" s="268" customFormat="1"/>
  </sheetData>
  <sheetProtection selectLockedCells="1" selectUnlockedCells="1"/>
  <phoneticPr fontId="54" type="noConversion"/>
  <pageMargins left="0.74791666666666667" right="0.74791666666666667" top="0.98402777777777772" bottom="0.98402777777777772" header="0.51180555555555551" footer="0.51180555555555551"/>
  <pageSetup paperSize="9" firstPageNumber="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0"/>
  <sheetViews>
    <sheetView showGridLines="0" workbookViewId="0">
      <pane xSplit="1" ySplit="3" topLeftCell="B4" activePane="bottomRight" state="frozen"/>
      <selection pane="topRight"/>
      <selection pane="bottomLeft"/>
      <selection pane="bottomRight"/>
    </sheetView>
  </sheetViews>
  <sheetFormatPr baseColWidth="10" defaultRowHeight="12.75"/>
  <cols>
    <col min="1" max="1" width="45.140625" customWidth="1"/>
    <col min="2" max="10" width="8.7109375" customWidth="1"/>
  </cols>
  <sheetData>
    <row r="1" spans="1:16">
      <c r="A1" s="133" t="s">
        <v>136</v>
      </c>
      <c r="G1" s="131"/>
      <c r="H1" s="131"/>
      <c r="I1" s="131"/>
      <c r="J1" s="131"/>
    </row>
    <row r="2" spans="1:16" ht="13.5" thickBot="1">
      <c r="A2" s="167" t="s">
        <v>16</v>
      </c>
      <c r="B2" s="226"/>
      <c r="C2" s="226"/>
      <c r="D2" s="226"/>
      <c r="E2" s="226"/>
    </row>
    <row r="3" spans="1:16">
      <c r="A3" s="527"/>
      <c r="B3" s="503">
        <v>2011</v>
      </c>
      <c r="C3" s="503">
        <v>2012</v>
      </c>
      <c r="D3" s="503">
        <v>2013</v>
      </c>
      <c r="E3" s="504">
        <v>2014</v>
      </c>
      <c r="F3" s="528">
        <v>2015</v>
      </c>
      <c r="G3" s="505">
        <v>2016</v>
      </c>
      <c r="H3" s="506">
        <v>2017</v>
      </c>
      <c r="I3" s="507">
        <v>2018</v>
      </c>
      <c r="J3" s="508">
        <v>2019</v>
      </c>
    </row>
    <row r="4" spans="1:16">
      <c r="A4" s="529" t="s">
        <v>3</v>
      </c>
      <c r="B4" s="63"/>
      <c r="C4" s="64"/>
      <c r="D4" s="64"/>
      <c r="E4" s="361"/>
      <c r="F4" s="363"/>
      <c r="G4" s="439"/>
      <c r="H4" s="524"/>
      <c r="I4" s="442"/>
      <c r="J4" s="530"/>
    </row>
    <row r="5" spans="1:16">
      <c r="A5" s="531" t="s">
        <v>38</v>
      </c>
      <c r="B5" s="163">
        <v>3.7</v>
      </c>
      <c r="C5" s="164">
        <v>3.7</v>
      </c>
      <c r="D5" s="164">
        <v>3.7123944753371059</v>
      </c>
      <c r="E5" s="362">
        <v>3.825200372268756</v>
      </c>
      <c r="F5" s="364">
        <v>5.4</v>
      </c>
      <c r="G5" s="440">
        <v>5.4</v>
      </c>
      <c r="H5" s="525">
        <v>5.4</v>
      </c>
      <c r="I5" s="443">
        <v>5.5</v>
      </c>
      <c r="J5" s="532">
        <v>5.4</v>
      </c>
      <c r="K5" s="421"/>
      <c r="L5" s="545"/>
    </row>
    <row r="6" spans="1:16">
      <c r="A6" s="531" t="s">
        <v>39</v>
      </c>
      <c r="B6" s="163">
        <v>5.9</v>
      </c>
      <c r="C6" s="164">
        <v>5.7</v>
      </c>
      <c r="D6" s="164">
        <v>5.6771859362295434</v>
      </c>
      <c r="E6" s="362">
        <v>5.4304010223500159</v>
      </c>
      <c r="F6" s="364">
        <v>5.7</v>
      </c>
      <c r="G6" s="440">
        <v>5.6</v>
      </c>
      <c r="H6" s="525">
        <v>5.5</v>
      </c>
      <c r="I6" s="443">
        <v>5.7</v>
      </c>
      <c r="J6" s="532">
        <v>5.7</v>
      </c>
    </row>
    <row r="7" spans="1:16">
      <c r="A7" s="531" t="s">
        <v>40</v>
      </c>
      <c r="B7" s="163">
        <v>8.1999999999999993</v>
      </c>
      <c r="C7" s="164">
        <v>8.1999999999999993</v>
      </c>
      <c r="D7" s="164">
        <v>8.1677589753944044</v>
      </c>
      <c r="E7" s="362">
        <v>7.8568154352627415</v>
      </c>
      <c r="F7" s="364">
        <v>7.9</v>
      </c>
      <c r="G7" s="440">
        <v>7.8</v>
      </c>
      <c r="H7" s="525">
        <v>8</v>
      </c>
      <c r="I7" s="443">
        <v>7.9</v>
      </c>
      <c r="J7" s="532">
        <v>7.6</v>
      </c>
    </row>
    <row r="8" spans="1:16" s="424" customFormat="1">
      <c r="A8" s="531" t="s">
        <v>41</v>
      </c>
      <c r="B8" s="113">
        <v>82.2</v>
      </c>
      <c r="C8" s="103">
        <v>82.4</v>
      </c>
      <c r="D8" s="103">
        <v>82.442660613038953</v>
      </c>
      <c r="E8" s="109">
        <v>82.887583170118489</v>
      </c>
      <c r="F8" s="423">
        <f>100-F5-F6-F7</f>
        <v>80.999999999999986</v>
      </c>
      <c r="G8" s="441">
        <f>100-G5-G6-G7</f>
        <v>81.2</v>
      </c>
      <c r="H8" s="526">
        <f t="shared" ref="H8:I8" si="0">100-H5-H6-H7</f>
        <v>81.099999999999994</v>
      </c>
      <c r="I8" s="444">
        <f t="shared" si="0"/>
        <v>80.899999999999991</v>
      </c>
      <c r="J8" s="533">
        <f>J9+J10</f>
        <v>81.3</v>
      </c>
    </row>
    <row r="9" spans="1:16">
      <c r="A9" s="534" t="s">
        <v>84</v>
      </c>
      <c r="B9" s="163">
        <v>77.099999999999994</v>
      </c>
      <c r="C9" s="164">
        <v>77</v>
      </c>
      <c r="D9" s="164">
        <v>77.173930838030898</v>
      </c>
      <c r="E9" s="362">
        <v>77.73304996457891</v>
      </c>
      <c r="F9" s="364">
        <v>76.5</v>
      </c>
      <c r="G9" s="440">
        <v>76.8</v>
      </c>
      <c r="H9" s="525">
        <v>76.8</v>
      </c>
      <c r="I9" s="443">
        <v>76.8</v>
      </c>
      <c r="J9" s="532">
        <v>77.2</v>
      </c>
      <c r="K9" s="545"/>
      <c r="L9" s="545"/>
      <c r="M9" s="545"/>
      <c r="N9" s="545"/>
      <c r="O9" s="545"/>
      <c r="P9" s="545"/>
    </row>
    <row r="10" spans="1:16">
      <c r="A10" s="534" t="s">
        <v>85</v>
      </c>
      <c r="B10" s="163">
        <v>5.0999999999999996</v>
      </c>
      <c r="C10" s="164">
        <v>5.4</v>
      </c>
      <c r="D10" s="164">
        <v>5.2687297750080493</v>
      </c>
      <c r="E10" s="362">
        <v>5.1545332055395816</v>
      </c>
      <c r="F10" s="364">
        <v>4.5</v>
      </c>
      <c r="G10" s="440">
        <v>4.4000000000000004</v>
      </c>
      <c r="H10" s="525">
        <v>4.3</v>
      </c>
      <c r="I10" s="443">
        <v>4.0999999999999996</v>
      </c>
      <c r="J10" s="532">
        <v>4.0999999999999996</v>
      </c>
      <c r="K10" s="545"/>
      <c r="L10" s="545"/>
      <c r="M10" s="545"/>
      <c r="N10" s="545"/>
      <c r="O10" s="545"/>
      <c r="P10" s="545"/>
    </row>
    <row r="11" spans="1:16">
      <c r="A11" s="529" t="s">
        <v>17</v>
      </c>
      <c r="B11" s="163"/>
      <c r="C11" s="164"/>
      <c r="D11" s="164"/>
      <c r="E11" s="362"/>
      <c r="F11" s="364"/>
      <c r="G11" s="440"/>
      <c r="H11" s="525"/>
      <c r="I11" s="443"/>
      <c r="J11" s="532"/>
      <c r="K11" s="545"/>
      <c r="L11" s="545"/>
      <c r="M11" s="545"/>
      <c r="N11" s="545"/>
      <c r="O11" s="545"/>
      <c r="P11" s="545"/>
    </row>
    <row r="12" spans="1:16">
      <c r="A12" s="531" t="s">
        <v>38</v>
      </c>
      <c r="B12" s="163">
        <v>3.4</v>
      </c>
      <c r="C12" s="164">
        <v>3.3</v>
      </c>
      <c r="D12" s="164">
        <v>3.4739882397615731</v>
      </c>
      <c r="E12" s="362">
        <v>3.4309746485500852</v>
      </c>
      <c r="F12" s="364">
        <v>4.8</v>
      </c>
      <c r="G12" s="440">
        <v>4.8</v>
      </c>
      <c r="H12" s="525">
        <v>5</v>
      </c>
      <c r="I12" s="443">
        <v>4.9000000000000004</v>
      </c>
      <c r="J12" s="532">
        <v>4.8</v>
      </c>
      <c r="K12" s="545"/>
      <c r="L12" s="545"/>
      <c r="M12" s="545"/>
      <c r="N12" s="545"/>
      <c r="O12" s="545"/>
      <c r="P12" s="545"/>
    </row>
    <row r="13" spans="1:16">
      <c r="A13" s="531" t="s">
        <v>39</v>
      </c>
      <c r="B13" s="163">
        <v>4.7</v>
      </c>
      <c r="C13" s="164">
        <v>4.5999999999999996</v>
      </c>
      <c r="D13" s="164">
        <v>4.7973027398363692</v>
      </c>
      <c r="E13" s="362">
        <v>4.6267866596082587</v>
      </c>
      <c r="F13" s="364">
        <v>4.5999999999999996</v>
      </c>
      <c r="G13" s="440">
        <v>4.7</v>
      </c>
      <c r="H13" s="525">
        <v>4.7</v>
      </c>
      <c r="I13" s="443">
        <v>4.5999999999999996</v>
      </c>
      <c r="J13" s="532">
        <v>4.7</v>
      </c>
      <c r="K13" s="545"/>
      <c r="L13" s="545"/>
      <c r="M13" s="545"/>
      <c r="N13" s="545"/>
      <c r="O13" s="545"/>
      <c r="P13" s="545"/>
    </row>
    <row r="14" spans="1:16">
      <c r="A14" s="531" t="s">
        <v>40</v>
      </c>
      <c r="B14" s="163">
        <v>8</v>
      </c>
      <c r="C14" s="164">
        <v>8</v>
      </c>
      <c r="D14" s="164">
        <v>8.1556447993740147</v>
      </c>
      <c r="E14" s="362">
        <v>7.773072172225163</v>
      </c>
      <c r="F14" s="364">
        <v>7.7</v>
      </c>
      <c r="G14" s="440">
        <v>7.6</v>
      </c>
      <c r="H14" s="525">
        <v>7.9</v>
      </c>
      <c r="I14" s="443">
        <v>7.7</v>
      </c>
      <c r="J14" s="532">
        <v>7.5</v>
      </c>
      <c r="K14" s="545"/>
      <c r="L14" s="545"/>
      <c r="M14" s="545"/>
      <c r="N14" s="545"/>
      <c r="O14" s="545"/>
      <c r="P14" s="545"/>
    </row>
    <row r="15" spans="1:16">
      <c r="A15" s="531" t="s">
        <v>41</v>
      </c>
      <c r="B15" s="165">
        <v>83.9</v>
      </c>
      <c r="C15" s="164">
        <v>84.1</v>
      </c>
      <c r="D15" s="164">
        <v>83.573064221028048</v>
      </c>
      <c r="E15" s="362">
        <v>84.169166519616482</v>
      </c>
      <c r="F15" s="364">
        <v>82.891871125771956</v>
      </c>
      <c r="G15" s="440">
        <f>100-G12-G13-G14</f>
        <v>82.9</v>
      </c>
      <c r="H15" s="525">
        <f t="shared" ref="H15:I15" si="1">100-H12-H13-H14</f>
        <v>82.399999999999991</v>
      </c>
      <c r="I15" s="443">
        <f t="shared" si="1"/>
        <v>82.8</v>
      </c>
      <c r="J15" s="532">
        <f>J16+J17</f>
        <v>83</v>
      </c>
      <c r="K15" s="545"/>
      <c r="L15" s="545"/>
      <c r="M15" s="545"/>
      <c r="N15" s="545"/>
      <c r="O15" s="545"/>
      <c r="P15" s="545"/>
    </row>
    <row r="16" spans="1:16">
      <c r="A16" s="534" t="s">
        <v>84</v>
      </c>
      <c r="B16" s="163">
        <v>80.400000000000006</v>
      </c>
      <c r="C16" s="164">
        <v>80.5</v>
      </c>
      <c r="D16" s="164">
        <v>79.785507980161796</v>
      </c>
      <c r="E16" s="362">
        <v>80.713487441915177</v>
      </c>
      <c r="F16" s="364">
        <v>79.8</v>
      </c>
      <c r="G16" s="440">
        <v>79.8</v>
      </c>
      <c r="H16" s="525">
        <v>79.099999999999994</v>
      </c>
      <c r="I16" s="443">
        <v>79.5</v>
      </c>
      <c r="J16" s="532">
        <v>79.8</v>
      </c>
      <c r="K16" s="545"/>
      <c r="L16" s="545"/>
      <c r="M16" s="545"/>
      <c r="N16" s="545"/>
      <c r="O16" s="545"/>
      <c r="P16" s="545"/>
    </row>
    <row r="17" spans="1:16">
      <c r="A17" s="534" t="s">
        <v>85</v>
      </c>
      <c r="B17" s="163">
        <v>3.5</v>
      </c>
      <c r="C17" s="164">
        <v>3.6</v>
      </c>
      <c r="D17" s="164">
        <v>3.7875562408662531</v>
      </c>
      <c r="E17" s="362">
        <v>3.4556790777013116</v>
      </c>
      <c r="F17" s="364">
        <v>3.1</v>
      </c>
      <c r="G17" s="440">
        <v>3.1</v>
      </c>
      <c r="H17" s="525">
        <v>3.3</v>
      </c>
      <c r="I17" s="443">
        <v>3.3</v>
      </c>
      <c r="J17" s="532">
        <v>3.2</v>
      </c>
      <c r="K17" s="545"/>
      <c r="L17" s="545"/>
      <c r="M17" s="545"/>
      <c r="N17" s="545"/>
      <c r="O17" s="545"/>
      <c r="P17" s="545"/>
    </row>
    <row r="18" spans="1:16">
      <c r="A18" s="529" t="s">
        <v>18</v>
      </c>
      <c r="B18" s="163"/>
      <c r="C18" s="164"/>
      <c r="D18" s="164"/>
      <c r="E18" s="362"/>
      <c r="F18" s="364"/>
      <c r="G18" s="440"/>
      <c r="H18" s="525"/>
      <c r="I18" s="443"/>
      <c r="J18" s="532"/>
      <c r="K18" s="545"/>
      <c r="L18" s="545"/>
      <c r="M18" s="545"/>
      <c r="N18" s="545"/>
      <c r="O18" s="545"/>
      <c r="P18" s="545"/>
    </row>
    <row r="19" spans="1:16">
      <c r="A19" s="531" t="s">
        <v>38</v>
      </c>
      <c r="B19" s="163">
        <v>3.2</v>
      </c>
      <c r="C19" s="164">
        <v>3.2</v>
      </c>
      <c r="D19" s="164">
        <v>3.0441853373796599</v>
      </c>
      <c r="E19" s="362">
        <v>3.04141406763567</v>
      </c>
      <c r="F19" s="364">
        <v>4.9000000000000004</v>
      </c>
      <c r="G19" s="440">
        <v>4.9000000000000004</v>
      </c>
      <c r="H19" s="525">
        <v>4.8</v>
      </c>
      <c r="I19" s="443">
        <v>5</v>
      </c>
      <c r="J19" s="532">
        <v>4.7</v>
      </c>
      <c r="K19" s="545"/>
      <c r="L19" s="545"/>
      <c r="M19" s="545"/>
      <c r="N19" s="545"/>
      <c r="O19" s="545"/>
      <c r="P19" s="545"/>
    </row>
    <row r="20" spans="1:16">
      <c r="A20" s="531" t="s">
        <v>39</v>
      </c>
      <c r="B20" s="163">
        <v>4.5999999999999996</v>
      </c>
      <c r="C20" s="164">
        <v>4.5999999999999996</v>
      </c>
      <c r="D20" s="164">
        <v>4.2755085742496624</v>
      </c>
      <c r="E20" s="362">
        <v>4.1545540866262511</v>
      </c>
      <c r="F20" s="364">
        <v>4.5999999999999996</v>
      </c>
      <c r="G20" s="440">
        <v>4.5</v>
      </c>
      <c r="H20" s="525">
        <v>4.3</v>
      </c>
      <c r="I20" s="443">
        <v>4.9000000000000004</v>
      </c>
      <c r="J20" s="532">
        <v>4.4000000000000004</v>
      </c>
      <c r="K20" s="545"/>
      <c r="L20" s="545"/>
      <c r="M20" s="545"/>
      <c r="N20" s="545"/>
      <c r="O20" s="545"/>
      <c r="P20" s="545"/>
    </row>
    <row r="21" spans="1:16">
      <c r="A21" s="531" t="s">
        <v>40</v>
      </c>
      <c r="B21" s="163">
        <v>6.8</v>
      </c>
      <c r="C21" s="164">
        <v>6.8</v>
      </c>
      <c r="D21" s="164">
        <v>6.7439631764654635</v>
      </c>
      <c r="E21" s="362">
        <v>6.6364765174202027</v>
      </c>
      <c r="F21" s="364">
        <v>6.4</v>
      </c>
      <c r="G21" s="440">
        <v>6.4</v>
      </c>
      <c r="H21" s="525">
        <v>6.6</v>
      </c>
      <c r="I21" s="443">
        <v>6.9</v>
      </c>
      <c r="J21" s="532">
        <v>6.5</v>
      </c>
      <c r="K21" s="545"/>
      <c r="L21" s="545"/>
      <c r="M21" s="545"/>
      <c r="N21" s="545"/>
      <c r="O21" s="545"/>
      <c r="P21" s="545"/>
    </row>
    <row r="22" spans="1:16">
      <c r="A22" s="531" t="s">
        <v>41</v>
      </c>
      <c r="B22" s="165">
        <v>85.4</v>
      </c>
      <c r="C22" s="164">
        <v>85.4</v>
      </c>
      <c r="D22" s="164">
        <v>85.936342911905214</v>
      </c>
      <c r="E22" s="362">
        <v>86.16755532831786</v>
      </c>
      <c r="F22" s="364">
        <v>84.131996920357011</v>
      </c>
      <c r="G22" s="440">
        <f t="shared" ref="G22:I22" si="2">100-G19-G20-G21</f>
        <v>84.199999999999989</v>
      </c>
      <c r="H22" s="525">
        <f t="shared" si="2"/>
        <v>84.300000000000011</v>
      </c>
      <c r="I22" s="443">
        <f t="shared" si="2"/>
        <v>83.199999999999989</v>
      </c>
      <c r="J22" s="532">
        <f>J23+J24</f>
        <v>84.399999999999991</v>
      </c>
      <c r="K22" s="545"/>
      <c r="L22" s="545"/>
      <c r="M22" s="545"/>
      <c r="N22" s="545"/>
      <c r="O22" s="545"/>
      <c r="P22" s="545"/>
    </row>
    <row r="23" spans="1:16">
      <c r="A23" s="534" t="s">
        <v>84</v>
      </c>
      <c r="B23" s="163">
        <v>80.400000000000006</v>
      </c>
      <c r="C23" s="164">
        <v>80</v>
      </c>
      <c r="D23" s="164">
        <v>80.94207843877507</v>
      </c>
      <c r="E23" s="362">
        <v>81.218318603462123</v>
      </c>
      <c r="F23" s="364">
        <v>79.8</v>
      </c>
      <c r="G23" s="440">
        <v>80.099999999999994</v>
      </c>
      <c r="H23" s="525">
        <v>80.099999999999994</v>
      </c>
      <c r="I23" s="443">
        <v>79.099999999999994</v>
      </c>
      <c r="J23" s="532">
        <v>80.599999999999994</v>
      </c>
      <c r="K23" s="545"/>
      <c r="L23" s="545"/>
      <c r="M23" s="545"/>
      <c r="N23" s="545"/>
      <c r="O23" s="545"/>
      <c r="P23" s="545"/>
    </row>
    <row r="24" spans="1:16">
      <c r="A24" s="534" t="s">
        <v>85</v>
      </c>
      <c r="B24" s="163">
        <v>5</v>
      </c>
      <c r="C24" s="164">
        <v>5.4</v>
      </c>
      <c r="D24" s="164">
        <v>4.994264473130146</v>
      </c>
      <c r="E24" s="362">
        <v>4.9492367248557443</v>
      </c>
      <c r="F24" s="364">
        <v>4.3</v>
      </c>
      <c r="G24" s="440">
        <v>4.0999999999999996</v>
      </c>
      <c r="H24" s="525">
        <v>4.2</v>
      </c>
      <c r="I24" s="443">
        <v>4.0999999999999996</v>
      </c>
      <c r="J24" s="532">
        <v>3.8</v>
      </c>
      <c r="K24" s="545"/>
      <c r="L24" s="545"/>
      <c r="M24" s="545"/>
      <c r="N24" s="545"/>
      <c r="O24" s="545"/>
      <c r="P24" s="545"/>
    </row>
    <row r="25" spans="1:16">
      <c r="A25" s="529" t="s">
        <v>19</v>
      </c>
      <c r="B25" s="163"/>
      <c r="C25" s="164"/>
      <c r="D25" s="164"/>
      <c r="E25" s="362"/>
      <c r="F25" s="364"/>
      <c r="G25" s="440"/>
      <c r="H25" s="525"/>
      <c r="I25" s="443"/>
      <c r="J25" s="532"/>
      <c r="K25" s="545"/>
      <c r="L25" s="545"/>
      <c r="M25" s="545"/>
      <c r="N25" s="545"/>
      <c r="O25" s="545"/>
      <c r="P25" s="545"/>
    </row>
    <row r="26" spans="1:16">
      <c r="A26" s="531" t="s">
        <v>38</v>
      </c>
      <c r="B26" s="163">
        <v>3</v>
      </c>
      <c r="C26" s="164">
        <v>3</v>
      </c>
      <c r="D26" s="164">
        <v>3.0395969111123282</v>
      </c>
      <c r="E26" s="362">
        <v>3.1528886801315172</v>
      </c>
      <c r="F26" s="364">
        <v>4.4000000000000004</v>
      </c>
      <c r="G26" s="440">
        <v>4.3</v>
      </c>
      <c r="H26" s="525">
        <v>4.4000000000000004</v>
      </c>
      <c r="I26" s="443">
        <v>4</v>
      </c>
      <c r="J26" s="532">
        <v>3.7</v>
      </c>
      <c r="K26" s="545"/>
      <c r="L26" s="545"/>
      <c r="M26" s="545"/>
      <c r="N26" s="545"/>
      <c r="O26" s="545"/>
      <c r="P26" s="545"/>
    </row>
    <row r="27" spans="1:16">
      <c r="A27" s="531" t="s">
        <v>39</v>
      </c>
      <c r="B27" s="163">
        <v>2.6</v>
      </c>
      <c r="C27" s="164">
        <v>2.6</v>
      </c>
      <c r="D27" s="164">
        <v>2.6397940741552111</v>
      </c>
      <c r="E27" s="362">
        <v>2.6831845937059651</v>
      </c>
      <c r="F27" s="364">
        <v>2.8</v>
      </c>
      <c r="G27" s="440">
        <v>2.8</v>
      </c>
      <c r="H27" s="525">
        <v>2.7</v>
      </c>
      <c r="I27" s="443">
        <v>2.4</v>
      </c>
      <c r="J27" s="532">
        <v>2.8</v>
      </c>
      <c r="K27" s="545"/>
      <c r="L27" s="545"/>
      <c r="M27" s="545"/>
      <c r="N27" s="545"/>
      <c r="O27" s="545"/>
      <c r="P27" s="545"/>
    </row>
    <row r="28" spans="1:16">
      <c r="A28" s="531" t="s">
        <v>40</v>
      </c>
      <c r="B28" s="163">
        <v>4.7</v>
      </c>
      <c r="C28" s="164">
        <v>4.5999999999999996</v>
      </c>
      <c r="D28" s="164">
        <v>4.430691713675448</v>
      </c>
      <c r="E28" s="362">
        <v>4.0688116486613435</v>
      </c>
      <c r="F28" s="364">
        <v>4.2</v>
      </c>
      <c r="G28" s="440">
        <v>4.2</v>
      </c>
      <c r="H28" s="525">
        <v>4.3</v>
      </c>
      <c r="I28" s="443">
        <v>4.2</v>
      </c>
      <c r="J28" s="532">
        <v>3.9</v>
      </c>
      <c r="K28" s="545"/>
      <c r="L28" s="545"/>
      <c r="M28" s="545"/>
      <c r="N28" s="545"/>
      <c r="O28" s="545"/>
      <c r="P28" s="545"/>
    </row>
    <row r="29" spans="1:16">
      <c r="A29" s="531" t="s">
        <v>41</v>
      </c>
      <c r="B29" s="165">
        <v>89.7</v>
      </c>
      <c r="C29" s="164">
        <v>89.8</v>
      </c>
      <c r="D29" s="164">
        <v>89.889917301057011</v>
      </c>
      <c r="E29" s="362">
        <v>90.095115077501163</v>
      </c>
      <c r="F29" s="364">
        <v>88.622467330056352</v>
      </c>
      <c r="G29" s="440">
        <f t="shared" ref="G29:I29" si="3">100-G26-G27-G28</f>
        <v>88.7</v>
      </c>
      <c r="H29" s="525">
        <f t="shared" si="3"/>
        <v>88.6</v>
      </c>
      <c r="I29" s="443">
        <f t="shared" si="3"/>
        <v>89.399999999999991</v>
      </c>
      <c r="J29" s="532">
        <f>J30+J31</f>
        <v>89.600000000000009</v>
      </c>
      <c r="K29" s="545"/>
      <c r="L29" s="545"/>
      <c r="M29" s="545"/>
      <c r="N29" s="545"/>
      <c r="O29" s="545"/>
      <c r="P29" s="545"/>
    </row>
    <row r="30" spans="1:16">
      <c r="A30" s="534" t="s">
        <v>84</v>
      </c>
      <c r="B30" s="163">
        <v>88.3</v>
      </c>
      <c r="C30" s="164">
        <v>88.6</v>
      </c>
      <c r="D30" s="164">
        <v>88.783613560435953</v>
      </c>
      <c r="E30" s="362">
        <v>89.108736496007509</v>
      </c>
      <c r="F30" s="364">
        <v>87.4</v>
      </c>
      <c r="G30" s="440">
        <v>87.9</v>
      </c>
      <c r="H30" s="525">
        <v>87.8</v>
      </c>
      <c r="I30" s="443">
        <v>88.6</v>
      </c>
      <c r="J30" s="532">
        <v>88.9</v>
      </c>
      <c r="K30" s="545"/>
      <c r="L30" s="545"/>
      <c r="M30" s="545"/>
      <c r="N30" s="545"/>
      <c r="O30" s="545"/>
      <c r="P30" s="545"/>
    </row>
    <row r="31" spans="1:16">
      <c r="A31" s="534" t="s">
        <v>85</v>
      </c>
      <c r="B31" s="163">
        <v>1.4</v>
      </c>
      <c r="C31" s="164">
        <v>1.2</v>
      </c>
      <c r="D31" s="164">
        <v>1.1063037406210636</v>
      </c>
      <c r="E31" s="362">
        <v>0.98637858149365898</v>
      </c>
      <c r="F31" s="364">
        <v>1.2</v>
      </c>
      <c r="G31" s="440">
        <v>0.8</v>
      </c>
      <c r="H31" s="525">
        <v>0.8</v>
      </c>
      <c r="I31" s="443">
        <v>0.8</v>
      </c>
      <c r="J31" s="532">
        <v>0.7</v>
      </c>
      <c r="K31" s="545"/>
      <c r="L31" s="545"/>
      <c r="M31" s="545"/>
      <c r="N31" s="545"/>
      <c r="O31" s="545"/>
      <c r="P31" s="545"/>
    </row>
    <row r="32" spans="1:16">
      <c r="A32" s="529" t="s">
        <v>20</v>
      </c>
      <c r="B32" s="163"/>
      <c r="C32" s="164"/>
      <c r="D32" s="164"/>
      <c r="E32" s="362"/>
      <c r="F32" s="364"/>
      <c r="G32" s="440"/>
      <c r="H32" s="525"/>
      <c r="I32" s="443"/>
      <c r="J32" s="532"/>
      <c r="K32" s="545"/>
      <c r="L32" s="545"/>
      <c r="M32" s="545"/>
      <c r="N32" s="545"/>
      <c r="O32" s="545"/>
      <c r="P32" s="545"/>
    </row>
    <row r="33" spans="1:16">
      <c r="A33" s="531" t="s">
        <v>38</v>
      </c>
      <c r="B33" s="163">
        <v>7.4</v>
      </c>
      <c r="C33" s="164">
        <v>7.6</v>
      </c>
      <c r="D33" s="164">
        <v>7.6841330826452996</v>
      </c>
      <c r="E33" s="362">
        <v>8.9853623309168675</v>
      </c>
      <c r="F33" s="364">
        <v>10.8</v>
      </c>
      <c r="G33" s="440">
        <v>10.7</v>
      </c>
      <c r="H33" s="525">
        <v>11</v>
      </c>
      <c r="I33" s="443">
        <v>11.8</v>
      </c>
      <c r="J33" s="532">
        <v>11.6</v>
      </c>
      <c r="K33" s="545"/>
      <c r="L33" s="545"/>
      <c r="M33" s="545"/>
      <c r="N33" s="545"/>
      <c r="O33" s="545"/>
      <c r="P33" s="545"/>
    </row>
    <row r="34" spans="1:16">
      <c r="A34" s="531" t="s">
        <v>39</v>
      </c>
      <c r="B34" s="163">
        <v>17.5</v>
      </c>
      <c r="C34" s="164">
        <v>16.399999999999999</v>
      </c>
      <c r="D34" s="164">
        <v>16.616256573748604</v>
      </c>
      <c r="E34" s="362">
        <v>15.376496403077521</v>
      </c>
      <c r="F34" s="364">
        <v>15.8</v>
      </c>
      <c r="G34" s="440">
        <v>16</v>
      </c>
      <c r="H34" s="525">
        <v>15.8</v>
      </c>
      <c r="I34" s="443">
        <v>16.5</v>
      </c>
      <c r="J34" s="532">
        <v>17.7</v>
      </c>
      <c r="K34" s="545"/>
      <c r="L34" s="545"/>
      <c r="M34" s="545"/>
      <c r="N34" s="545"/>
      <c r="O34" s="545"/>
      <c r="P34" s="545"/>
    </row>
    <row r="35" spans="1:16">
      <c r="A35" s="531" t="s">
        <v>40</v>
      </c>
      <c r="B35" s="163">
        <v>15.2</v>
      </c>
      <c r="C35" s="164">
        <v>15.5</v>
      </c>
      <c r="D35" s="164">
        <v>15.428213302814791</v>
      </c>
      <c r="E35" s="362">
        <v>14.684887370496902</v>
      </c>
      <c r="F35" s="364">
        <v>15.5</v>
      </c>
      <c r="G35" s="440">
        <v>15.7</v>
      </c>
      <c r="H35" s="525">
        <v>16.100000000000001</v>
      </c>
      <c r="I35" s="443">
        <v>15.5</v>
      </c>
      <c r="J35" s="532">
        <v>14.4</v>
      </c>
      <c r="K35" s="545"/>
      <c r="L35" s="545"/>
      <c r="M35" s="545"/>
      <c r="N35" s="545"/>
      <c r="O35" s="545"/>
      <c r="P35" s="545"/>
    </row>
    <row r="36" spans="1:16">
      <c r="A36" s="531" t="s">
        <v>41</v>
      </c>
      <c r="B36" s="165">
        <v>59.9</v>
      </c>
      <c r="C36" s="164">
        <v>60.5</v>
      </c>
      <c r="D36" s="164">
        <v>60.271397040791307</v>
      </c>
      <c r="E36" s="362">
        <v>60.953253895508709</v>
      </c>
      <c r="F36" s="364">
        <v>57.874509594598202</v>
      </c>
      <c r="G36" s="440">
        <f t="shared" ref="G36:I36" si="4">100-G33-G34-G35</f>
        <v>57.599999999999994</v>
      </c>
      <c r="H36" s="525">
        <f t="shared" si="4"/>
        <v>57.1</v>
      </c>
      <c r="I36" s="443">
        <f t="shared" si="4"/>
        <v>56.2</v>
      </c>
      <c r="J36" s="532">
        <f>J37+J38</f>
        <v>56.300000000000004</v>
      </c>
      <c r="K36" s="545"/>
      <c r="L36" s="545"/>
      <c r="M36" s="545"/>
      <c r="N36" s="545"/>
      <c r="O36" s="545"/>
      <c r="P36" s="545"/>
    </row>
    <row r="37" spans="1:16">
      <c r="A37" s="534" t="s">
        <v>84</v>
      </c>
      <c r="B37" s="163">
        <v>45.9</v>
      </c>
      <c r="C37" s="164">
        <v>44.8</v>
      </c>
      <c r="D37" s="164">
        <v>44.88678165617592</v>
      </c>
      <c r="E37" s="362">
        <v>45.024025775629809</v>
      </c>
      <c r="F37" s="364">
        <v>44.7</v>
      </c>
      <c r="G37" s="440">
        <v>44.5</v>
      </c>
      <c r="H37" s="525">
        <v>45.4</v>
      </c>
      <c r="I37" s="443">
        <v>45.7</v>
      </c>
      <c r="J37" s="532">
        <v>44.7</v>
      </c>
      <c r="K37" s="545"/>
      <c r="L37" s="545"/>
      <c r="M37" s="545"/>
      <c r="N37" s="545"/>
      <c r="O37" s="545"/>
      <c r="P37" s="545"/>
    </row>
    <row r="38" spans="1:16">
      <c r="A38" s="534" t="s">
        <v>85</v>
      </c>
      <c r="B38" s="163">
        <v>14</v>
      </c>
      <c r="C38" s="164">
        <v>15.7</v>
      </c>
      <c r="D38" s="164">
        <v>15.384615384615385</v>
      </c>
      <c r="E38" s="362">
        <v>15.9292281198789</v>
      </c>
      <c r="F38" s="364">
        <v>13.2</v>
      </c>
      <c r="G38" s="440">
        <v>13.1</v>
      </c>
      <c r="H38" s="525">
        <v>11.7</v>
      </c>
      <c r="I38" s="443">
        <v>10.5</v>
      </c>
      <c r="J38" s="532">
        <v>11.6</v>
      </c>
      <c r="K38" s="545"/>
      <c r="L38" s="545"/>
      <c r="M38" s="545"/>
      <c r="N38" s="545"/>
      <c r="O38" s="545"/>
      <c r="P38" s="545"/>
    </row>
    <row r="39" spans="1:16">
      <c r="A39" s="535" t="s">
        <v>2</v>
      </c>
      <c r="B39" s="163"/>
      <c r="C39" s="164"/>
      <c r="D39" s="164"/>
      <c r="E39" s="362"/>
      <c r="F39" s="364"/>
      <c r="G39" s="440"/>
      <c r="H39" s="525"/>
      <c r="I39" s="443"/>
      <c r="J39" s="532"/>
      <c r="K39" s="545"/>
      <c r="L39" s="545"/>
      <c r="M39" s="545"/>
      <c r="N39" s="545"/>
      <c r="O39" s="545"/>
      <c r="P39" s="545"/>
    </row>
    <row r="40" spans="1:16">
      <c r="A40" s="531" t="s">
        <v>38</v>
      </c>
      <c r="B40" s="163">
        <v>4</v>
      </c>
      <c r="C40" s="164">
        <v>3.6</v>
      </c>
      <c r="D40" s="164">
        <v>3.5123966942148761</v>
      </c>
      <c r="E40" s="362">
        <v>3.5111842532643296</v>
      </c>
      <c r="F40" s="364">
        <v>4.4000000000000004</v>
      </c>
      <c r="G40" s="440">
        <v>4.3650341390635843</v>
      </c>
      <c r="H40" s="525">
        <v>3.7466096191312985</v>
      </c>
      <c r="I40" s="443">
        <v>2.2940491679791823</v>
      </c>
      <c r="J40" s="532">
        <v>2</v>
      </c>
      <c r="K40" s="545"/>
      <c r="L40" s="545"/>
      <c r="M40" s="545"/>
      <c r="N40" s="545"/>
      <c r="O40" s="545"/>
      <c r="P40" s="545"/>
    </row>
    <row r="41" spans="1:16">
      <c r="A41" s="531" t="s">
        <v>39</v>
      </c>
      <c r="B41" s="163">
        <v>3.8</v>
      </c>
      <c r="C41" s="164">
        <v>3.8</v>
      </c>
      <c r="D41" s="164">
        <v>3.6310884473360296</v>
      </c>
      <c r="E41" s="362">
        <v>3.6281154587384421</v>
      </c>
      <c r="F41" s="364">
        <v>3.5</v>
      </c>
      <c r="G41" s="440">
        <v>3.6708559113938479</v>
      </c>
      <c r="H41" s="525">
        <v>3.5193108453986324</v>
      </c>
      <c r="I41" s="443">
        <v>3.4581935218790658</v>
      </c>
      <c r="J41" s="532">
        <v>3.9</v>
      </c>
      <c r="K41" s="545"/>
      <c r="L41" s="545"/>
      <c r="M41" s="545"/>
      <c r="N41" s="545"/>
      <c r="O41" s="545"/>
      <c r="P41" s="545"/>
    </row>
    <row r="42" spans="1:16">
      <c r="A42" s="531" t="s">
        <v>40</v>
      </c>
      <c r="B42" s="163">
        <v>7</v>
      </c>
      <c r="C42" s="164">
        <v>6.8</v>
      </c>
      <c r="D42" s="164">
        <v>6.7599349393353263</v>
      </c>
      <c r="E42" s="362">
        <v>6.5622225590610856</v>
      </c>
      <c r="F42" s="364">
        <v>6.5</v>
      </c>
      <c r="G42" s="440">
        <v>6.2890475253064224</v>
      </c>
      <c r="H42" s="525">
        <v>6.331894411124269</v>
      </c>
      <c r="I42" s="443">
        <v>6.0408330969174635</v>
      </c>
      <c r="J42" s="532">
        <v>5.6</v>
      </c>
      <c r="K42" s="545"/>
      <c r="L42" s="545"/>
      <c r="M42" s="545"/>
      <c r="N42" s="545"/>
      <c r="O42" s="545"/>
      <c r="P42" s="545"/>
    </row>
    <row r="43" spans="1:16">
      <c r="A43" s="531" t="s">
        <v>41</v>
      </c>
      <c r="B43" s="165">
        <v>85.2</v>
      </c>
      <c r="C43" s="164">
        <v>85.8</v>
      </c>
      <c r="D43" s="164">
        <v>86.096579919113779</v>
      </c>
      <c r="E43" s="362">
        <v>86.298477728936135</v>
      </c>
      <c r="F43" s="364">
        <v>85.605580873880143</v>
      </c>
      <c r="G43" s="440">
        <f t="shared" ref="G43:I43" si="5">100-G40-G41-G42</f>
        <v>85.67506242423616</v>
      </c>
      <c r="H43" s="525">
        <f t="shared" si="5"/>
        <v>86.402185124345792</v>
      </c>
      <c r="I43" s="443">
        <f t="shared" si="5"/>
        <v>88.206924213224283</v>
      </c>
      <c r="J43" s="532">
        <f>J44+J45</f>
        <v>88.5</v>
      </c>
      <c r="K43" s="545"/>
      <c r="L43" s="545"/>
      <c r="M43" s="545"/>
      <c r="N43" s="545"/>
      <c r="O43" s="545"/>
      <c r="P43" s="545"/>
    </row>
    <row r="44" spans="1:16">
      <c r="A44" s="534" t="s">
        <v>84</v>
      </c>
      <c r="B44" s="163">
        <v>84</v>
      </c>
      <c r="C44" s="164">
        <v>84.7</v>
      </c>
      <c r="D44" s="164">
        <v>85.112976965007917</v>
      </c>
      <c r="E44" s="362">
        <v>85.429072562309173</v>
      </c>
      <c r="F44" s="364">
        <v>84.8</v>
      </c>
      <c r="G44" s="440">
        <v>85.087601147984287</v>
      </c>
      <c r="H44" s="525">
        <v>85.760400351453569</v>
      </c>
      <c r="I44" s="443">
        <v>87.592569041586373</v>
      </c>
      <c r="J44" s="532">
        <v>87.9</v>
      </c>
      <c r="K44" s="545"/>
      <c r="L44" s="545"/>
      <c r="M44" s="545"/>
      <c r="N44" s="545"/>
      <c r="O44" s="545"/>
      <c r="P44" s="545"/>
    </row>
    <row r="45" spans="1:16">
      <c r="A45" s="534" t="s">
        <v>85</v>
      </c>
      <c r="B45" s="165">
        <v>1.2</v>
      </c>
      <c r="C45" s="164">
        <v>1.1000000000000001</v>
      </c>
      <c r="D45" s="164">
        <v>0.98360295410585541</v>
      </c>
      <c r="E45" s="362">
        <v>0.86940516662696776</v>
      </c>
      <c r="F45" s="364">
        <v>0.8</v>
      </c>
      <c r="G45" s="440">
        <v>0.58746127625185196</v>
      </c>
      <c r="H45" s="525">
        <v>0.64178477289223368</v>
      </c>
      <c r="I45" s="443">
        <v>0.61435517163792175</v>
      </c>
      <c r="J45" s="532">
        <v>0.6</v>
      </c>
      <c r="K45" s="545"/>
      <c r="L45" s="545"/>
      <c r="M45" s="545"/>
      <c r="N45" s="545"/>
      <c r="O45" s="545"/>
      <c r="P45" s="545"/>
    </row>
    <row r="46" spans="1:16">
      <c r="A46" s="535" t="s">
        <v>42</v>
      </c>
      <c r="B46" s="165"/>
      <c r="C46" s="164"/>
      <c r="D46" s="164"/>
      <c r="E46" s="362"/>
      <c r="F46" s="364"/>
      <c r="G46" s="440"/>
      <c r="H46" s="525"/>
      <c r="I46" s="443"/>
      <c r="J46" s="532"/>
      <c r="K46" s="545"/>
      <c r="L46" s="545"/>
      <c r="M46" s="545"/>
      <c r="N46" s="545"/>
      <c r="O46" s="545"/>
      <c r="P46" s="545"/>
    </row>
    <row r="47" spans="1:16">
      <c r="A47" s="531" t="s">
        <v>38</v>
      </c>
      <c r="B47" s="165">
        <v>9.9</v>
      </c>
      <c r="C47" s="164">
        <v>9.6999999999999993</v>
      </c>
      <c r="D47" s="164">
        <v>9.8531384693091031</v>
      </c>
      <c r="E47" s="362">
        <v>10.194649734568543</v>
      </c>
      <c r="F47" s="364">
        <v>11</v>
      </c>
      <c r="G47" s="440">
        <v>11.1</v>
      </c>
      <c r="H47" s="525">
        <v>11</v>
      </c>
      <c r="I47" s="443">
        <v>10.8</v>
      </c>
      <c r="J47" s="532">
        <v>10.8</v>
      </c>
      <c r="K47" s="545"/>
      <c r="L47" s="545"/>
      <c r="M47" s="545"/>
      <c r="N47" s="545"/>
      <c r="O47" s="545"/>
      <c r="P47" s="545"/>
    </row>
    <row r="48" spans="1:16">
      <c r="A48" s="531" t="s">
        <v>39</v>
      </c>
      <c r="B48" s="165">
        <v>14.4</v>
      </c>
      <c r="C48" s="164">
        <v>13.8</v>
      </c>
      <c r="D48" s="164">
        <v>13.890023311205058</v>
      </c>
      <c r="E48" s="362">
        <v>13.96983260312083</v>
      </c>
      <c r="F48" s="364">
        <v>14</v>
      </c>
      <c r="G48" s="440">
        <v>13.7</v>
      </c>
      <c r="H48" s="525">
        <v>13.2</v>
      </c>
      <c r="I48" s="443">
        <v>13.2</v>
      </c>
      <c r="J48" s="532">
        <v>13</v>
      </c>
      <c r="K48" s="545"/>
      <c r="L48" s="545"/>
      <c r="M48" s="545"/>
      <c r="N48" s="545"/>
      <c r="O48" s="545"/>
      <c r="P48" s="545"/>
    </row>
    <row r="49" spans="1:16">
      <c r="A49" s="531" t="s">
        <v>40</v>
      </c>
      <c r="B49" s="165">
        <v>15.1</v>
      </c>
      <c r="C49" s="164">
        <v>14.9</v>
      </c>
      <c r="D49" s="164">
        <v>14.550116274375606</v>
      </c>
      <c r="E49" s="362">
        <v>14.006169743652828</v>
      </c>
      <c r="F49" s="364">
        <v>14.6</v>
      </c>
      <c r="G49" s="440">
        <v>14.4</v>
      </c>
      <c r="H49" s="525">
        <v>14.3</v>
      </c>
      <c r="I49" s="443">
        <v>14.1</v>
      </c>
      <c r="J49" s="532">
        <v>13.7</v>
      </c>
      <c r="K49" s="545"/>
      <c r="L49" s="545"/>
      <c r="M49" s="545"/>
      <c r="N49" s="545"/>
      <c r="O49" s="545"/>
      <c r="P49" s="545"/>
    </row>
    <row r="50" spans="1:16">
      <c r="A50" s="531" t="s">
        <v>41</v>
      </c>
      <c r="B50" s="165">
        <v>60.6</v>
      </c>
      <c r="C50" s="164">
        <v>61.6</v>
      </c>
      <c r="D50" s="164">
        <v>61.706721945110232</v>
      </c>
      <c r="E50" s="362">
        <v>61.829347918657795</v>
      </c>
      <c r="F50" s="364">
        <v>60.374676712441563</v>
      </c>
      <c r="G50" s="440">
        <f t="shared" ref="G50" si="6">100-G47-G48-G49</f>
        <v>60.800000000000004</v>
      </c>
      <c r="H50" s="525">
        <f t="shared" ref="H50" si="7">100-H47-H48-H49</f>
        <v>61.5</v>
      </c>
      <c r="I50" s="443">
        <f t="shared" ref="I50" si="8">100-I47-I48-I49</f>
        <v>61.9</v>
      </c>
      <c r="J50" s="532">
        <f>J51+J52</f>
        <v>62.5</v>
      </c>
      <c r="K50" s="545"/>
      <c r="L50" s="545"/>
      <c r="M50" s="545"/>
      <c r="N50" s="545"/>
      <c r="O50" s="545"/>
      <c r="P50" s="545"/>
    </row>
    <row r="51" spans="1:16">
      <c r="A51" s="534" t="s">
        <v>84</v>
      </c>
      <c r="B51" s="164">
        <v>54.6</v>
      </c>
      <c r="C51" s="164">
        <v>55.5</v>
      </c>
      <c r="D51" s="164">
        <v>55.707396026674104</v>
      </c>
      <c r="E51" s="362">
        <v>55.85917465484448</v>
      </c>
      <c r="F51" s="364">
        <v>55.2</v>
      </c>
      <c r="G51" s="440">
        <v>55.4</v>
      </c>
      <c r="H51" s="525">
        <v>55.7</v>
      </c>
      <c r="I51" s="443">
        <v>56.3</v>
      </c>
      <c r="J51" s="532">
        <v>56.7</v>
      </c>
      <c r="K51" s="545"/>
      <c r="L51" s="545"/>
      <c r="M51" s="545"/>
      <c r="N51" s="545"/>
      <c r="O51" s="545"/>
      <c r="P51" s="545"/>
    </row>
    <row r="52" spans="1:16">
      <c r="A52" s="534" t="s">
        <v>85</v>
      </c>
      <c r="B52" s="164">
        <v>6</v>
      </c>
      <c r="C52" s="164">
        <v>6.1</v>
      </c>
      <c r="D52" s="164">
        <v>5.9993259184361305</v>
      </c>
      <c r="E52" s="362">
        <v>5.9701732638133178</v>
      </c>
      <c r="F52" s="364">
        <v>5.2</v>
      </c>
      <c r="G52" s="440">
        <v>5.4</v>
      </c>
      <c r="H52" s="525">
        <v>5.8</v>
      </c>
      <c r="I52" s="443">
        <v>5.6</v>
      </c>
      <c r="J52" s="532">
        <v>5.8</v>
      </c>
      <c r="K52" s="545"/>
      <c r="L52" s="545"/>
      <c r="M52" s="545"/>
      <c r="N52" s="545"/>
      <c r="O52" s="545"/>
      <c r="P52" s="545"/>
    </row>
    <row r="53" spans="1:16">
      <c r="A53" s="535" t="s">
        <v>63</v>
      </c>
      <c r="B53" s="165"/>
      <c r="C53" s="164"/>
      <c r="D53" s="164"/>
      <c r="E53" s="362"/>
      <c r="F53" s="364"/>
      <c r="G53" s="440"/>
      <c r="H53" s="525"/>
      <c r="I53" s="443"/>
      <c r="J53" s="532"/>
      <c r="K53" s="545"/>
      <c r="L53" s="545"/>
      <c r="M53" s="545"/>
      <c r="N53" s="545"/>
      <c r="O53" s="545"/>
      <c r="P53" s="545"/>
    </row>
    <row r="54" spans="1:16">
      <c r="A54" s="531" t="s">
        <v>38</v>
      </c>
      <c r="B54" s="164">
        <v>12</v>
      </c>
      <c r="C54" s="164">
        <v>11.9</v>
      </c>
      <c r="D54" s="164">
        <v>12.069260790217603</v>
      </c>
      <c r="E54" s="362">
        <v>12.426555576039123</v>
      </c>
      <c r="F54" s="364">
        <v>13.1</v>
      </c>
      <c r="G54" s="440">
        <v>13.2</v>
      </c>
      <c r="H54" s="525">
        <v>13.1</v>
      </c>
      <c r="I54" s="443">
        <v>11.7</v>
      </c>
      <c r="J54" s="532">
        <v>12.5</v>
      </c>
      <c r="K54" s="545"/>
      <c r="L54" s="545"/>
      <c r="M54" s="545"/>
      <c r="N54" s="545"/>
      <c r="O54" s="545"/>
      <c r="P54" s="545"/>
    </row>
    <row r="55" spans="1:16">
      <c r="A55" s="531" t="s">
        <v>39</v>
      </c>
      <c r="B55" s="165">
        <v>18.100000000000001</v>
      </c>
      <c r="C55" s="164">
        <v>17.3</v>
      </c>
      <c r="D55" s="164">
        <v>17.298675275352455</v>
      </c>
      <c r="E55" s="362">
        <v>17.531119935193733</v>
      </c>
      <c r="F55" s="364">
        <v>17.399999999999999</v>
      </c>
      <c r="G55" s="440">
        <v>16.899999999999999</v>
      </c>
      <c r="H55" s="525">
        <v>16.100000000000001</v>
      </c>
      <c r="I55" s="443">
        <v>14.1</v>
      </c>
      <c r="J55" s="532">
        <v>14.8</v>
      </c>
      <c r="K55" s="545"/>
      <c r="L55" s="545"/>
      <c r="M55" s="545"/>
      <c r="N55" s="545"/>
      <c r="O55" s="545"/>
      <c r="P55" s="545"/>
    </row>
    <row r="56" spans="1:16">
      <c r="A56" s="531" t="s">
        <v>40</v>
      </c>
      <c r="B56" s="165">
        <v>20.399999999999999</v>
      </c>
      <c r="C56" s="267">
        <v>16.8</v>
      </c>
      <c r="D56" s="164">
        <v>16.003524752863672</v>
      </c>
      <c r="E56" s="362">
        <v>14.697222708813177</v>
      </c>
      <c r="F56" s="364">
        <v>14.9</v>
      </c>
      <c r="G56" s="440">
        <v>14.5</v>
      </c>
      <c r="H56" s="525">
        <v>14.7</v>
      </c>
      <c r="I56" s="443">
        <v>14.2</v>
      </c>
      <c r="J56" s="532">
        <v>15.1</v>
      </c>
      <c r="K56" s="545"/>
      <c r="L56" s="545"/>
      <c r="M56" s="545"/>
      <c r="N56" s="545"/>
      <c r="O56" s="545"/>
      <c r="P56" s="545"/>
    </row>
    <row r="57" spans="1:16">
      <c r="A57" s="531" t="s">
        <v>41</v>
      </c>
      <c r="B57" s="165">
        <v>49.5</v>
      </c>
      <c r="C57" s="267">
        <v>54</v>
      </c>
      <c r="D57" s="164">
        <v>54.628539181566268</v>
      </c>
      <c r="E57" s="362">
        <v>55.345101779953964</v>
      </c>
      <c r="F57" s="364">
        <v>54.587031534368634</v>
      </c>
      <c r="G57" s="440">
        <f t="shared" ref="G57" si="9">100-G54-G55-G56</f>
        <v>55.400000000000006</v>
      </c>
      <c r="H57" s="525">
        <f t="shared" ref="H57" si="10">100-H54-H55-H56</f>
        <v>56.100000000000009</v>
      </c>
      <c r="I57" s="443">
        <f t="shared" ref="I57" si="11">100-I54-I55-I56</f>
        <v>60</v>
      </c>
      <c r="J57" s="532">
        <f>J58+J59</f>
        <v>57.6</v>
      </c>
      <c r="K57" s="545"/>
      <c r="L57" s="545"/>
      <c r="M57" s="545"/>
      <c r="N57" s="545"/>
      <c r="O57" s="545"/>
      <c r="P57" s="545"/>
    </row>
    <row r="58" spans="1:16">
      <c r="A58" s="534" t="s">
        <v>84</v>
      </c>
      <c r="B58" s="165">
        <v>44.6</v>
      </c>
      <c r="C58" s="164">
        <v>48.9</v>
      </c>
      <c r="D58" s="164">
        <v>49.690112962595521</v>
      </c>
      <c r="E58" s="362">
        <v>50.418540466816239</v>
      </c>
      <c r="F58" s="364">
        <v>50.2</v>
      </c>
      <c r="G58" s="440">
        <v>50.8</v>
      </c>
      <c r="H58" s="525">
        <v>51.1</v>
      </c>
      <c r="I58" s="443">
        <v>54.9</v>
      </c>
      <c r="J58" s="532">
        <v>52.6</v>
      </c>
      <c r="K58" s="545"/>
      <c r="L58" s="545"/>
      <c r="M58" s="545"/>
      <c r="N58" s="545"/>
      <c r="O58" s="545"/>
      <c r="P58" s="545"/>
    </row>
    <row r="59" spans="1:16">
      <c r="A59" s="534" t="s">
        <v>85</v>
      </c>
      <c r="B59" s="165">
        <v>4.9000000000000004</v>
      </c>
      <c r="C59" s="164">
        <v>5.0999999999999996</v>
      </c>
      <c r="D59" s="164">
        <v>4.9384262189707453</v>
      </c>
      <c r="E59" s="362">
        <v>4.9265613131377259</v>
      </c>
      <c r="F59" s="364">
        <v>4.4000000000000004</v>
      </c>
      <c r="G59" s="440">
        <v>4.5999999999999996</v>
      </c>
      <c r="H59" s="525">
        <v>5</v>
      </c>
      <c r="I59" s="443">
        <v>5.0999999999999996</v>
      </c>
      <c r="J59" s="532">
        <v>5</v>
      </c>
      <c r="K59" s="545"/>
      <c r="L59" s="545"/>
      <c r="M59" s="545"/>
      <c r="N59" s="545"/>
      <c r="O59" s="545"/>
      <c r="P59" s="545"/>
    </row>
    <row r="60" spans="1:16">
      <c r="A60" s="535" t="s">
        <v>43</v>
      </c>
      <c r="B60" s="165"/>
      <c r="C60" s="164"/>
      <c r="D60" s="164"/>
      <c r="E60" s="362"/>
      <c r="F60" s="364"/>
      <c r="G60" s="440"/>
      <c r="H60" s="525"/>
      <c r="I60" s="443"/>
      <c r="J60" s="532"/>
      <c r="K60" s="545"/>
      <c r="L60" s="545"/>
      <c r="M60" s="545"/>
      <c r="N60" s="545"/>
      <c r="O60" s="545"/>
      <c r="P60" s="545"/>
    </row>
    <row r="61" spans="1:16">
      <c r="A61" s="531" t="s">
        <v>38</v>
      </c>
      <c r="B61" s="231" t="s">
        <v>47</v>
      </c>
      <c r="C61" s="164">
        <v>16.8</v>
      </c>
      <c r="D61" s="164">
        <v>16.741792407422793</v>
      </c>
      <c r="E61" s="362">
        <v>17.346644902838143</v>
      </c>
      <c r="F61" s="364">
        <v>19.399999999999999</v>
      </c>
      <c r="G61" s="440">
        <v>19.7</v>
      </c>
      <c r="H61" s="525">
        <v>19.2</v>
      </c>
      <c r="I61" s="443">
        <v>19.5</v>
      </c>
      <c r="J61" s="532">
        <v>19.8</v>
      </c>
      <c r="K61" s="545"/>
      <c r="L61" s="545"/>
      <c r="M61" s="545"/>
      <c r="N61" s="545"/>
      <c r="O61" s="545"/>
      <c r="P61" s="545"/>
    </row>
    <row r="62" spans="1:16">
      <c r="A62" s="531" t="s">
        <v>39</v>
      </c>
      <c r="B62" s="231" t="s">
        <v>47</v>
      </c>
      <c r="C62" s="164">
        <v>19.3</v>
      </c>
      <c r="D62" s="164">
        <v>19.418099056903717</v>
      </c>
      <c r="E62" s="362">
        <v>19.278999728030701</v>
      </c>
      <c r="F62" s="364">
        <v>20.100000000000001</v>
      </c>
      <c r="G62" s="440">
        <v>20</v>
      </c>
      <c r="H62" s="525">
        <v>20.100000000000001</v>
      </c>
      <c r="I62" s="443">
        <v>19.899999999999999</v>
      </c>
      <c r="J62" s="532">
        <v>19.899999999999999</v>
      </c>
      <c r="K62" s="545"/>
      <c r="L62" s="545"/>
      <c r="M62" s="545"/>
      <c r="N62" s="545"/>
      <c r="O62" s="545"/>
      <c r="P62" s="545"/>
    </row>
    <row r="63" spans="1:16">
      <c r="A63" s="531" t="s">
        <v>40</v>
      </c>
      <c r="B63" s="231" t="s">
        <v>47</v>
      </c>
      <c r="C63" s="164">
        <v>31</v>
      </c>
      <c r="D63" s="164">
        <v>31.196075050394548</v>
      </c>
      <c r="E63" s="362">
        <v>30.943819485916752</v>
      </c>
      <c r="F63" s="364">
        <v>30.3</v>
      </c>
      <c r="G63" s="440">
        <v>30.3</v>
      </c>
      <c r="H63" s="525">
        <v>31.7</v>
      </c>
      <c r="I63" s="443">
        <v>31.4</v>
      </c>
      <c r="J63" s="532">
        <v>31.2</v>
      </c>
      <c r="K63" s="545"/>
      <c r="L63" s="545"/>
      <c r="M63" s="545"/>
      <c r="N63" s="545"/>
      <c r="O63" s="545"/>
      <c r="P63" s="545"/>
    </row>
    <row r="64" spans="1:16">
      <c r="A64" s="531" t="s">
        <v>41</v>
      </c>
      <c r="B64" s="231" t="s">
        <v>47</v>
      </c>
      <c r="C64" s="164">
        <v>32.9</v>
      </c>
      <c r="D64" s="164">
        <v>32.644033485278946</v>
      </c>
      <c r="E64" s="362">
        <v>32.430535883214404</v>
      </c>
      <c r="F64" s="364">
        <v>30.200000000000003</v>
      </c>
      <c r="G64" s="440">
        <f t="shared" ref="G64:I64" si="12">100-G61-G62-G63</f>
        <v>29.999999999999996</v>
      </c>
      <c r="H64" s="525">
        <f t="shared" si="12"/>
        <v>28.999999999999996</v>
      </c>
      <c r="I64" s="443">
        <f t="shared" si="12"/>
        <v>29.200000000000003</v>
      </c>
      <c r="J64" s="532">
        <f>J65+J66</f>
        <v>29.1</v>
      </c>
      <c r="K64" s="545"/>
      <c r="L64" s="545"/>
      <c r="M64" s="545"/>
      <c r="N64" s="545"/>
      <c r="O64" s="545"/>
      <c r="P64" s="545"/>
    </row>
    <row r="65" spans="1:16">
      <c r="A65" s="534" t="s">
        <v>84</v>
      </c>
      <c r="B65" s="231" t="s">
        <v>47</v>
      </c>
      <c r="C65" s="164">
        <v>21.7</v>
      </c>
      <c r="D65" s="164">
        <v>21.699017961948464</v>
      </c>
      <c r="E65" s="362">
        <v>21.32806685448417</v>
      </c>
      <c r="F65" s="364">
        <v>21.6</v>
      </c>
      <c r="G65" s="440">
        <v>21.3</v>
      </c>
      <c r="H65" s="525">
        <v>19.5</v>
      </c>
      <c r="I65" s="443">
        <v>19.7</v>
      </c>
      <c r="J65" s="532">
        <v>19.5</v>
      </c>
      <c r="K65" s="545"/>
      <c r="L65" s="545"/>
      <c r="M65" s="545"/>
      <c r="N65" s="545"/>
      <c r="O65" s="545"/>
      <c r="P65" s="545"/>
    </row>
    <row r="66" spans="1:16" ht="13.5" thickBot="1">
      <c r="A66" s="536" t="s">
        <v>85</v>
      </c>
      <c r="B66" s="537" t="s">
        <v>47</v>
      </c>
      <c r="C66" s="538">
        <v>11.2</v>
      </c>
      <c r="D66" s="538">
        <v>10.945015523330483</v>
      </c>
      <c r="E66" s="539">
        <v>11.102469028730233</v>
      </c>
      <c r="F66" s="540">
        <v>8.6</v>
      </c>
      <c r="G66" s="541">
        <v>8.6999999999999993</v>
      </c>
      <c r="H66" s="542">
        <v>9.5</v>
      </c>
      <c r="I66" s="543">
        <v>9.5</v>
      </c>
      <c r="J66" s="544">
        <v>9.6</v>
      </c>
      <c r="K66" s="545"/>
      <c r="L66" s="545"/>
      <c r="M66" s="545"/>
    </row>
    <row r="67" spans="1:16" ht="32.25" customHeight="1">
      <c r="A67" s="611" t="s">
        <v>117</v>
      </c>
      <c r="B67" s="611"/>
      <c r="C67" s="611"/>
      <c r="D67" s="611"/>
      <c r="E67" s="611"/>
      <c r="F67" s="269"/>
      <c r="G67" s="233"/>
      <c r="H67" s="233"/>
      <c r="I67" s="233"/>
      <c r="J67" s="233"/>
      <c r="K67" s="118"/>
      <c r="L67" s="67"/>
      <c r="M67" s="67"/>
    </row>
    <row r="68" spans="1:16" s="67" customFormat="1">
      <c r="A68" s="61" t="s">
        <v>118</v>
      </c>
      <c r="B68" s="22"/>
      <c r="C68" s="22"/>
      <c r="D68" s="22"/>
      <c r="E68" s="22"/>
      <c r="F68" s="22"/>
      <c r="G68" s="118"/>
      <c r="H68" s="118"/>
      <c r="I68" s="118"/>
      <c r="J68" s="118"/>
      <c r="K68" s="118"/>
    </row>
    <row r="69" spans="1:16">
      <c r="A69" s="116" t="s">
        <v>94</v>
      </c>
    </row>
    <row r="70" spans="1:16">
      <c r="A70" s="481" t="s">
        <v>125</v>
      </c>
    </row>
  </sheetData>
  <sheetProtection selectLockedCells="1" selectUnlockedCells="1"/>
  <mergeCells count="1">
    <mergeCell ref="A67:E67"/>
  </mergeCells>
  <phoneticPr fontId="54" type="noConversion"/>
  <printOptions horizontalCentered="1" verticalCentered="1"/>
  <pageMargins left="0" right="0" top="0.19685039370078741" bottom="0.19685039370078741" header="0.51181102362204722" footer="0.51181102362204722"/>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62"/>
  <sheetViews>
    <sheetView showGridLines="0" zoomScaleNormal="100" workbookViewId="0">
      <pane xSplit="1" ySplit="5" topLeftCell="B6" activePane="bottomRight" state="frozen"/>
      <selection pane="topRight"/>
      <selection pane="bottomLeft"/>
      <selection pane="bottomRight"/>
    </sheetView>
  </sheetViews>
  <sheetFormatPr baseColWidth="10" defaultColWidth="11.42578125" defaultRowHeight="11.25"/>
  <cols>
    <col min="1" max="1" width="42.28515625" style="38" customWidth="1"/>
    <col min="2" max="19" width="5.7109375" style="38" customWidth="1"/>
    <col min="20" max="16384" width="11.42578125" style="38"/>
  </cols>
  <sheetData>
    <row r="1" spans="1:53" s="273" customFormat="1" ht="12.75">
      <c r="A1" s="2" t="s">
        <v>137</v>
      </c>
      <c r="B1" s="39"/>
      <c r="C1" s="39"/>
      <c r="D1" s="39"/>
      <c r="E1" s="39"/>
      <c r="F1" s="39"/>
      <c r="G1" s="39"/>
      <c r="H1" s="358"/>
    </row>
    <row r="2" spans="1:53" s="273" customFormat="1" ht="12.75">
      <c r="A2" s="360" t="s">
        <v>44</v>
      </c>
      <c r="B2" s="39"/>
      <c r="C2" s="39"/>
      <c r="D2" s="39"/>
      <c r="E2" s="39"/>
      <c r="F2" s="39"/>
      <c r="G2" s="39"/>
      <c r="H2" s="358"/>
    </row>
    <row r="3" spans="1:53" s="273" customFormat="1">
      <c r="A3" s="115"/>
      <c r="B3" s="39"/>
      <c r="C3" s="39"/>
      <c r="D3" s="39"/>
      <c r="E3" s="39"/>
      <c r="F3" s="39"/>
      <c r="G3" s="39"/>
      <c r="H3" s="358"/>
    </row>
    <row r="4" spans="1:53" s="273" customFormat="1" ht="12" thickBot="1">
      <c r="A4" s="273" t="s">
        <v>45</v>
      </c>
      <c r="B4" s="39"/>
      <c r="C4" s="39"/>
      <c r="D4" s="39"/>
      <c r="E4" s="39"/>
      <c r="F4" s="39"/>
      <c r="G4" s="39"/>
      <c r="H4" s="358"/>
    </row>
    <row r="5" spans="1:53" s="61" customFormat="1">
      <c r="A5" s="549" t="s">
        <v>1</v>
      </c>
      <c r="B5" s="502">
        <v>2002</v>
      </c>
      <c r="C5" s="502">
        <v>2003</v>
      </c>
      <c r="D5" s="502">
        <v>2004</v>
      </c>
      <c r="E5" s="502">
        <v>2005</v>
      </c>
      <c r="F5" s="502">
        <v>2006</v>
      </c>
      <c r="G5" s="503">
        <v>2007</v>
      </c>
      <c r="H5" s="503">
        <v>2008</v>
      </c>
      <c r="I5" s="503">
        <v>2009</v>
      </c>
      <c r="J5" s="503">
        <v>2010</v>
      </c>
      <c r="K5" s="504">
        <v>2011</v>
      </c>
      <c r="L5" s="504">
        <v>2012</v>
      </c>
      <c r="M5" s="504">
        <v>2013</v>
      </c>
      <c r="N5" s="504">
        <v>2014</v>
      </c>
      <c r="O5" s="504">
        <v>2015</v>
      </c>
      <c r="P5" s="505">
        <v>2016</v>
      </c>
      <c r="Q5" s="506">
        <v>2017</v>
      </c>
      <c r="R5" s="507">
        <v>2018</v>
      </c>
      <c r="S5" s="508">
        <v>2019</v>
      </c>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row>
    <row r="6" spans="1:53" s="61" customFormat="1">
      <c r="A6" s="509" t="s">
        <v>56</v>
      </c>
      <c r="B6" s="16"/>
      <c r="C6" s="16"/>
      <c r="D6" s="16"/>
      <c r="E6" s="16"/>
      <c r="F6" s="16"/>
      <c r="G6" s="11"/>
      <c r="H6" s="11"/>
      <c r="I6" s="11"/>
      <c r="J6" s="11"/>
      <c r="K6" s="29"/>
      <c r="L6" s="29"/>
      <c r="M6" s="29">
        <v>40.285926455349077</v>
      </c>
      <c r="N6" s="29">
        <v>40.625437186384602</v>
      </c>
      <c r="O6" s="29">
        <v>40.852222393938959</v>
      </c>
      <c r="P6" s="427">
        <v>41.1</v>
      </c>
      <c r="Q6" s="499">
        <v>40.799999999999997</v>
      </c>
      <c r="R6" s="436">
        <v>40.700000000000003</v>
      </c>
      <c r="S6" s="510">
        <v>40.799999999999997</v>
      </c>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row>
    <row r="7" spans="1:53" s="61" customFormat="1">
      <c r="A7" s="511" t="s">
        <v>46</v>
      </c>
      <c r="B7" s="16"/>
      <c r="C7" s="16"/>
      <c r="D7" s="16"/>
      <c r="E7" s="16"/>
      <c r="F7" s="16"/>
      <c r="G7" s="70"/>
      <c r="H7" s="11">
        <v>41.205900771360128</v>
      </c>
      <c r="I7" s="11">
        <v>41.715384627367648</v>
      </c>
      <c r="J7" s="11">
        <v>41.957173571604173</v>
      </c>
      <c r="K7" s="29">
        <v>42.226509906917705</v>
      </c>
      <c r="L7" s="29">
        <v>42.423112183241734</v>
      </c>
      <c r="M7" s="29">
        <v>41.689594818988496</v>
      </c>
      <c r="N7" s="29">
        <v>42.949798180702537</v>
      </c>
      <c r="O7" s="29">
        <v>43.266083582801471</v>
      </c>
      <c r="P7" s="427">
        <v>43.5</v>
      </c>
      <c r="Q7" s="499">
        <v>43.2</v>
      </c>
      <c r="R7" s="436">
        <v>42.4</v>
      </c>
      <c r="S7" s="510">
        <v>43.1</v>
      </c>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row>
    <row r="8" spans="1:53" s="61" customFormat="1">
      <c r="A8" s="512" t="s">
        <v>48</v>
      </c>
      <c r="B8" s="16">
        <v>39.382250325325423</v>
      </c>
      <c r="C8" s="16">
        <v>39.679201612544269</v>
      </c>
      <c r="D8" s="16">
        <v>39.880461037484501</v>
      </c>
      <c r="E8" s="16">
        <v>40.082166346317287</v>
      </c>
      <c r="F8" s="16">
        <v>40.275051524849708</v>
      </c>
      <c r="G8" s="11">
        <v>40.408843665573713</v>
      </c>
      <c r="H8" s="11">
        <v>40.568716457254979</v>
      </c>
      <c r="I8" s="16" t="s">
        <v>47</v>
      </c>
      <c r="J8" s="16" t="s">
        <v>47</v>
      </c>
      <c r="K8" s="29">
        <v>41.6</v>
      </c>
      <c r="L8" s="29">
        <v>41.858593162107312</v>
      </c>
      <c r="M8" s="29">
        <v>41.977461141176761</v>
      </c>
      <c r="N8" s="29">
        <v>42.326238860582691</v>
      </c>
      <c r="O8" s="29">
        <v>42.625546369876531</v>
      </c>
      <c r="P8" s="427">
        <v>43.5</v>
      </c>
      <c r="Q8" s="499">
        <v>43.2</v>
      </c>
      <c r="R8" s="436">
        <v>42.4</v>
      </c>
      <c r="S8" s="510">
        <v>42.8</v>
      </c>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row>
    <row r="9" spans="1:53" s="61" customFormat="1">
      <c r="A9" s="513" t="s">
        <v>3</v>
      </c>
      <c r="B9" s="16"/>
      <c r="C9" s="16"/>
      <c r="D9" s="16"/>
      <c r="E9" s="16"/>
      <c r="F9" s="16">
        <v>39.733325003470775</v>
      </c>
      <c r="G9" s="11">
        <v>39.894016116181263</v>
      </c>
      <c r="H9" s="11">
        <v>40.302622009961517</v>
      </c>
      <c r="I9" s="11">
        <v>40.730454351116805</v>
      </c>
      <c r="J9" s="11">
        <v>41.011884559851353</v>
      </c>
      <c r="K9" s="29">
        <v>41.296050305138884</v>
      </c>
      <c r="L9" s="29">
        <v>41.43671929014328</v>
      </c>
      <c r="M9" s="29">
        <v>41.687181501789951</v>
      </c>
      <c r="N9" s="29">
        <v>41.945608472709203</v>
      </c>
      <c r="O9" s="29">
        <v>42.166924861249072</v>
      </c>
      <c r="P9" s="427">
        <v>42.5</v>
      </c>
      <c r="Q9" s="499">
        <v>42.1</v>
      </c>
      <c r="R9" s="436">
        <v>42</v>
      </c>
      <c r="S9" s="510">
        <v>42.1</v>
      </c>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row>
    <row r="10" spans="1:53" s="61" customFormat="1">
      <c r="A10" s="514" t="s">
        <v>17</v>
      </c>
      <c r="B10" s="20"/>
      <c r="C10" s="20"/>
      <c r="D10" s="20"/>
      <c r="E10" s="20"/>
      <c r="F10" s="20">
        <v>39.176016101804954</v>
      </c>
      <c r="G10" s="74">
        <v>40.420260694089208</v>
      </c>
      <c r="H10" s="74">
        <v>40.848334510000001</v>
      </c>
      <c r="I10" s="74">
        <v>41.303901039925393</v>
      </c>
      <c r="J10" s="74">
        <v>41.630584907230215</v>
      </c>
      <c r="K10" s="75">
        <v>41.978431672811659</v>
      </c>
      <c r="L10" s="75">
        <v>42.171175067867892</v>
      </c>
      <c r="M10" s="75">
        <v>42.508384803635941</v>
      </c>
      <c r="N10" s="75">
        <v>42.693653761939139</v>
      </c>
      <c r="O10" s="75">
        <v>42.905261994251603</v>
      </c>
      <c r="P10" s="428">
        <v>43.2</v>
      </c>
      <c r="Q10" s="500">
        <v>42.9</v>
      </c>
      <c r="R10" s="437">
        <v>42.9</v>
      </c>
      <c r="S10" s="515">
        <v>42.9</v>
      </c>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row>
    <row r="11" spans="1:53" s="61" customFormat="1">
      <c r="A11" s="514" t="s">
        <v>18</v>
      </c>
      <c r="B11" s="20"/>
      <c r="C11" s="20"/>
      <c r="D11" s="20"/>
      <c r="E11" s="20"/>
      <c r="F11" s="20">
        <v>40.153577484074212</v>
      </c>
      <c r="G11" s="74">
        <v>39.2507281553398</v>
      </c>
      <c r="H11" s="74">
        <v>39.632964540000003</v>
      </c>
      <c r="I11" s="74">
        <v>39.930125580359437</v>
      </c>
      <c r="J11" s="74">
        <v>40.230388629003237</v>
      </c>
      <c r="K11" s="75">
        <v>40.447918496399083</v>
      </c>
      <c r="L11" s="75">
        <v>40.532101210776354</v>
      </c>
      <c r="M11" s="75">
        <v>40.616744309470455</v>
      </c>
      <c r="N11" s="75">
        <v>40.912565814630703</v>
      </c>
      <c r="O11" s="75">
        <v>41.175400386229327</v>
      </c>
      <c r="P11" s="428">
        <v>41.4</v>
      </c>
      <c r="Q11" s="500">
        <v>41</v>
      </c>
      <c r="R11" s="437">
        <v>40.9</v>
      </c>
      <c r="S11" s="515">
        <v>40.9</v>
      </c>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row>
    <row r="12" spans="1:53" s="61" customFormat="1">
      <c r="A12" s="514" t="s">
        <v>19</v>
      </c>
      <c r="B12" s="16"/>
      <c r="C12" s="16"/>
      <c r="D12" s="16"/>
      <c r="E12" s="16"/>
      <c r="F12" s="20">
        <v>41.018478798878071</v>
      </c>
      <c r="G12" s="74">
        <v>37.949624118422072</v>
      </c>
      <c r="H12" s="74">
        <v>41.316052368999998</v>
      </c>
      <c r="I12" s="74">
        <v>41.979358325666972</v>
      </c>
      <c r="J12" s="74">
        <v>42.172922644492587</v>
      </c>
      <c r="K12" s="75">
        <v>42.518364233747945</v>
      </c>
      <c r="L12" s="75">
        <v>42.487542531006476</v>
      </c>
      <c r="M12" s="75">
        <v>42.654444134856504</v>
      </c>
      <c r="N12" s="75">
        <v>43.016784869976362</v>
      </c>
      <c r="O12" s="75">
        <v>43.422284190106694</v>
      </c>
      <c r="P12" s="428">
        <v>43.7</v>
      </c>
      <c r="Q12" s="500">
        <v>43.5</v>
      </c>
      <c r="R12" s="437">
        <v>43.4</v>
      </c>
      <c r="S12" s="515">
        <v>43.5</v>
      </c>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row>
    <row r="13" spans="1:53" s="61" customFormat="1" ht="12" thickBot="1">
      <c r="A13" s="516" t="s">
        <v>20</v>
      </c>
      <c r="B13" s="517"/>
      <c r="C13" s="517"/>
      <c r="D13" s="517"/>
      <c r="E13" s="517"/>
      <c r="F13" s="517">
        <v>38.846457026614679</v>
      </c>
      <c r="G13" s="518">
        <v>38.978092036629185</v>
      </c>
      <c r="H13" s="518">
        <v>39.480703957000003</v>
      </c>
      <c r="I13" s="518">
        <v>40.103102958522904</v>
      </c>
      <c r="J13" s="518">
        <v>40.303552260415884</v>
      </c>
      <c r="K13" s="519">
        <v>40.506427534729418</v>
      </c>
      <c r="L13" s="519">
        <v>40.728280470987592</v>
      </c>
      <c r="M13" s="519">
        <v>41.326387547263543</v>
      </c>
      <c r="N13" s="519">
        <v>41.832429561717355</v>
      </c>
      <c r="O13" s="519">
        <v>41.871157093462706</v>
      </c>
      <c r="P13" s="520">
        <v>42</v>
      </c>
      <c r="Q13" s="521">
        <v>41.9</v>
      </c>
      <c r="R13" s="522">
        <v>41.9</v>
      </c>
      <c r="S13" s="523">
        <v>42.1</v>
      </c>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row>
    <row r="14" spans="1:53" s="273" customFormat="1">
      <c r="A14" s="273" t="s">
        <v>83</v>
      </c>
    </row>
    <row r="15" spans="1:53" s="273" customFormat="1">
      <c r="A15" s="273" t="s">
        <v>126</v>
      </c>
    </row>
    <row r="16" spans="1:53" s="273" customFormat="1">
      <c r="A16" s="116" t="s">
        <v>94</v>
      </c>
      <c r="B16" s="274"/>
      <c r="C16" s="274"/>
      <c r="D16" s="275"/>
      <c r="E16" s="275"/>
      <c r="F16" s="274"/>
      <c r="G16" s="276"/>
      <c r="H16" s="359"/>
    </row>
    <row r="17" spans="1:53" s="273" customFormat="1">
      <c r="A17" s="481" t="s">
        <v>125</v>
      </c>
    </row>
    <row r="18" spans="1:53" s="273" customFormat="1">
      <c r="A18" s="171"/>
    </row>
    <row r="19" spans="1:53" s="273" customFormat="1">
      <c r="A19" s="117"/>
      <c r="B19" s="270"/>
      <c r="C19" s="270"/>
      <c r="D19" s="270"/>
      <c r="E19" s="270"/>
      <c r="F19" s="270"/>
      <c r="G19" s="271"/>
      <c r="H19" s="271"/>
      <c r="I19" s="271"/>
      <c r="J19" s="271"/>
      <c r="K19" s="271"/>
      <c r="L19" s="271"/>
      <c r="M19" s="271"/>
      <c r="N19" s="271"/>
      <c r="O19" s="271"/>
    </row>
    <row r="20" spans="1:53" s="273" customFormat="1" ht="12" thickBot="1">
      <c r="A20" s="273" t="s">
        <v>49</v>
      </c>
      <c r="B20" s="39"/>
      <c r="C20" s="39"/>
      <c r="D20" s="39"/>
      <c r="E20" s="39"/>
      <c r="F20" s="39"/>
      <c r="G20" s="39"/>
      <c r="H20" s="358"/>
    </row>
    <row r="21" spans="1:53" s="61" customFormat="1">
      <c r="A21" s="549" t="s">
        <v>1</v>
      </c>
      <c r="B21" s="502">
        <v>2002</v>
      </c>
      <c r="C21" s="502">
        <v>2003</v>
      </c>
      <c r="D21" s="502">
        <v>2004</v>
      </c>
      <c r="E21" s="502">
        <v>2005</v>
      </c>
      <c r="F21" s="502">
        <v>2006</v>
      </c>
      <c r="G21" s="503">
        <v>2007</v>
      </c>
      <c r="H21" s="503">
        <v>2008</v>
      </c>
      <c r="I21" s="503">
        <v>2009</v>
      </c>
      <c r="J21" s="503">
        <v>2010</v>
      </c>
      <c r="K21" s="504">
        <v>2011</v>
      </c>
      <c r="L21" s="504">
        <v>2012</v>
      </c>
      <c r="M21" s="504">
        <v>2013</v>
      </c>
      <c r="N21" s="504">
        <v>2014</v>
      </c>
      <c r="O21" s="504">
        <v>2015</v>
      </c>
      <c r="P21" s="505">
        <v>2016</v>
      </c>
      <c r="Q21" s="506">
        <v>2017</v>
      </c>
      <c r="R21" s="507">
        <v>2018</v>
      </c>
      <c r="S21" s="508">
        <v>2019</v>
      </c>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row>
    <row r="22" spans="1:53" s="61" customFormat="1">
      <c r="A22" s="509" t="s">
        <v>56</v>
      </c>
      <c r="B22" s="16"/>
      <c r="C22" s="16"/>
      <c r="D22" s="16"/>
      <c r="E22" s="16"/>
      <c r="F22" s="16"/>
      <c r="G22" s="11"/>
      <c r="H22" s="11"/>
      <c r="I22" s="11"/>
      <c r="J22" s="11"/>
      <c r="K22" s="29"/>
      <c r="L22" s="29"/>
      <c r="M22" s="29">
        <v>42.992086200944961</v>
      </c>
      <c r="N22" s="29">
        <v>43.344160371798452</v>
      </c>
      <c r="O22" s="29">
        <v>43.618261071812391</v>
      </c>
      <c r="P22" s="427">
        <v>43.7</v>
      </c>
      <c r="Q22" s="499">
        <v>43.6</v>
      </c>
      <c r="R22" s="559">
        <v>43.8</v>
      </c>
      <c r="S22" s="510">
        <v>43.9</v>
      </c>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row>
    <row r="23" spans="1:53" s="61" customFormat="1">
      <c r="A23" s="511" t="s">
        <v>46</v>
      </c>
      <c r="B23" s="16" t="s">
        <v>47</v>
      </c>
      <c r="C23" s="16" t="s">
        <v>47</v>
      </c>
      <c r="D23" s="16" t="s">
        <v>47</v>
      </c>
      <c r="E23" s="16" t="s">
        <v>47</v>
      </c>
      <c r="F23" s="16" t="s">
        <v>47</v>
      </c>
      <c r="G23" s="70" t="s">
        <v>47</v>
      </c>
      <c r="H23" s="11">
        <v>41.842677255063009</v>
      </c>
      <c r="I23" s="11">
        <v>42.234578040314837</v>
      </c>
      <c r="J23" s="11">
        <v>42.720711559609285</v>
      </c>
      <c r="K23" s="29">
        <v>42.936350629863561</v>
      </c>
      <c r="L23" s="29">
        <v>42.562866963088737</v>
      </c>
      <c r="M23" s="29">
        <v>42.842620287510599</v>
      </c>
      <c r="N23" s="29">
        <v>43.089365838598717</v>
      </c>
      <c r="O23" s="29">
        <v>43.367203396062983</v>
      </c>
      <c r="P23" s="427">
        <v>43.6</v>
      </c>
      <c r="Q23" s="499">
        <v>43.7</v>
      </c>
      <c r="R23" s="436">
        <v>43.8</v>
      </c>
      <c r="S23" s="510">
        <v>43.9</v>
      </c>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row>
    <row r="24" spans="1:53" s="61" customFormat="1">
      <c r="A24" s="512" t="s">
        <v>48</v>
      </c>
      <c r="B24" s="16">
        <v>40.409389122531891</v>
      </c>
      <c r="C24" s="16">
        <v>40.802799230897158</v>
      </c>
      <c r="D24" s="16">
        <v>41.049852193380808</v>
      </c>
      <c r="E24" s="16">
        <v>41.146385061589839</v>
      </c>
      <c r="F24" s="16">
        <v>41.355973619220727</v>
      </c>
      <c r="G24" s="11">
        <v>41.534345140443456</v>
      </c>
      <c r="H24" s="11">
        <v>41.860537996641739</v>
      </c>
      <c r="I24" s="16" t="s">
        <v>47</v>
      </c>
      <c r="J24" s="16" t="s">
        <v>47</v>
      </c>
      <c r="K24" s="29">
        <v>42.924536215844697</v>
      </c>
      <c r="L24" s="29">
        <v>43.144363351558447</v>
      </c>
      <c r="M24" s="29">
        <v>43.384584714975226</v>
      </c>
      <c r="N24" s="29">
        <v>43.690667878683648</v>
      </c>
      <c r="O24" s="29">
        <v>43.922858534782534</v>
      </c>
      <c r="P24" s="427">
        <v>43.6</v>
      </c>
      <c r="Q24" s="499">
        <v>43.7</v>
      </c>
      <c r="R24" s="436">
        <v>43.8</v>
      </c>
      <c r="S24" s="510">
        <v>44.2</v>
      </c>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row>
    <row r="25" spans="1:53" s="61" customFormat="1">
      <c r="A25" s="513" t="s">
        <v>3</v>
      </c>
      <c r="B25" s="16"/>
      <c r="C25" s="16"/>
      <c r="D25" s="16"/>
      <c r="E25" s="16"/>
      <c r="F25" s="16">
        <v>40.322023653617549</v>
      </c>
      <c r="G25" s="11">
        <v>40.463029865636472</v>
      </c>
      <c r="H25" s="11">
        <v>40.837517595772489</v>
      </c>
      <c r="I25" s="11">
        <v>41.22952022863047</v>
      </c>
      <c r="J25" s="11">
        <v>41.503814799544422</v>
      </c>
      <c r="K25" s="29">
        <v>41.78689630653124</v>
      </c>
      <c r="L25" s="29">
        <v>41.918608231155858</v>
      </c>
      <c r="M25" s="29">
        <v>42.123313698672717</v>
      </c>
      <c r="N25" s="29">
        <v>42.335912992182891</v>
      </c>
      <c r="O25" s="29">
        <v>42.567833407177702</v>
      </c>
      <c r="P25" s="427">
        <v>42.8</v>
      </c>
      <c r="Q25" s="499">
        <v>42.4</v>
      </c>
      <c r="R25" s="436">
        <v>42.3</v>
      </c>
      <c r="S25" s="510">
        <v>42.3</v>
      </c>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row>
    <row r="26" spans="1:53" s="61" customFormat="1">
      <c r="A26" s="514" t="s">
        <v>17</v>
      </c>
      <c r="B26" s="20"/>
      <c r="C26" s="20"/>
      <c r="D26" s="20"/>
      <c r="E26" s="20"/>
      <c r="F26" s="20">
        <v>40.782675057870364</v>
      </c>
      <c r="G26" s="74">
        <v>41.005330186437725</v>
      </c>
      <c r="H26" s="74">
        <v>41.396592519000002</v>
      </c>
      <c r="I26" s="74">
        <v>41.874669020300082</v>
      </c>
      <c r="J26" s="74">
        <v>42.222349601916491</v>
      </c>
      <c r="K26" s="75">
        <v>42.580191733657628</v>
      </c>
      <c r="L26" s="75">
        <v>42.779260780287473</v>
      </c>
      <c r="M26" s="75">
        <v>43.088232284673083</v>
      </c>
      <c r="N26" s="75">
        <v>43.271028998694469</v>
      </c>
      <c r="O26" s="75">
        <v>43.497123138957818</v>
      </c>
      <c r="P26" s="428">
        <v>43.8</v>
      </c>
      <c r="Q26" s="500">
        <v>43.5</v>
      </c>
      <c r="R26" s="437">
        <v>43.4</v>
      </c>
      <c r="S26" s="515">
        <v>43.4</v>
      </c>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row>
    <row r="27" spans="1:53" s="61" customFormat="1">
      <c r="A27" s="514" t="s">
        <v>18</v>
      </c>
      <c r="B27" s="20"/>
      <c r="C27" s="20"/>
      <c r="D27" s="20"/>
      <c r="E27" s="20"/>
      <c r="F27" s="20">
        <v>39.389779086517009</v>
      </c>
      <c r="G27" s="74">
        <v>39.499247248136626</v>
      </c>
      <c r="H27" s="74">
        <v>39.883450299000003</v>
      </c>
      <c r="I27" s="74">
        <v>40.134153492382865</v>
      </c>
      <c r="J27" s="74">
        <v>40.380323444171587</v>
      </c>
      <c r="K27" s="75">
        <v>40.575400177500242</v>
      </c>
      <c r="L27" s="75">
        <v>40.666812954447977</v>
      </c>
      <c r="M27" s="75">
        <v>40.783997586891374</v>
      </c>
      <c r="N27" s="75">
        <v>41.010212097407695</v>
      </c>
      <c r="O27" s="75">
        <v>41.259925896849182</v>
      </c>
      <c r="P27" s="428">
        <v>41.4</v>
      </c>
      <c r="Q27" s="500">
        <v>41</v>
      </c>
      <c r="R27" s="437">
        <v>40.9</v>
      </c>
      <c r="S27" s="515">
        <v>40.799999999999997</v>
      </c>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row>
    <row r="28" spans="1:53" s="61" customFormat="1">
      <c r="A28" s="514" t="s">
        <v>19</v>
      </c>
      <c r="B28" s="16"/>
      <c r="C28" s="16"/>
      <c r="D28" s="16"/>
      <c r="E28" s="16"/>
      <c r="F28" s="20">
        <v>41.206497644776945</v>
      </c>
      <c r="G28" s="74">
        <v>41.29120091716824</v>
      </c>
      <c r="H28" s="74">
        <v>41.581154935000001</v>
      </c>
      <c r="I28" s="74">
        <v>42.246343887547916</v>
      </c>
      <c r="J28" s="74">
        <v>42.387261973456432</v>
      </c>
      <c r="K28" s="75">
        <v>42.772164651698333</v>
      </c>
      <c r="L28" s="75">
        <v>42.706048577003294</v>
      </c>
      <c r="M28" s="75">
        <v>42.866648578986634</v>
      </c>
      <c r="N28" s="75">
        <v>43.248091053162369</v>
      </c>
      <c r="O28" s="75">
        <v>43.640041725653823</v>
      </c>
      <c r="P28" s="428">
        <v>43.9</v>
      </c>
      <c r="Q28" s="500">
        <v>43.6</v>
      </c>
      <c r="R28" s="437">
        <v>43.6</v>
      </c>
      <c r="S28" s="515">
        <v>43.6</v>
      </c>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row>
    <row r="29" spans="1:53" s="61" customFormat="1" ht="12" thickBot="1">
      <c r="A29" s="516" t="s">
        <v>20</v>
      </c>
      <c r="B29" s="517"/>
      <c r="C29" s="517"/>
      <c r="D29" s="517"/>
      <c r="E29" s="517"/>
      <c r="F29" s="517">
        <v>40.127391151273322</v>
      </c>
      <c r="G29" s="518">
        <v>40.328158870009084</v>
      </c>
      <c r="H29" s="518">
        <v>40.651760873999997</v>
      </c>
      <c r="I29" s="518">
        <v>41.117929309995269</v>
      </c>
      <c r="J29" s="518">
        <v>41.393881856540084</v>
      </c>
      <c r="K29" s="519">
        <v>41.723843469221059</v>
      </c>
      <c r="L29" s="519">
        <v>41.966439909297051</v>
      </c>
      <c r="M29" s="519">
        <v>42.442899546945789</v>
      </c>
      <c r="N29" s="519">
        <v>42.800269905533064</v>
      </c>
      <c r="O29" s="519">
        <v>42.754734774066797</v>
      </c>
      <c r="P29" s="520">
        <v>42.8</v>
      </c>
      <c r="Q29" s="521">
        <v>42.5</v>
      </c>
      <c r="R29" s="522">
        <v>42.4</v>
      </c>
      <c r="S29" s="523">
        <v>43.6</v>
      </c>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row>
    <row r="30" spans="1:53" s="273" customFormat="1">
      <c r="A30" s="235" t="s">
        <v>83</v>
      </c>
    </row>
    <row r="31" spans="1:53" s="273" customFormat="1">
      <c r="A31" s="235" t="s">
        <v>116</v>
      </c>
    </row>
    <row r="32" spans="1:53" s="273" customFormat="1">
      <c r="A32" s="213" t="s">
        <v>94</v>
      </c>
      <c r="B32" s="274"/>
      <c r="C32" s="274"/>
      <c r="D32" s="275"/>
      <c r="E32" s="275"/>
      <c r="F32" s="274"/>
      <c r="G32" s="276"/>
      <c r="H32" s="359"/>
    </row>
    <row r="33" spans="1:53" s="273" customFormat="1">
      <c r="A33" s="481" t="s">
        <v>125</v>
      </c>
    </row>
    <row r="34" spans="1:53" s="273" customFormat="1"/>
    <row r="35" spans="1:53" s="273" customFormat="1"/>
    <row r="36" spans="1:53" s="273" customFormat="1" ht="12" thickBot="1">
      <c r="A36" s="273" t="s">
        <v>50</v>
      </c>
      <c r="B36" s="39"/>
      <c r="C36" s="39"/>
      <c r="D36" s="39"/>
      <c r="E36" s="39"/>
      <c r="F36" s="39"/>
      <c r="G36" s="39"/>
      <c r="H36" s="358"/>
    </row>
    <row r="37" spans="1:53" s="61" customFormat="1">
      <c r="A37" s="549" t="s">
        <v>1</v>
      </c>
      <c r="B37" s="502">
        <v>2002</v>
      </c>
      <c r="C37" s="502">
        <v>2003</v>
      </c>
      <c r="D37" s="502">
        <v>2004</v>
      </c>
      <c r="E37" s="502">
        <v>2005</v>
      </c>
      <c r="F37" s="502">
        <v>2006</v>
      </c>
      <c r="G37" s="503">
        <v>2007</v>
      </c>
      <c r="H37" s="503">
        <v>2008</v>
      </c>
      <c r="I37" s="503">
        <v>2009</v>
      </c>
      <c r="J37" s="503">
        <v>2010</v>
      </c>
      <c r="K37" s="504">
        <v>2011</v>
      </c>
      <c r="L37" s="504">
        <v>2012</v>
      </c>
      <c r="M37" s="504">
        <v>2013</v>
      </c>
      <c r="N37" s="504">
        <v>2014</v>
      </c>
      <c r="O37" s="504">
        <v>2015</v>
      </c>
      <c r="P37" s="505">
        <v>2016</v>
      </c>
      <c r="Q37" s="506">
        <v>2017</v>
      </c>
      <c r="R37" s="507">
        <v>2018</v>
      </c>
      <c r="S37" s="508">
        <v>2019</v>
      </c>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row>
    <row r="38" spans="1:53" s="61" customFormat="1">
      <c r="A38" s="509" t="s">
        <v>56</v>
      </c>
      <c r="B38" s="16"/>
      <c r="C38" s="16"/>
      <c r="D38" s="16"/>
      <c r="E38" s="16"/>
      <c r="F38" s="16"/>
      <c r="G38" s="11"/>
      <c r="H38" s="11"/>
      <c r="I38" s="80"/>
      <c r="J38" s="80"/>
      <c r="K38" s="81"/>
      <c r="L38" s="81"/>
      <c r="M38" s="81">
        <v>40</v>
      </c>
      <c r="N38" s="81">
        <v>41</v>
      </c>
      <c r="O38" s="81">
        <v>41</v>
      </c>
      <c r="P38" s="445">
        <v>41</v>
      </c>
      <c r="Q38" s="547">
        <v>41</v>
      </c>
      <c r="R38" s="560">
        <v>41</v>
      </c>
      <c r="S38" s="550">
        <v>41</v>
      </c>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row>
    <row r="39" spans="1:53" s="61" customFormat="1">
      <c r="A39" s="511" t="s">
        <v>46</v>
      </c>
      <c r="B39" s="16"/>
      <c r="C39" s="16"/>
      <c r="D39" s="16"/>
      <c r="E39" s="16"/>
      <c r="F39" s="16"/>
      <c r="G39" s="70"/>
      <c r="H39" s="11"/>
      <c r="I39" s="80">
        <v>41</v>
      </c>
      <c r="J39" s="80">
        <v>42</v>
      </c>
      <c r="K39" s="81">
        <v>43</v>
      </c>
      <c r="L39" s="81">
        <v>43</v>
      </c>
      <c r="M39" s="81">
        <v>43</v>
      </c>
      <c r="N39" s="81">
        <v>43</v>
      </c>
      <c r="O39" s="81">
        <v>44</v>
      </c>
      <c r="P39" s="445">
        <v>44</v>
      </c>
      <c r="Q39" s="547">
        <v>44</v>
      </c>
      <c r="R39" s="447">
        <v>43</v>
      </c>
      <c r="S39" s="550">
        <v>41</v>
      </c>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row>
    <row r="40" spans="1:53" s="61" customFormat="1">
      <c r="A40" s="512" t="s">
        <v>48</v>
      </c>
      <c r="B40" s="82">
        <v>39</v>
      </c>
      <c r="C40" s="82">
        <v>40</v>
      </c>
      <c r="D40" s="82">
        <v>40</v>
      </c>
      <c r="E40" s="82">
        <v>40</v>
      </c>
      <c r="F40" s="82">
        <v>40</v>
      </c>
      <c r="G40" s="80">
        <v>41</v>
      </c>
      <c r="H40" s="80">
        <v>42</v>
      </c>
      <c r="I40" s="16" t="s">
        <v>47</v>
      </c>
      <c r="J40" s="16" t="s">
        <v>47</v>
      </c>
      <c r="K40" s="81">
        <v>42</v>
      </c>
      <c r="L40" s="81">
        <v>42</v>
      </c>
      <c r="M40" s="81">
        <v>42</v>
      </c>
      <c r="N40" s="81">
        <v>43</v>
      </c>
      <c r="O40" s="81">
        <v>43</v>
      </c>
      <c r="P40" s="445">
        <v>44</v>
      </c>
      <c r="Q40" s="547">
        <v>44</v>
      </c>
      <c r="R40" s="447">
        <v>43</v>
      </c>
      <c r="S40" s="550">
        <v>43</v>
      </c>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row>
    <row r="41" spans="1:53" s="61" customFormat="1">
      <c r="A41" s="513" t="s">
        <v>3</v>
      </c>
      <c r="B41" s="82">
        <v>38</v>
      </c>
      <c r="C41" s="82"/>
      <c r="D41" s="82"/>
      <c r="E41" s="82"/>
      <c r="F41" s="82">
        <v>40</v>
      </c>
      <c r="G41" s="80">
        <v>40</v>
      </c>
      <c r="H41" s="80"/>
      <c r="I41" s="80">
        <v>41</v>
      </c>
      <c r="J41" s="80">
        <v>41</v>
      </c>
      <c r="K41" s="81">
        <v>42</v>
      </c>
      <c r="L41" s="81">
        <v>42</v>
      </c>
      <c r="M41" s="81">
        <v>42</v>
      </c>
      <c r="N41" s="81">
        <v>43</v>
      </c>
      <c r="O41" s="81">
        <v>43</v>
      </c>
      <c r="P41" s="445">
        <v>43</v>
      </c>
      <c r="Q41" s="547">
        <v>43</v>
      </c>
      <c r="R41" s="447">
        <v>43</v>
      </c>
      <c r="S41" s="550">
        <v>43</v>
      </c>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row>
    <row r="42" spans="1:53" s="61" customFormat="1">
      <c r="A42" s="514" t="s">
        <v>17</v>
      </c>
      <c r="B42" s="83">
        <v>39</v>
      </c>
      <c r="C42" s="83"/>
      <c r="D42" s="83"/>
      <c r="E42" s="83"/>
      <c r="F42" s="83">
        <v>40</v>
      </c>
      <c r="G42" s="84">
        <v>41</v>
      </c>
      <c r="H42" s="84">
        <v>42</v>
      </c>
      <c r="I42" s="84">
        <v>42</v>
      </c>
      <c r="J42" s="84">
        <v>42</v>
      </c>
      <c r="K42" s="85">
        <v>43</v>
      </c>
      <c r="L42" s="85">
        <v>43</v>
      </c>
      <c r="M42" s="85">
        <v>43</v>
      </c>
      <c r="N42" s="85">
        <v>44</v>
      </c>
      <c r="O42" s="85">
        <v>44</v>
      </c>
      <c r="P42" s="446">
        <v>44</v>
      </c>
      <c r="Q42" s="548">
        <v>44</v>
      </c>
      <c r="R42" s="448">
        <v>44</v>
      </c>
      <c r="S42" s="551">
        <v>44</v>
      </c>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row>
    <row r="43" spans="1:53" s="61" customFormat="1">
      <c r="A43" s="514" t="s">
        <v>18</v>
      </c>
      <c r="B43" s="83">
        <v>38</v>
      </c>
      <c r="C43" s="83"/>
      <c r="D43" s="83"/>
      <c r="E43" s="83"/>
      <c r="F43" s="83">
        <v>39</v>
      </c>
      <c r="G43" s="84">
        <v>39</v>
      </c>
      <c r="H43" s="84">
        <v>40</v>
      </c>
      <c r="I43" s="84">
        <v>40</v>
      </c>
      <c r="J43" s="84">
        <v>40</v>
      </c>
      <c r="K43" s="85">
        <v>41</v>
      </c>
      <c r="L43" s="85">
        <v>41</v>
      </c>
      <c r="M43" s="85">
        <v>41</v>
      </c>
      <c r="N43" s="85">
        <v>41</v>
      </c>
      <c r="O43" s="85">
        <v>42</v>
      </c>
      <c r="P43" s="446">
        <v>42</v>
      </c>
      <c r="Q43" s="548">
        <v>41</v>
      </c>
      <c r="R43" s="448">
        <v>41</v>
      </c>
      <c r="S43" s="551">
        <v>41</v>
      </c>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row>
    <row r="44" spans="1:53" s="61" customFormat="1">
      <c r="A44" s="514" t="s">
        <v>19</v>
      </c>
      <c r="B44" s="83">
        <v>40</v>
      </c>
      <c r="C44" s="82"/>
      <c r="D44" s="82"/>
      <c r="E44" s="82"/>
      <c r="F44" s="83">
        <v>41</v>
      </c>
      <c r="G44" s="84">
        <v>41</v>
      </c>
      <c r="H44" s="84">
        <v>42</v>
      </c>
      <c r="I44" s="84">
        <v>42</v>
      </c>
      <c r="J44" s="84">
        <v>43</v>
      </c>
      <c r="K44" s="85">
        <v>43</v>
      </c>
      <c r="L44" s="85">
        <v>43</v>
      </c>
      <c r="M44" s="85">
        <v>43</v>
      </c>
      <c r="N44" s="85">
        <v>44</v>
      </c>
      <c r="O44" s="85">
        <v>44</v>
      </c>
      <c r="P44" s="446">
        <v>45</v>
      </c>
      <c r="Q44" s="548">
        <v>45</v>
      </c>
      <c r="R44" s="448">
        <v>45</v>
      </c>
      <c r="S44" s="551">
        <v>44</v>
      </c>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row>
    <row r="45" spans="1:53" s="61" customFormat="1" ht="12" thickBot="1">
      <c r="A45" s="516" t="s">
        <v>20</v>
      </c>
      <c r="B45" s="552">
        <v>37</v>
      </c>
      <c r="C45" s="552"/>
      <c r="D45" s="552"/>
      <c r="E45" s="552"/>
      <c r="F45" s="552">
        <v>39</v>
      </c>
      <c r="G45" s="553">
        <v>39</v>
      </c>
      <c r="H45" s="553">
        <v>41</v>
      </c>
      <c r="I45" s="553">
        <v>40</v>
      </c>
      <c r="J45" s="553">
        <v>40</v>
      </c>
      <c r="K45" s="554">
        <v>41</v>
      </c>
      <c r="L45" s="554">
        <v>41</v>
      </c>
      <c r="M45" s="554">
        <v>42</v>
      </c>
      <c r="N45" s="554">
        <v>42</v>
      </c>
      <c r="O45" s="554">
        <v>42</v>
      </c>
      <c r="P45" s="555">
        <v>43</v>
      </c>
      <c r="Q45" s="556">
        <v>42</v>
      </c>
      <c r="R45" s="557">
        <v>43</v>
      </c>
      <c r="S45" s="558">
        <v>43</v>
      </c>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row>
    <row r="46" spans="1:53" s="273" customFormat="1">
      <c r="A46" s="235" t="s">
        <v>83</v>
      </c>
    </row>
    <row r="47" spans="1:53">
      <c r="A47" s="213" t="s">
        <v>94</v>
      </c>
      <c r="B47" s="274"/>
      <c r="C47" s="274"/>
      <c r="D47" s="275"/>
      <c r="E47" s="275"/>
      <c r="F47" s="274"/>
      <c r="G47" s="276"/>
      <c r="H47" s="359"/>
      <c r="I47" s="273"/>
      <c r="J47" s="273"/>
      <c r="K47" s="273"/>
      <c r="L47" s="273"/>
      <c r="M47" s="273"/>
      <c r="N47" s="273"/>
    </row>
    <row r="48" spans="1:53">
      <c r="A48" s="481" t="s">
        <v>125</v>
      </c>
      <c r="B48" s="273"/>
      <c r="C48" s="273"/>
      <c r="D48" s="273"/>
      <c r="E48" s="273"/>
      <c r="F48" s="273"/>
      <c r="G48" s="273"/>
      <c r="H48" s="273"/>
      <c r="I48" s="273"/>
      <c r="J48" s="273"/>
      <c r="K48" s="273"/>
      <c r="L48" s="273"/>
      <c r="M48" s="273"/>
      <c r="N48" s="273"/>
    </row>
    <row r="49" spans="1:53" s="273" customFormat="1">
      <c r="A49" s="68"/>
      <c r="B49" s="39"/>
      <c r="C49" s="39"/>
      <c r="D49" s="39"/>
      <c r="E49" s="39"/>
      <c r="F49" s="39"/>
      <c r="G49" s="39"/>
      <c r="H49" s="358"/>
    </row>
    <row r="50" spans="1:53" s="273" customFormat="1" ht="12" thickBot="1">
      <c r="A50" s="273" t="s">
        <v>51</v>
      </c>
      <c r="B50" s="39"/>
      <c r="C50" s="39"/>
      <c r="D50" s="39"/>
      <c r="E50" s="39"/>
      <c r="F50" s="39"/>
      <c r="G50" s="39"/>
      <c r="H50" s="358"/>
    </row>
    <row r="51" spans="1:53" s="61" customFormat="1">
      <c r="A51" s="549" t="s">
        <v>1</v>
      </c>
      <c r="B51" s="502">
        <v>2002</v>
      </c>
      <c r="C51" s="502">
        <v>2003</v>
      </c>
      <c r="D51" s="502">
        <v>2004</v>
      </c>
      <c r="E51" s="502">
        <v>2005</v>
      </c>
      <c r="F51" s="502">
        <v>2006</v>
      </c>
      <c r="G51" s="503">
        <v>2007</v>
      </c>
      <c r="H51" s="503">
        <v>2008</v>
      </c>
      <c r="I51" s="503">
        <v>2009</v>
      </c>
      <c r="J51" s="503">
        <v>2010</v>
      </c>
      <c r="K51" s="504">
        <v>2011</v>
      </c>
      <c r="L51" s="504">
        <v>2012</v>
      </c>
      <c r="M51" s="504">
        <v>2013</v>
      </c>
      <c r="N51" s="504">
        <v>2014</v>
      </c>
      <c r="O51" s="504">
        <v>2015</v>
      </c>
      <c r="P51" s="505">
        <v>2016</v>
      </c>
      <c r="Q51" s="506">
        <v>2017</v>
      </c>
      <c r="R51" s="507">
        <v>2018</v>
      </c>
      <c r="S51" s="508">
        <v>2019</v>
      </c>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row>
    <row r="52" spans="1:53" s="61" customFormat="1">
      <c r="A52" s="509" t="s">
        <v>56</v>
      </c>
      <c r="B52" s="16"/>
      <c r="C52" s="16"/>
      <c r="D52" s="16"/>
      <c r="E52" s="16"/>
      <c r="F52" s="16"/>
      <c r="G52" s="11"/>
      <c r="H52" s="11"/>
      <c r="I52" s="80"/>
      <c r="J52" s="80"/>
      <c r="K52" s="81"/>
      <c r="L52" s="81"/>
      <c r="M52" s="81">
        <v>44</v>
      </c>
      <c r="N52" s="81">
        <v>44</v>
      </c>
      <c r="O52" s="81">
        <v>44</v>
      </c>
      <c r="P52" s="445">
        <v>44</v>
      </c>
      <c r="Q52" s="547">
        <v>44</v>
      </c>
      <c r="R52" s="560">
        <v>45</v>
      </c>
      <c r="S52" s="550">
        <v>45</v>
      </c>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row>
    <row r="53" spans="1:53" s="61" customFormat="1">
      <c r="A53" s="511" t="s">
        <v>46</v>
      </c>
      <c r="B53" s="16"/>
      <c r="C53" s="16"/>
      <c r="D53" s="16"/>
      <c r="E53" s="16"/>
      <c r="F53" s="16"/>
      <c r="G53" s="70"/>
      <c r="H53" s="11"/>
      <c r="I53" s="80">
        <v>43</v>
      </c>
      <c r="J53" s="80">
        <v>43</v>
      </c>
      <c r="K53" s="81">
        <v>43</v>
      </c>
      <c r="L53" s="81">
        <v>43</v>
      </c>
      <c r="M53" s="81">
        <v>43</v>
      </c>
      <c r="N53" s="81">
        <v>44</v>
      </c>
      <c r="O53" s="81">
        <v>44</v>
      </c>
      <c r="P53" s="445">
        <v>44</v>
      </c>
      <c r="Q53" s="547">
        <v>44</v>
      </c>
      <c r="R53" s="447">
        <v>45</v>
      </c>
      <c r="S53" s="550">
        <v>45</v>
      </c>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row>
    <row r="54" spans="1:53" s="61" customFormat="1">
      <c r="A54" s="512" t="s">
        <v>48</v>
      </c>
      <c r="B54" s="82">
        <v>40</v>
      </c>
      <c r="C54" s="82">
        <v>41</v>
      </c>
      <c r="D54" s="82">
        <v>41</v>
      </c>
      <c r="E54" s="82">
        <v>41</v>
      </c>
      <c r="F54" s="82">
        <v>42</v>
      </c>
      <c r="G54" s="80">
        <v>42</v>
      </c>
      <c r="H54" s="80">
        <v>42</v>
      </c>
      <c r="I54" s="16" t="s">
        <v>47</v>
      </c>
      <c r="J54" s="16" t="s">
        <v>47</v>
      </c>
      <c r="K54" s="81">
        <v>43</v>
      </c>
      <c r="L54" s="81">
        <v>44</v>
      </c>
      <c r="M54" s="81">
        <v>44</v>
      </c>
      <c r="N54" s="81">
        <v>44</v>
      </c>
      <c r="O54" s="81">
        <v>45</v>
      </c>
      <c r="P54" s="445">
        <v>44</v>
      </c>
      <c r="Q54" s="547">
        <v>44</v>
      </c>
      <c r="R54" s="447">
        <v>45</v>
      </c>
      <c r="S54" s="550">
        <v>45</v>
      </c>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row>
    <row r="55" spans="1:53" s="61" customFormat="1">
      <c r="A55" s="513" t="s">
        <v>3</v>
      </c>
      <c r="B55" s="82">
        <v>39</v>
      </c>
      <c r="C55" s="82"/>
      <c r="D55" s="82"/>
      <c r="E55" s="82"/>
      <c r="F55" s="82">
        <v>40</v>
      </c>
      <c r="G55" s="80">
        <v>41</v>
      </c>
      <c r="H55" s="80"/>
      <c r="I55" s="80">
        <v>41</v>
      </c>
      <c r="J55" s="80">
        <v>42</v>
      </c>
      <c r="K55" s="81">
        <v>42</v>
      </c>
      <c r="L55" s="81">
        <v>43</v>
      </c>
      <c r="M55" s="81">
        <v>43</v>
      </c>
      <c r="N55" s="81">
        <v>43</v>
      </c>
      <c r="O55" s="81">
        <v>43</v>
      </c>
      <c r="P55" s="445">
        <v>44</v>
      </c>
      <c r="Q55" s="547">
        <v>43</v>
      </c>
      <c r="R55" s="447">
        <v>43</v>
      </c>
      <c r="S55" s="550">
        <v>43</v>
      </c>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row>
    <row r="56" spans="1:53" s="61" customFormat="1">
      <c r="A56" s="514" t="s">
        <v>17</v>
      </c>
      <c r="B56" s="83">
        <v>38</v>
      </c>
      <c r="C56" s="83"/>
      <c r="D56" s="83"/>
      <c r="E56" s="83"/>
      <c r="F56" s="83">
        <v>39</v>
      </c>
      <c r="G56" s="84">
        <v>41</v>
      </c>
      <c r="H56" s="84">
        <v>42</v>
      </c>
      <c r="I56" s="84">
        <v>42</v>
      </c>
      <c r="J56" s="84">
        <v>43</v>
      </c>
      <c r="K56" s="85">
        <v>43</v>
      </c>
      <c r="L56" s="85">
        <v>44</v>
      </c>
      <c r="M56" s="85">
        <v>44</v>
      </c>
      <c r="N56" s="85">
        <v>44</v>
      </c>
      <c r="O56" s="85">
        <v>45</v>
      </c>
      <c r="P56" s="446">
        <v>45</v>
      </c>
      <c r="Q56" s="548">
        <v>45</v>
      </c>
      <c r="R56" s="448">
        <v>45</v>
      </c>
      <c r="S56" s="551">
        <v>45</v>
      </c>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row>
    <row r="57" spans="1:53" s="61" customFormat="1">
      <c r="A57" s="514" t="s">
        <v>18</v>
      </c>
      <c r="B57" s="83">
        <v>40</v>
      </c>
      <c r="C57" s="83"/>
      <c r="D57" s="83"/>
      <c r="E57" s="83"/>
      <c r="F57" s="83">
        <v>41</v>
      </c>
      <c r="G57" s="84">
        <v>40</v>
      </c>
      <c r="H57" s="84">
        <v>40</v>
      </c>
      <c r="I57" s="84">
        <v>40</v>
      </c>
      <c r="J57" s="84">
        <v>41</v>
      </c>
      <c r="K57" s="85">
        <v>41</v>
      </c>
      <c r="L57" s="85">
        <v>41</v>
      </c>
      <c r="M57" s="85">
        <v>41</v>
      </c>
      <c r="N57" s="85">
        <v>41</v>
      </c>
      <c r="O57" s="85">
        <v>42</v>
      </c>
      <c r="P57" s="446">
        <v>42</v>
      </c>
      <c r="Q57" s="548">
        <v>41</v>
      </c>
      <c r="R57" s="448">
        <v>41</v>
      </c>
      <c r="S57" s="551">
        <v>41</v>
      </c>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row>
    <row r="58" spans="1:53" s="61" customFormat="1">
      <c r="A58" s="514" t="s">
        <v>19</v>
      </c>
      <c r="B58" s="83">
        <v>40</v>
      </c>
      <c r="C58" s="83"/>
      <c r="D58" s="83"/>
      <c r="E58" s="83"/>
      <c r="F58" s="83">
        <v>41</v>
      </c>
      <c r="G58" s="84">
        <v>42</v>
      </c>
      <c r="H58" s="84">
        <v>42</v>
      </c>
      <c r="I58" s="84">
        <v>43</v>
      </c>
      <c r="J58" s="84">
        <v>43</v>
      </c>
      <c r="K58" s="85">
        <v>43</v>
      </c>
      <c r="L58" s="85">
        <v>43</v>
      </c>
      <c r="M58" s="85">
        <v>44</v>
      </c>
      <c r="N58" s="85">
        <v>44</v>
      </c>
      <c r="O58" s="85">
        <v>44</v>
      </c>
      <c r="P58" s="446">
        <v>45</v>
      </c>
      <c r="Q58" s="548">
        <v>45</v>
      </c>
      <c r="R58" s="448">
        <v>45</v>
      </c>
      <c r="S58" s="551">
        <v>45</v>
      </c>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row>
    <row r="59" spans="1:53" s="61" customFormat="1" ht="12" thickBot="1">
      <c r="A59" s="516" t="s">
        <v>20</v>
      </c>
      <c r="B59" s="552">
        <v>38</v>
      </c>
      <c r="C59" s="552"/>
      <c r="D59" s="552"/>
      <c r="E59" s="552"/>
      <c r="F59" s="552">
        <v>40</v>
      </c>
      <c r="G59" s="553">
        <v>41</v>
      </c>
      <c r="H59" s="553">
        <v>41</v>
      </c>
      <c r="I59" s="553">
        <v>42</v>
      </c>
      <c r="J59" s="553">
        <v>42</v>
      </c>
      <c r="K59" s="554">
        <v>42</v>
      </c>
      <c r="L59" s="554">
        <v>43</v>
      </c>
      <c r="M59" s="554">
        <v>43</v>
      </c>
      <c r="N59" s="554">
        <v>44</v>
      </c>
      <c r="O59" s="554">
        <v>44</v>
      </c>
      <c r="P59" s="555">
        <v>44</v>
      </c>
      <c r="Q59" s="556">
        <v>44</v>
      </c>
      <c r="R59" s="557">
        <v>43</v>
      </c>
      <c r="S59" s="558">
        <v>44</v>
      </c>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row>
    <row r="60" spans="1:53" s="273" customFormat="1">
      <c r="A60" s="235" t="s">
        <v>83</v>
      </c>
    </row>
    <row r="61" spans="1:53">
      <c r="A61" s="213" t="s">
        <v>94</v>
      </c>
      <c r="B61" s="274"/>
      <c r="C61" s="274"/>
      <c r="D61" s="275"/>
      <c r="E61" s="275"/>
      <c r="F61" s="274"/>
      <c r="G61" s="276"/>
      <c r="H61" s="359"/>
      <c r="I61" s="273"/>
      <c r="J61" s="273"/>
      <c r="K61" s="273"/>
      <c r="L61" s="273"/>
      <c r="M61" s="273"/>
      <c r="N61" s="273"/>
    </row>
    <row r="62" spans="1:53">
      <c r="A62" s="481" t="s">
        <v>125</v>
      </c>
      <c r="B62" s="273"/>
      <c r="C62" s="273"/>
      <c r="D62" s="273"/>
      <c r="E62" s="273"/>
      <c r="F62" s="273"/>
      <c r="G62" s="273"/>
      <c r="H62" s="273"/>
      <c r="I62" s="273"/>
      <c r="J62" s="273"/>
      <c r="K62" s="273"/>
      <c r="L62" s="273"/>
      <c r="M62" s="273"/>
      <c r="N62" s="273"/>
    </row>
  </sheetData>
  <sheetProtection selectLockedCells="1" selectUnlockedCells="1"/>
  <phoneticPr fontId="54" type="noConversion"/>
  <printOptions horizontalCentered="1" verticalCentered="1"/>
  <pageMargins left="0" right="0" top="0" bottom="0" header="0.51181102362204722" footer="0.51181102362204722"/>
  <pageSetup paperSize="9" firstPageNumber="0" orientation="landscape" horizontalDpi="300" verticalDpi="300" r:id="rId1"/>
  <headerFooter alignWithMargins="0"/>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52"/>
  <sheetViews>
    <sheetView showGridLines="0" workbookViewId="0"/>
  </sheetViews>
  <sheetFormatPr baseColWidth="10" defaultColWidth="11.42578125" defaultRowHeight="12.75"/>
  <cols>
    <col min="1" max="1" width="11.42578125" style="66" customWidth="1"/>
    <col min="2" max="2" width="12.28515625" style="66" customWidth="1"/>
    <col min="3" max="11" width="5.7109375" style="66" customWidth="1"/>
    <col min="12" max="16384" width="11.42578125" style="66"/>
  </cols>
  <sheetData>
    <row r="1" spans="1:13" s="278" customFormat="1">
      <c r="A1" s="2" t="s">
        <v>138</v>
      </c>
      <c r="C1" s="56"/>
      <c r="D1" s="56"/>
      <c r="E1" s="56"/>
      <c r="F1" s="56"/>
      <c r="G1" s="56"/>
      <c r="H1" s="56"/>
      <c r="I1" s="56"/>
      <c r="J1" s="56"/>
      <c r="K1" s="56"/>
    </row>
    <row r="2" spans="1:13" s="278" customFormat="1" ht="25.5" customHeight="1">
      <c r="B2" s="279" t="s">
        <v>23</v>
      </c>
      <c r="C2" s="280"/>
      <c r="D2" s="280"/>
      <c r="E2" s="280"/>
      <c r="F2" s="280"/>
      <c r="G2" s="237"/>
      <c r="H2" s="237"/>
      <c r="I2" s="237"/>
      <c r="J2" s="237"/>
      <c r="K2" s="237"/>
      <c r="M2" s="617"/>
    </row>
    <row r="3" spans="1:13" s="278" customFormat="1">
      <c r="B3" s="135"/>
      <c r="C3" s="280"/>
      <c r="D3" s="280"/>
      <c r="E3" s="280"/>
      <c r="F3" s="280"/>
      <c r="G3" s="281"/>
      <c r="H3" s="281"/>
      <c r="I3" s="281"/>
      <c r="J3" s="281"/>
      <c r="K3" s="281"/>
      <c r="M3" s="617"/>
    </row>
    <row r="4" spans="1:13" s="278" customFormat="1" ht="13.5" customHeight="1" thickBot="1">
      <c r="A4" s="618" t="s">
        <v>16</v>
      </c>
      <c r="B4" s="618"/>
      <c r="C4" s="618"/>
      <c r="D4" s="618"/>
      <c r="E4" s="618"/>
      <c r="G4" s="237"/>
      <c r="H4" s="237"/>
      <c r="I4" s="237"/>
      <c r="J4" s="237"/>
      <c r="K4" s="237"/>
      <c r="M4" s="617"/>
    </row>
    <row r="5" spans="1:13" s="119" customFormat="1" ht="13.5" thickBot="1">
      <c r="B5" s="161" t="s">
        <v>80</v>
      </c>
      <c r="C5" s="142">
        <v>2012</v>
      </c>
      <c r="D5" s="159">
        <v>2013</v>
      </c>
      <c r="E5" s="159">
        <v>2014</v>
      </c>
      <c r="F5" s="159">
        <v>2015</v>
      </c>
      <c r="G5" s="433">
        <v>2016</v>
      </c>
      <c r="H5" s="435">
        <v>2017</v>
      </c>
      <c r="I5" s="435">
        <v>2018</v>
      </c>
      <c r="J5" s="429">
        <v>2019</v>
      </c>
      <c r="K5" s="122"/>
      <c r="L5" s="422"/>
      <c r="M5" s="561"/>
    </row>
    <row r="6" spans="1:13" s="119" customFormat="1">
      <c r="A6" s="615" t="s">
        <v>54</v>
      </c>
      <c r="B6" s="144" t="s">
        <v>64</v>
      </c>
      <c r="C6" s="136">
        <v>7.9701092575753707</v>
      </c>
      <c r="D6" s="136">
        <v>6.6886683263452129</v>
      </c>
      <c r="E6" s="136">
        <v>6.3783245919045193</v>
      </c>
      <c r="F6" s="136">
        <v>6.2108405410429404</v>
      </c>
      <c r="G6" s="136">
        <v>5.9908416487183418</v>
      </c>
      <c r="H6" s="136">
        <v>7.1527415892266299</v>
      </c>
      <c r="I6" s="136">
        <v>7.5915766697303919</v>
      </c>
      <c r="J6" s="449">
        <v>7.904481712127259</v>
      </c>
      <c r="K6" s="22"/>
      <c r="L6" s="22"/>
      <c r="M6" s="22"/>
    </row>
    <row r="7" spans="1:13" s="119" customFormat="1">
      <c r="A7" s="613"/>
      <c r="B7" s="145" t="s">
        <v>65</v>
      </c>
      <c r="C7" s="137">
        <v>11.645548823151163</v>
      </c>
      <c r="D7" s="137">
        <v>9.2106699860237597</v>
      </c>
      <c r="E7" s="137">
        <v>9.1658536720949684</v>
      </c>
      <c r="F7" s="137">
        <v>9.1588028823548715</v>
      </c>
      <c r="G7" s="137">
        <v>8.9306024990521671</v>
      </c>
      <c r="H7" s="137">
        <v>9.1554194727511646</v>
      </c>
      <c r="I7" s="137">
        <v>9.2325846354166661</v>
      </c>
      <c r="J7" s="450">
        <v>9.1392959563429823</v>
      </c>
      <c r="K7" s="22"/>
      <c r="L7" s="422"/>
      <c r="M7" s="561"/>
    </row>
    <row r="8" spans="1:13" s="119" customFormat="1">
      <c r="A8" s="613"/>
      <c r="B8" s="145" t="s">
        <v>66</v>
      </c>
      <c r="C8" s="137">
        <v>14.675980612941514</v>
      </c>
      <c r="D8" s="137">
        <v>10.819575471698114</v>
      </c>
      <c r="E8" s="137">
        <v>10.935541343206006</v>
      </c>
      <c r="F8" s="137">
        <v>11.053765322078007</v>
      </c>
      <c r="G8" s="137">
        <v>10.803681624948576</v>
      </c>
      <c r="H8" s="137">
        <v>10.730483739462379</v>
      </c>
      <c r="I8" s="137">
        <v>10.611500459558824</v>
      </c>
      <c r="J8" s="450">
        <v>10.73188614279483</v>
      </c>
      <c r="K8" s="22"/>
      <c r="L8" s="422"/>
      <c r="M8" s="561"/>
    </row>
    <row r="9" spans="1:13" s="119" customFormat="1">
      <c r="A9" s="613"/>
      <c r="B9" s="145" t="s">
        <v>67</v>
      </c>
      <c r="C9" s="137">
        <v>15.573666006645533</v>
      </c>
      <c r="D9" s="137">
        <v>12.152504804332635</v>
      </c>
      <c r="E9" s="137">
        <v>11.627629029882067</v>
      </c>
      <c r="F9" s="137">
        <v>11.102424196035122</v>
      </c>
      <c r="G9" s="137">
        <v>11.023632633415883</v>
      </c>
      <c r="H9" s="137">
        <v>11.015725708928523</v>
      </c>
      <c r="I9" s="137">
        <v>11.131376378676471</v>
      </c>
      <c r="J9" s="450">
        <v>11.165532858773632</v>
      </c>
      <c r="K9" s="22"/>
      <c r="L9" s="422"/>
      <c r="M9" s="561"/>
    </row>
    <row r="10" spans="1:13" s="119" customFormat="1">
      <c r="A10" s="613"/>
      <c r="B10" s="145" t="s">
        <v>68</v>
      </c>
      <c r="C10" s="137">
        <v>13.442902506663948</v>
      </c>
      <c r="D10" s="137">
        <v>14.250578703703704</v>
      </c>
      <c r="E10" s="137">
        <v>14.203362601137915</v>
      </c>
      <c r="F10" s="137">
        <v>13.891288421374913</v>
      </c>
      <c r="G10" s="137">
        <v>13.446589280480557</v>
      </c>
      <c r="H10" s="137">
        <v>12.54939996958084</v>
      </c>
      <c r="I10" s="137">
        <v>11.865952435661764</v>
      </c>
      <c r="J10" s="450">
        <v>11.284791506185671</v>
      </c>
      <c r="K10" s="22"/>
      <c r="L10" s="422"/>
      <c r="M10" s="561"/>
    </row>
    <row r="11" spans="1:13" s="119" customFormat="1">
      <c r="A11" s="613"/>
      <c r="B11" s="145" t="s">
        <v>69</v>
      </c>
      <c r="C11" s="173">
        <v>11.093737164288607</v>
      </c>
      <c r="D11" s="173">
        <v>14.744387665967855</v>
      </c>
      <c r="E11" s="173">
        <v>14.751473813236386</v>
      </c>
      <c r="F11" s="173">
        <v>14.384164543536023</v>
      </c>
      <c r="G11" s="173">
        <v>14.313486653706228</v>
      </c>
      <c r="H11" s="173">
        <v>13.716548272964596</v>
      </c>
      <c r="I11" s="173">
        <v>13.429649203431373</v>
      </c>
      <c r="J11" s="451">
        <v>13.186201264048854</v>
      </c>
      <c r="K11" s="563"/>
      <c r="L11" s="422"/>
      <c r="M11" s="561"/>
    </row>
    <row r="12" spans="1:13" s="119" customFormat="1">
      <c r="A12" s="613"/>
      <c r="B12" s="145" t="s">
        <v>70</v>
      </c>
      <c r="C12" s="173">
        <v>9.3340585067659241</v>
      </c>
      <c r="D12" s="173">
        <v>12.247499563242489</v>
      </c>
      <c r="E12" s="173">
        <v>12.715513048215442</v>
      </c>
      <c r="F12" s="173">
        <v>13.094704383672488</v>
      </c>
      <c r="G12" s="173">
        <v>13.638306968790081</v>
      </c>
      <c r="H12" s="173">
        <v>13.403879191049786</v>
      </c>
      <c r="I12" s="173">
        <v>13.333429074754902</v>
      </c>
      <c r="J12" s="451">
        <v>13.08852054311409</v>
      </c>
      <c r="K12" s="563"/>
      <c r="L12" s="422"/>
      <c r="M12" s="561"/>
    </row>
    <row r="13" spans="1:13" s="119" customFormat="1">
      <c r="A13" s="613"/>
      <c r="B13" s="146" t="s">
        <v>71</v>
      </c>
      <c r="C13" s="178">
        <v>3.9927029423345486</v>
      </c>
      <c r="D13" s="178">
        <v>8.7083988469601685</v>
      </c>
      <c r="E13" s="178">
        <v>9.2656365955956534</v>
      </c>
      <c r="F13" s="178">
        <v>10.024821493007337</v>
      </c>
      <c r="G13" s="178">
        <v>10.744526096998932</v>
      </c>
      <c r="H13" s="178">
        <v>10.831714718136553</v>
      </c>
      <c r="I13" s="178">
        <v>11.133291207107844</v>
      </c>
      <c r="J13" s="452">
        <v>11.839321014580181</v>
      </c>
      <c r="K13" s="562"/>
      <c r="L13" s="562"/>
      <c r="M13" s="562"/>
    </row>
    <row r="14" spans="1:13" s="119" customFormat="1" ht="22.5">
      <c r="A14" s="616"/>
      <c r="B14" s="147" t="s">
        <v>73</v>
      </c>
      <c r="C14" s="139">
        <v>87.728705820366613</v>
      </c>
      <c r="D14" s="139">
        <v>88.822283368273929</v>
      </c>
      <c r="E14" s="139">
        <v>89.043334695272961</v>
      </c>
      <c r="F14" s="139">
        <v>88.920811783101698</v>
      </c>
      <c r="G14" s="139">
        <v>88.89166740611077</v>
      </c>
      <c r="H14" s="139">
        <v>88.555912662100468</v>
      </c>
      <c r="I14" s="139">
        <v>88.329360064338232</v>
      </c>
      <c r="J14" s="453">
        <v>88.340030997967503</v>
      </c>
      <c r="K14" s="17"/>
      <c r="L14" s="278"/>
      <c r="M14" s="278"/>
    </row>
    <row r="15" spans="1:13" s="119" customFormat="1">
      <c r="A15" s="612" t="s">
        <v>55</v>
      </c>
      <c r="B15" s="148" t="s">
        <v>64</v>
      </c>
      <c r="C15" s="141">
        <v>1.835311980374994</v>
      </c>
      <c r="D15" s="141">
        <v>0.91282320055904964</v>
      </c>
      <c r="E15" s="141">
        <v>0.78686756665860624</v>
      </c>
      <c r="F15" s="141">
        <v>0.77690179655123404</v>
      </c>
      <c r="G15" s="141">
        <v>0.78085296893528111</v>
      </c>
      <c r="H15" s="141">
        <v>1.0048296651648245</v>
      </c>
      <c r="I15" s="141">
        <v>1.0773303462009804</v>
      </c>
      <c r="J15" s="454">
        <v>1.1162516589481108</v>
      </c>
      <c r="K15" s="22"/>
      <c r="L15" s="278"/>
      <c r="M15" s="278"/>
    </row>
    <row r="16" spans="1:13" s="119" customFormat="1">
      <c r="A16" s="613"/>
      <c r="B16" s="149" t="s">
        <v>65</v>
      </c>
      <c r="C16" s="140">
        <v>2.1047025797478325</v>
      </c>
      <c r="D16" s="140">
        <v>1.3594077568134173</v>
      </c>
      <c r="E16" s="140">
        <v>1.3085738268557816</v>
      </c>
      <c r="F16" s="140">
        <v>1.3345652958350191</v>
      </c>
      <c r="G16" s="140">
        <v>1.2780282924756858</v>
      </c>
      <c r="H16" s="140">
        <v>1.2900716346309682</v>
      </c>
      <c r="I16" s="140">
        <v>1.3875325520833333</v>
      </c>
      <c r="J16" s="455">
        <v>1.358249264494334</v>
      </c>
      <c r="K16" s="22"/>
      <c r="L16" s="278"/>
      <c r="M16" s="278"/>
    </row>
    <row r="17" spans="1:19" s="119" customFormat="1">
      <c r="A17" s="613"/>
      <c r="B17" s="149" t="s">
        <v>66</v>
      </c>
      <c r="C17" s="140">
        <v>2.1486095649242674</v>
      </c>
      <c r="D17" s="140">
        <v>1.7017164570230607</v>
      </c>
      <c r="E17" s="140">
        <v>1.6874153999238426</v>
      </c>
      <c r="F17" s="140">
        <v>1.6527615277792964</v>
      </c>
      <c r="G17" s="140">
        <v>1.5786459299652327</v>
      </c>
      <c r="H17" s="140">
        <v>1.5394090205279469</v>
      </c>
      <c r="I17" s="140">
        <v>1.5361711090686274</v>
      </c>
      <c r="J17" s="455">
        <v>1.5382973391864425</v>
      </c>
      <c r="K17" s="22"/>
      <c r="L17" s="278"/>
      <c r="M17" s="278"/>
    </row>
    <row r="18" spans="1:19" s="119" customFormat="1">
      <c r="A18" s="613"/>
      <c r="B18" s="149" t="s">
        <v>67</v>
      </c>
      <c r="C18" s="140">
        <v>1.9194434293904863</v>
      </c>
      <c r="D18" s="140">
        <v>1.6708704577218729</v>
      </c>
      <c r="E18" s="140">
        <v>1.5976385634594379</v>
      </c>
      <c r="F18" s="140">
        <v>1.6095699430308466</v>
      </c>
      <c r="G18" s="140">
        <v>1.6321547938833183</v>
      </c>
      <c r="H18" s="140">
        <v>1.6832766921905038</v>
      </c>
      <c r="I18" s="140">
        <v>1.7082663143382353</v>
      </c>
      <c r="J18" s="455">
        <v>1.7090645852861746</v>
      </c>
      <c r="K18" s="22"/>
      <c r="L18" s="278"/>
      <c r="M18" s="278"/>
    </row>
    <row r="19" spans="1:19" s="119" customFormat="1">
      <c r="A19" s="613"/>
      <c r="B19" s="149" t="s">
        <v>68</v>
      </c>
      <c r="C19" s="140">
        <v>1.5562901713505506</v>
      </c>
      <c r="D19" s="140">
        <v>1.7926166142557651</v>
      </c>
      <c r="E19" s="140">
        <v>1.772467139732226</v>
      </c>
      <c r="F19" s="140">
        <v>1.7560932938230567</v>
      </c>
      <c r="G19" s="140">
        <v>1.7192747532273374</v>
      </c>
      <c r="H19" s="140">
        <v>1.6388946375008415</v>
      </c>
      <c r="I19" s="140">
        <v>1.6153971354166667</v>
      </c>
      <c r="J19" s="455">
        <v>1.5492023127824852</v>
      </c>
      <c r="K19" s="22"/>
      <c r="L19" s="278"/>
      <c r="M19" s="278"/>
    </row>
    <row r="20" spans="1:19" s="119" customFormat="1">
      <c r="A20" s="613"/>
      <c r="B20" s="149" t="s">
        <v>69</v>
      </c>
      <c r="C20" s="175">
        <v>1.2670706109302898</v>
      </c>
      <c r="D20" s="175">
        <v>1.5679594689028651</v>
      </c>
      <c r="E20" s="175">
        <v>1.5792940705595904</v>
      </c>
      <c r="F20" s="175">
        <v>1.6311657354050715</v>
      </c>
      <c r="G20" s="175">
        <v>1.6625392241483621</v>
      </c>
      <c r="H20" s="175">
        <v>1.6406399992021203</v>
      </c>
      <c r="I20" s="175">
        <v>1.6766716452205883</v>
      </c>
      <c r="J20" s="456">
        <v>1.6619643801798625</v>
      </c>
      <c r="K20" s="563"/>
      <c r="L20" s="278"/>
      <c r="M20" s="278"/>
    </row>
    <row r="21" spans="1:19" s="119" customFormat="1">
      <c r="A21" s="613"/>
      <c r="B21" s="149" t="s">
        <v>70</v>
      </c>
      <c r="C21" s="175">
        <v>0.9784175922542413</v>
      </c>
      <c r="D21" s="175">
        <v>1.2103642557651992</v>
      </c>
      <c r="E21" s="175">
        <v>1.224355927633755</v>
      </c>
      <c r="F21" s="175">
        <v>1.2339671743955911</v>
      </c>
      <c r="G21" s="175">
        <v>1.3135216092454713</v>
      </c>
      <c r="H21" s="175">
        <v>1.3800824309397774</v>
      </c>
      <c r="I21" s="175">
        <v>1.4057234221813726</v>
      </c>
      <c r="J21" s="456">
        <v>1.4109179667560721</v>
      </c>
      <c r="K21" s="563"/>
      <c r="L21" s="278"/>
      <c r="M21" s="278"/>
    </row>
    <row r="22" spans="1:19" s="119" customFormat="1">
      <c r="A22" s="613"/>
      <c r="B22" s="150" t="s">
        <v>71</v>
      </c>
      <c r="C22" s="177">
        <v>0.46144825066072931</v>
      </c>
      <c r="D22" s="177">
        <v>0.96195842068483572</v>
      </c>
      <c r="E22" s="177">
        <v>1.0000528099038026</v>
      </c>
      <c r="F22" s="177">
        <v>1.0841634500781823</v>
      </c>
      <c r="G22" s="177">
        <v>1.1433150220085453</v>
      </c>
      <c r="H22" s="177">
        <v>1.2668832577425493</v>
      </c>
      <c r="I22" s="177">
        <v>1.2635474111519607</v>
      </c>
      <c r="J22" s="457">
        <v>1.3160214943990201</v>
      </c>
      <c r="K22" s="22"/>
      <c r="L22" s="278"/>
      <c r="M22" s="278"/>
    </row>
    <row r="23" spans="1:19" s="119" customFormat="1" ht="13.5" thickBot="1">
      <c r="A23" s="614"/>
      <c r="B23" s="147" t="s">
        <v>74</v>
      </c>
      <c r="C23" s="139">
        <v>12.27129417963339</v>
      </c>
      <c r="D23" s="139">
        <v>11.177716631726065</v>
      </c>
      <c r="E23" s="139">
        <v>10.956665304727045</v>
      </c>
      <c r="F23" s="139">
        <v>11.079188216898299</v>
      </c>
      <c r="G23" s="139">
        <v>11.108332593889234</v>
      </c>
      <c r="H23" s="139">
        <v>11.444087337899532</v>
      </c>
      <c r="I23" s="139">
        <v>11.670639935661764</v>
      </c>
      <c r="J23" s="453">
        <v>11.659969002032501</v>
      </c>
      <c r="K23" s="17"/>
      <c r="L23" s="278"/>
      <c r="M23" s="278"/>
    </row>
    <row r="24" spans="1:19" s="119" customFormat="1" ht="13.5" thickBot="1">
      <c r="A24" s="138"/>
      <c r="B24" s="151" t="s">
        <v>35</v>
      </c>
      <c r="C24" s="143">
        <f>C14+C23</f>
        <v>100</v>
      </c>
      <c r="D24" s="143">
        <f>D14+D23</f>
        <v>100</v>
      </c>
      <c r="E24" s="143">
        <f>E14+E23</f>
        <v>100</v>
      </c>
      <c r="F24" s="143">
        <f>F14+F23</f>
        <v>100</v>
      </c>
      <c r="G24" s="143">
        <f>G14+G23</f>
        <v>100</v>
      </c>
      <c r="H24" s="143">
        <f t="shared" ref="H24:I24" si="0">H14+H23</f>
        <v>100</v>
      </c>
      <c r="I24" s="143">
        <f t="shared" si="0"/>
        <v>100</v>
      </c>
      <c r="J24" s="458">
        <v>100</v>
      </c>
      <c r="K24" s="17"/>
      <c r="L24" s="278"/>
      <c r="M24" s="278"/>
    </row>
    <row r="25" spans="1:19" s="278" customFormat="1">
      <c r="A25" s="213" t="s">
        <v>94</v>
      </c>
      <c r="B25" s="172"/>
      <c r="C25" s="277"/>
      <c r="D25" s="280"/>
      <c r="E25" s="280"/>
      <c r="F25" s="280"/>
      <c r="G25" s="237"/>
      <c r="H25" s="237"/>
      <c r="I25" s="237"/>
      <c r="J25" s="237"/>
      <c r="K25" s="237"/>
    </row>
    <row r="26" spans="1:19" s="278" customFormat="1">
      <c r="A26" s="481" t="s">
        <v>125</v>
      </c>
      <c r="B26" s="172"/>
      <c r="C26" s="277"/>
      <c r="D26" s="280"/>
      <c r="E26" s="280"/>
      <c r="F26" s="280"/>
      <c r="G26" s="237"/>
      <c r="H26" s="237"/>
      <c r="I26" s="237"/>
      <c r="J26" s="237"/>
      <c r="K26" s="237"/>
    </row>
    <row r="27" spans="1:19" s="278" customFormat="1">
      <c r="A27" s="234"/>
      <c r="B27" s="172"/>
      <c r="C27" s="277"/>
      <c r="D27" s="280"/>
      <c r="E27" s="280"/>
      <c r="F27" s="280"/>
      <c r="G27" s="237"/>
      <c r="H27" s="237"/>
      <c r="I27" s="237"/>
      <c r="J27" s="237"/>
      <c r="K27" s="237"/>
    </row>
    <row r="28" spans="1:19" s="278" customFormat="1">
      <c r="A28" s="234"/>
      <c r="B28" s="172"/>
      <c r="C28" s="277"/>
      <c r="D28" s="280"/>
      <c r="E28" s="280"/>
      <c r="F28" s="280"/>
      <c r="G28" s="237"/>
      <c r="H28" s="237"/>
      <c r="I28" s="237"/>
      <c r="J28" s="237"/>
      <c r="K28" s="237"/>
    </row>
    <row r="29" spans="1:19" s="278" customFormat="1">
      <c r="B29" s="123"/>
      <c r="C29" s="280"/>
      <c r="D29" s="280"/>
      <c r="E29" s="280"/>
      <c r="F29" s="280"/>
      <c r="G29" s="237"/>
      <c r="H29" s="237"/>
      <c r="I29" s="237"/>
      <c r="J29" s="237"/>
      <c r="K29" s="237"/>
    </row>
    <row r="30" spans="1:19" s="278" customFormat="1">
      <c r="B30" s="279" t="s">
        <v>63</v>
      </c>
      <c r="C30" s="280"/>
      <c r="D30" s="280"/>
      <c r="E30" s="280"/>
      <c r="F30" s="280"/>
      <c r="G30" s="237"/>
      <c r="H30" s="237"/>
      <c r="I30" s="237"/>
      <c r="J30" s="237"/>
      <c r="K30" s="237"/>
    </row>
    <row r="31" spans="1:19" s="278" customFormat="1">
      <c r="B31" s="279"/>
      <c r="C31" s="280"/>
      <c r="D31" s="280"/>
      <c r="E31" s="280"/>
      <c r="F31" s="280"/>
      <c r="G31" s="237"/>
      <c r="H31" s="237"/>
      <c r="I31" s="237"/>
      <c r="J31" s="237"/>
      <c r="K31" s="237"/>
    </row>
    <row r="32" spans="1:19" s="278" customFormat="1" ht="38.25" customHeight="1" thickBot="1">
      <c r="A32" s="618" t="s">
        <v>16</v>
      </c>
      <c r="B32" s="618"/>
      <c r="C32" s="618"/>
      <c r="D32" s="618"/>
      <c r="E32" s="618"/>
      <c r="F32" s="270"/>
      <c r="G32" s="271"/>
      <c r="H32" s="271"/>
      <c r="I32" s="271"/>
      <c r="J32" s="271"/>
      <c r="K32" s="271"/>
      <c r="M32" s="561"/>
      <c r="N32" s="561"/>
      <c r="O32" s="561"/>
      <c r="P32" s="561"/>
      <c r="Q32" s="561"/>
      <c r="R32" s="561"/>
      <c r="S32" s="561"/>
    </row>
    <row r="33" spans="1:19" s="119" customFormat="1" ht="12.75" customHeight="1" thickBot="1">
      <c r="B33" s="161" t="s">
        <v>80</v>
      </c>
      <c r="C33" s="142">
        <v>2012</v>
      </c>
      <c r="D33" s="159">
        <v>2013</v>
      </c>
      <c r="E33" s="159">
        <v>2014</v>
      </c>
      <c r="F33" s="159">
        <v>2015</v>
      </c>
      <c r="G33" s="433">
        <v>2016</v>
      </c>
      <c r="H33" s="435">
        <v>2017</v>
      </c>
      <c r="I33" s="435">
        <v>2018</v>
      </c>
      <c r="J33" s="429">
        <v>2019</v>
      </c>
      <c r="K33" s="122"/>
      <c r="L33" s="425"/>
      <c r="M33" s="561"/>
      <c r="N33" s="561"/>
      <c r="O33" s="561"/>
      <c r="P33" s="561"/>
      <c r="Q33" s="561"/>
      <c r="R33" s="561"/>
      <c r="S33" s="561"/>
    </row>
    <row r="34" spans="1:19" s="119" customFormat="1">
      <c r="A34" s="615" t="s">
        <v>54</v>
      </c>
      <c r="B34" s="144" t="s">
        <v>64</v>
      </c>
      <c r="C34" s="136">
        <v>4.8383060878268713</v>
      </c>
      <c r="D34" s="136">
        <v>4.8742710184418838</v>
      </c>
      <c r="E34" s="136">
        <v>4.4639272214986727</v>
      </c>
      <c r="F34" s="136">
        <v>4.2289493222772974</v>
      </c>
      <c r="G34" s="136">
        <v>5.52</v>
      </c>
      <c r="H34" s="136">
        <v>7.47</v>
      </c>
      <c r="I34" s="136">
        <v>8.1</v>
      </c>
      <c r="J34" s="449">
        <v>5.34588560762759</v>
      </c>
      <c r="K34" s="22"/>
      <c r="L34" s="425"/>
      <c r="M34" s="561"/>
      <c r="N34" s="561"/>
      <c r="O34" s="561"/>
      <c r="P34" s="561"/>
      <c r="Q34" s="561"/>
      <c r="R34" s="561"/>
      <c r="S34" s="561"/>
    </row>
    <row r="35" spans="1:19" s="119" customFormat="1">
      <c r="A35" s="613"/>
      <c r="B35" s="145" t="s">
        <v>65</v>
      </c>
      <c r="C35" s="137">
        <v>7.3056677234296057</v>
      </c>
      <c r="D35" s="137">
        <v>7.1806741122254527</v>
      </c>
      <c r="E35" s="137">
        <v>7.0841614031327254</v>
      </c>
      <c r="F35" s="137">
        <v>7.0597828153014586</v>
      </c>
      <c r="G35" s="137">
        <v>7.58</v>
      </c>
      <c r="H35" s="137">
        <v>8.0500000000000007</v>
      </c>
      <c r="I35" s="137">
        <v>8.4499999999999993</v>
      </c>
      <c r="J35" s="450">
        <v>7.04214663078257</v>
      </c>
      <c r="K35" s="22"/>
      <c r="L35" s="425"/>
      <c r="M35" s="561"/>
    </row>
    <row r="36" spans="1:19" s="119" customFormat="1">
      <c r="A36" s="613"/>
      <c r="B36" s="145" t="s">
        <v>66</v>
      </c>
      <c r="C36" s="137">
        <v>8.7930940809797207</v>
      </c>
      <c r="D36" s="137">
        <v>8.8697445760403273</v>
      </c>
      <c r="E36" s="137">
        <v>8.8723261985363848</v>
      </c>
      <c r="F36" s="137">
        <v>8.8773101185539538</v>
      </c>
      <c r="G36" s="137">
        <v>8.93</v>
      </c>
      <c r="H36" s="137">
        <v>8.91</v>
      </c>
      <c r="I36" s="137">
        <v>9.33</v>
      </c>
      <c r="J36" s="450">
        <v>8.6862139055887404</v>
      </c>
      <c r="K36" s="22"/>
      <c r="L36" s="425"/>
      <c r="M36" s="561"/>
    </row>
    <row r="37" spans="1:19" s="119" customFormat="1">
      <c r="A37" s="613"/>
      <c r="B37" s="145" t="s">
        <v>67</v>
      </c>
      <c r="C37" s="137">
        <v>10.366913295700023</v>
      </c>
      <c r="D37" s="137">
        <v>10.013528795202216</v>
      </c>
      <c r="E37" s="137">
        <v>9.6167153218347146</v>
      </c>
      <c r="F37" s="137">
        <v>9.3644511924055962</v>
      </c>
      <c r="G37" s="137">
        <v>9.23</v>
      </c>
      <c r="H37" s="137">
        <v>9.11</v>
      </c>
      <c r="I37" s="137">
        <v>9.67</v>
      </c>
      <c r="J37" s="450">
        <v>9.5292610754203242</v>
      </c>
      <c r="K37" s="22"/>
      <c r="L37" s="425"/>
      <c r="M37" s="561"/>
    </row>
    <row r="38" spans="1:19" s="119" customFormat="1">
      <c r="A38" s="613"/>
      <c r="B38" s="145" t="s">
        <v>68</v>
      </c>
      <c r="C38" s="137">
        <v>10.758015060976216</v>
      </c>
      <c r="D38" s="137">
        <v>10.85917419989082</v>
      </c>
      <c r="E38" s="137">
        <v>11.148673573914307</v>
      </c>
      <c r="F38" s="137">
        <v>11.226278153751622</v>
      </c>
      <c r="G38" s="137">
        <v>10.65</v>
      </c>
      <c r="H38" s="137">
        <v>9.84</v>
      </c>
      <c r="I38" s="137">
        <v>9.8699999999999992</v>
      </c>
      <c r="J38" s="450">
        <v>9.8318989002082731</v>
      </c>
      <c r="K38" s="22"/>
      <c r="L38" s="425"/>
      <c r="M38" s="561"/>
    </row>
    <row r="39" spans="1:19" s="119" customFormat="1">
      <c r="A39" s="613"/>
      <c r="B39" s="145" t="s">
        <v>69</v>
      </c>
      <c r="C39" s="173">
        <v>11.35656681366461</v>
      </c>
      <c r="D39" s="173">
        <v>11.203098071132215</v>
      </c>
      <c r="E39" s="173">
        <v>11.065497700043412</v>
      </c>
      <c r="F39" s="173">
        <v>10.903534585154262</v>
      </c>
      <c r="G39" s="173">
        <v>10.3</v>
      </c>
      <c r="H39" s="173">
        <v>9.77</v>
      </c>
      <c r="I39" s="173">
        <v>10.11</v>
      </c>
      <c r="J39" s="451">
        <v>11.131301285369497</v>
      </c>
      <c r="K39" s="563"/>
      <c r="L39" s="425"/>
      <c r="M39" s="561"/>
    </row>
    <row r="40" spans="1:19" s="119" customFormat="1">
      <c r="A40" s="613"/>
      <c r="B40" s="145" t="s">
        <v>70</v>
      </c>
      <c r="C40" s="173">
        <v>11.667780055569967</v>
      </c>
      <c r="D40" s="173">
        <v>11.488450757712064</v>
      </c>
      <c r="E40" s="173">
        <v>11.589171759344472</v>
      </c>
      <c r="F40" s="173">
        <v>11.388891259467986</v>
      </c>
      <c r="G40" s="173">
        <v>10.38</v>
      </c>
      <c r="H40" s="173">
        <v>9.51</v>
      </c>
      <c r="I40" s="173">
        <v>9.18</v>
      </c>
      <c r="J40" s="451">
        <v>10.434525484367292</v>
      </c>
      <c r="K40" s="563"/>
      <c r="L40" s="425"/>
      <c r="M40" s="561"/>
    </row>
    <row r="41" spans="1:19" s="119" customFormat="1">
      <c r="A41" s="613"/>
      <c r="B41" s="150" t="s">
        <v>71</v>
      </c>
      <c r="C41" s="177">
        <v>8.1510780741968496</v>
      </c>
      <c r="D41" s="177">
        <v>8.6858387125670795</v>
      </c>
      <c r="E41" s="177">
        <v>9.455256272555923</v>
      </c>
      <c r="F41" s="177">
        <v>10.368059558601621</v>
      </c>
      <c r="G41" s="177">
        <v>11.12</v>
      </c>
      <c r="H41" s="177">
        <v>11.16</v>
      </c>
      <c r="I41" s="177">
        <v>10.36</v>
      </c>
      <c r="J41" s="457">
        <v>11.690826859232244</v>
      </c>
      <c r="K41" s="22"/>
      <c r="L41" s="425"/>
      <c r="M41" s="561"/>
    </row>
    <row r="42" spans="1:19" s="119" customFormat="1" ht="22.5">
      <c r="A42" s="616"/>
      <c r="B42" s="147" t="s">
        <v>73</v>
      </c>
      <c r="C42" s="139">
        <v>73.237421192343859</v>
      </c>
      <c r="D42" s="139">
        <v>73.174780243212055</v>
      </c>
      <c r="E42" s="139">
        <v>73.295729450860605</v>
      </c>
      <c r="F42" s="139">
        <v>73.41725700551379</v>
      </c>
      <c r="G42" s="139">
        <v>73.709999999999994</v>
      </c>
      <c r="H42" s="139">
        <v>73.819999999999993</v>
      </c>
      <c r="I42" s="139">
        <v>75.08</v>
      </c>
      <c r="J42" s="453">
        <v>73.692059748596535</v>
      </c>
      <c r="K42" s="17"/>
      <c r="L42" s="422"/>
      <c r="M42" s="561"/>
    </row>
    <row r="43" spans="1:19" s="119" customFormat="1">
      <c r="A43" s="612" t="s">
        <v>55</v>
      </c>
      <c r="B43" s="148" t="s">
        <v>64</v>
      </c>
      <c r="C43" s="141">
        <v>1.5997600283435911</v>
      </c>
      <c r="D43" s="141">
        <v>1.5943612410353547</v>
      </c>
      <c r="E43" s="141">
        <v>1.3481325812556839</v>
      </c>
      <c r="F43" s="141">
        <v>1.2265031432585773</v>
      </c>
      <c r="G43" s="141">
        <v>1.87</v>
      </c>
      <c r="H43" s="141">
        <v>2.97</v>
      </c>
      <c r="I43" s="141">
        <v>3.14</v>
      </c>
      <c r="J43" s="454">
        <v>1.8565652790575629</v>
      </c>
      <c r="K43" s="22"/>
      <c r="L43" s="422"/>
      <c r="M43" s="561"/>
    </row>
    <row r="44" spans="1:19" s="119" customFormat="1">
      <c r="A44" s="613"/>
      <c r="B44" s="149" t="s">
        <v>65</v>
      </c>
      <c r="C44" s="140">
        <v>2.6233126036389067</v>
      </c>
      <c r="D44" s="140">
        <v>2.5152687039230441</v>
      </c>
      <c r="E44" s="140">
        <v>2.3741236827574315</v>
      </c>
      <c r="F44" s="140">
        <v>2.3195642341163225</v>
      </c>
      <c r="G44" s="140">
        <v>2.4900000000000002</v>
      </c>
      <c r="H44" s="140">
        <v>2.64</v>
      </c>
      <c r="I44" s="140">
        <v>2.74</v>
      </c>
      <c r="J44" s="455">
        <v>2.3711999335585756</v>
      </c>
      <c r="K44" s="22"/>
      <c r="L44" s="422"/>
      <c r="M44" s="426"/>
    </row>
    <row r="45" spans="1:19" s="119" customFormat="1">
      <c r="A45" s="613"/>
      <c r="B45" s="149" t="s">
        <v>66</v>
      </c>
      <c r="C45" s="140">
        <v>3.4801246689485401</v>
      </c>
      <c r="D45" s="140">
        <v>3.4429137671378136</v>
      </c>
      <c r="E45" s="140">
        <v>3.3177155291919358</v>
      </c>
      <c r="F45" s="140">
        <v>3.1569906955201485</v>
      </c>
      <c r="G45" s="140">
        <v>3.06</v>
      </c>
      <c r="H45" s="140">
        <v>2.91</v>
      </c>
      <c r="I45" s="140">
        <v>2.97</v>
      </c>
      <c r="J45" s="455">
        <v>2.8578404102757964</v>
      </c>
      <c r="K45" s="22"/>
      <c r="L45" s="422"/>
      <c r="M45" s="426"/>
    </row>
    <row r="46" spans="1:19" s="119" customFormat="1">
      <c r="A46" s="613"/>
      <c r="B46" s="149" t="s">
        <v>67</v>
      </c>
      <c r="C46" s="140">
        <v>4.045236493750866</v>
      </c>
      <c r="D46" s="140">
        <v>3.9722747746540663</v>
      </c>
      <c r="E46" s="140">
        <v>3.8346330049012414</v>
      </c>
      <c r="F46" s="140">
        <v>3.7259038177616026</v>
      </c>
      <c r="G46" s="140">
        <v>3.56</v>
      </c>
      <c r="H46" s="140">
        <v>3.36</v>
      </c>
      <c r="I46" s="140">
        <v>3.42</v>
      </c>
      <c r="J46" s="455">
        <v>3.46068178352267</v>
      </c>
      <c r="K46" s="22"/>
      <c r="L46" s="422"/>
      <c r="M46" s="426"/>
    </row>
    <row r="47" spans="1:19" s="119" customFormat="1">
      <c r="A47" s="613"/>
      <c r="B47" s="149" t="s">
        <v>68</v>
      </c>
      <c r="C47" s="140">
        <v>4.0030731064162577</v>
      </c>
      <c r="D47" s="140">
        <v>4.0456993054912207</v>
      </c>
      <c r="E47" s="140">
        <v>4.1801507106450364</v>
      </c>
      <c r="F47" s="140">
        <v>4.2003213470820029</v>
      </c>
      <c r="G47" s="140">
        <v>3.97</v>
      </c>
      <c r="H47" s="140">
        <v>3.63</v>
      </c>
      <c r="I47" s="140">
        <v>3.59</v>
      </c>
      <c r="J47" s="455">
        <v>3.8103584185509041</v>
      </c>
      <c r="K47" s="22"/>
      <c r="L47" s="422"/>
      <c r="M47" s="426"/>
    </row>
    <row r="48" spans="1:19" s="119" customFormat="1">
      <c r="A48" s="613"/>
      <c r="B48" s="149" t="s">
        <v>69</v>
      </c>
      <c r="C48" s="175">
        <v>4.3673157991798419</v>
      </c>
      <c r="D48" s="175">
        <v>4.2668916616836494</v>
      </c>
      <c r="E48" s="175">
        <v>4.1568521465355426</v>
      </c>
      <c r="F48" s="175">
        <v>4.0451561698717331</v>
      </c>
      <c r="G48" s="175">
        <v>3.72</v>
      </c>
      <c r="H48" s="175">
        <v>3.44</v>
      </c>
      <c r="I48" s="175">
        <v>3.35</v>
      </c>
      <c r="J48" s="456">
        <v>4.0673177639883189</v>
      </c>
      <c r="K48" s="563"/>
      <c r="L48" s="124"/>
      <c r="M48" s="124"/>
    </row>
    <row r="49" spans="1:19" s="124" customFormat="1">
      <c r="A49" s="613"/>
      <c r="B49" s="149" t="s">
        <v>70</v>
      </c>
      <c r="C49" s="175">
        <v>3.8936472554389625</v>
      </c>
      <c r="D49" s="175">
        <v>4.0019049033652019</v>
      </c>
      <c r="E49" s="175">
        <v>4.2032939509938005</v>
      </c>
      <c r="F49" s="175">
        <v>4.2634735742065821</v>
      </c>
      <c r="G49" s="175">
        <v>3.86</v>
      </c>
      <c r="H49" s="175">
        <v>3.47</v>
      </c>
      <c r="I49" s="175">
        <v>2.86</v>
      </c>
      <c r="J49" s="456">
        <v>3.766899426441539</v>
      </c>
      <c r="K49" s="563"/>
      <c r="N49" s="119"/>
      <c r="O49" s="119"/>
      <c r="Q49" s="119"/>
      <c r="R49" s="119"/>
      <c r="S49" s="119"/>
    </row>
    <row r="50" spans="1:19" s="124" customFormat="1">
      <c r="A50" s="613"/>
      <c r="B50" s="150" t="s">
        <v>71</v>
      </c>
      <c r="C50" s="177">
        <v>2.7501088519391712</v>
      </c>
      <c r="D50" s="177">
        <v>2.9859053994975895</v>
      </c>
      <c r="E50" s="177">
        <v>3.2893689428587183</v>
      </c>
      <c r="F50" s="177">
        <v>3.6448300126692366</v>
      </c>
      <c r="G50" s="177">
        <v>3.76</v>
      </c>
      <c r="H50" s="177">
        <v>3.77</v>
      </c>
      <c r="I50" s="177">
        <v>2.86</v>
      </c>
      <c r="J50" s="457">
        <v>4.117077236008102</v>
      </c>
      <c r="K50" s="22"/>
      <c r="N50" s="119"/>
      <c r="O50" s="119"/>
      <c r="Q50" s="119"/>
      <c r="R50" s="119"/>
      <c r="S50" s="119"/>
    </row>
    <row r="51" spans="1:19" s="124" customFormat="1" ht="13.5" thickBot="1">
      <c r="A51" s="614"/>
      <c r="B51" s="147" t="s">
        <v>74</v>
      </c>
      <c r="C51" s="139">
        <v>26.762578807656137</v>
      </c>
      <c r="D51" s="139">
        <v>26.825219756787938</v>
      </c>
      <c r="E51" s="139">
        <v>26.704270549139391</v>
      </c>
      <c r="F51" s="139">
        <v>26.582742994486203</v>
      </c>
      <c r="G51" s="139">
        <v>26.29</v>
      </c>
      <c r="H51" s="139">
        <v>26.18</v>
      </c>
      <c r="I51" s="139">
        <v>24.92</v>
      </c>
      <c r="J51" s="453">
        <v>26.307940251403465</v>
      </c>
      <c r="K51" s="17"/>
      <c r="N51" s="119"/>
      <c r="O51" s="119"/>
      <c r="Q51" s="119"/>
      <c r="R51" s="119"/>
      <c r="S51" s="119"/>
    </row>
    <row r="52" spans="1:19" s="124" customFormat="1" ht="13.5" thickBot="1">
      <c r="A52" s="138"/>
      <c r="B52" s="151" t="s">
        <v>35</v>
      </c>
      <c r="C52" s="143">
        <f>C42+C51</f>
        <v>100</v>
      </c>
      <c r="D52" s="143">
        <f>D42+D51</f>
        <v>100</v>
      </c>
      <c r="E52" s="143">
        <f>E42+E51</f>
        <v>100</v>
      </c>
      <c r="F52" s="143">
        <f>F42+F51</f>
        <v>100</v>
      </c>
      <c r="G52" s="143">
        <f>G42+G51</f>
        <v>100</v>
      </c>
      <c r="H52" s="143">
        <f t="shared" ref="H52:I52" si="1">H42+H51</f>
        <v>100</v>
      </c>
      <c r="I52" s="143">
        <f t="shared" si="1"/>
        <v>100</v>
      </c>
      <c r="J52" s="458">
        <v>100</v>
      </c>
      <c r="K52" s="17"/>
      <c r="N52" s="119"/>
      <c r="O52" s="119"/>
      <c r="Q52" s="119"/>
      <c r="R52" s="119"/>
      <c r="S52" s="119"/>
    </row>
    <row r="53" spans="1:19" s="124" customFormat="1">
      <c r="A53" s="213" t="s">
        <v>94</v>
      </c>
      <c r="B53" s="172"/>
      <c r="C53" s="277"/>
      <c r="N53" s="119"/>
      <c r="O53" s="119"/>
      <c r="Q53" s="119"/>
      <c r="R53" s="119"/>
      <c r="S53" s="119"/>
    </row>
    <row r="54" spans="1:19" s="124" customFormat="1">
      <c r="A54" s="481" t="s">
        <v>125</v>
      </c>
      <c r="B54" s="172"/>
      <c r="C54" s="277"/>
      <c r="N54" s="119"/>
      <c r="O54" s="119"/>
      <c r="Q54" s="119"/>
      <c r="R54" s="119"/>
      <c r="S54" s="119"/>
    </row>
    <row r="55" spans="1:19" s="124" customFormat="1">
      <c r="N55" s="119"/>
      <c r="O55" s="119"/>
      <c r="Q55" s="119"/>
      <c r="R55" s="119"/>
      <c r="S55" s="119"/>
    </row>
    <row r="56" spans="1:19" s="278" customFormat="1">
      <c r="B56" s="120"/>
      <c r="C56" s="121"/>
      <c r="D56" s="121"/>
      <c r="E56" s="121"/>
      <c r="F56" s="121"/>
      <c r="G56" s="122"/>
      <c r="H56" s="122"/>
      <c r="I56" s="122"/>
      <c r="J56" s="122"/>
      <c r="K56" s="122"/>
      <c r="L56" s="124"/>
      <c r="M56" s="124"/>
      <c r="N56" s="119"/>
      <c r="O56" s="119"/>
      <c r="Q56" s="119"/>
      <c r="R56" s="119"/>
      <c r="S56" s="119"/>
    </row>
    <row r="57" spans="1:19" s="278" customFormat="1">
      <c r="B57" s="279" t="s">
        <v>72</v>
      </c>
      <c r="C57" s="121"/>
      <c r="D57" s="121"/>
      <c r="E57" s="121"/>
      <c r="F57" s="121"/>
      <c r="G57" s="122"/>
      <c r="H57" s="122"/>
      <c r="I57" s="122"/>
      <c r="J57" s="122"/>
      <c r="K57" s="122"/>
      <c r="L57" s="124"/>
      <c r="M57" s="124"/>
      <c r="N57" s="119"/>
    </row>
    <row r="58" spans="1:19" s="278" customFormat="1">
      <c r="B58" s="279"/>
      <c r="C58" s="121"/>
      <c r="D58" s="121"/>
      <c r="E58" s="121"/>
      <c r="F58" s="121"/>
      <c r="G58" s="122"/>
      <c r="H58" s="122"/>
      <c r="I58" s="122"/>
      <c r="J58" s="122"/>
      <c r="K58" s="122"/>
      <c r="L58" s="124"/>
      <c r="M58" s="124"/>
      <c r="N58" s="119"/>
    </row>
    <row r="59" spans="1:19" s="278" customFormat="1" ht="13.5" customHeight="1" thickBot="1">
      <c r="A59" s="618" t="s">
        <v>16</v>
      </c>
      <c r="B59" s="618"/>
      <c r="C59" s="618"/>
      <c r="D59" s="618"/>
      <c r="E59" s="618"/>
      <c r="F59" s="280"/>
      <c r="G59" s="281"/>
      <c r="H59" s="281"/>
      <c r="I59" s="281"/>
      <c r="J59" s="281"/>
      <c r="K59" s="281"/>
      <c r="L59" s="124"/>
      <c r="M59" s="124"/>
    </row>
    <row r="60" spans="1:19" s="119" customFormat="1" ht="12.75" customHeight="1" thickBot="1">
      <c r="B60" s="161" t="s">
        <v>80</v>
      </c>
      <c r="C60" s="142">
        <v>2012</v>
      </c>
      <c r="D60" s="159">
        <v>2013</v>
      </c>
      <c r="E60" s="159">
        <v>2014</v>
      </c>
      <c r="F60" s="159">
        <v>2015</v>
      </c>
      <c r="G60" s="433">
        <v>2016</v>
      </c>
      <c r="H60" s="435">
        <v>2017</v>
      </c>
      <c r="I60" s="435">
        <v>2018</v>
      </c>
      <c r="J60" s="429">
        <v>2019</v>
      </c>
      <c r="K60" s="122"/>
      <c r="L60" s="124"/>
      <c r="M60" s="124"/>
    </row>
    <row r="61" spans="1:19" s="119" customFormat="1" ht="12.75" customHeight="1">
      <c r="A61" s="615" t="s">
        <v>54</v>
      </c>
      <c r="B61" s="144" t="s">
        <v>64</v>
      </c>
      <c r="C61" s="136">
        <v>6.7719089918812703</v>
      </c>
      <c r="D61" s="136">
        <v>6.6101162246463572</v>
      </c>
      <c r="E61" s="136">
        <v>6.0913414251102704</v>
      </c>
      <c r="F61" s="136">
        <v>5.7598282563815451</v>
      </c>
      <c r="G61" s="136">
        <v>5.2972868474135</v>
      </c>
      <c r="H61" s="136">
        <v>6.0463027867006263</v>
      </c>
      <c r="I61" s="136">
        <v>6.1564857497434025</v>
      </c>
      <c r="J61" s="449">
        <v>6.3859446973620866</v>
      </c>
      <c r="K61" s="22"/>
      <c r="L61" s="124"/>
      <c r="M61" s="422"/>
    </row>
    <row r="62" spans="1:19" s="119" customFormat="1">
      <c r="A62" s="613"/>
      <c r="B62" s="145" t="s">
        <v>65</v>
      </c>
      <c r="C62" s="137">
        <v>7.4446507034215337</v>
      </c>
      <c r="D62" s="137">
        <v>7.3591566934268844</v>
      </c>
      <c r="E62" s="137">
        <v>7.3607840303655454</v>
      </c>
      <c r="F62" s="137">
        <v>7.3035020850067705</v>
      </c>
      <c r="G62" s="137">
        <v>7.1288342716393087</v>
      </c>
      <c r="H62" s="137">
        <v>6.851434079730728</v>
      </c>
      <c r="I62" s="137">
        <v>6.8485939997403964</v>
      </c>
      <c r="J62" s="450">
        <v>6.735353755047754</v>
      </c>
      <c r="K62" s="22"/>
      <c r="L62" s="124"/>
      <c r="M62" s="422"/>
    </row>
    <row r="63" spans="1:19" s="119" customFormat="1">
      <c r="A63" s="613"/>
      <c r="B63" s="145" t="s">
        <v>66</v>
      </c>
      <c r="C63" s="137">
        <v>7.5237661990744762</v>
      </c>
      <c r="D63" s="137">
        <v>7.6208623466850831</v>
      </c>
      <c r="E63" s="137">
        <v>7.6757351390648205</v>
      </c>
      <c r="F63" s="137">
        <v>7.66992298139224</v>
      </c>
      <c r="G63" s="137">
        <v>7.6099626029826366</v>
      </c>
      <c r="H63" s="137">
        <v>7.1518047890195167</v>
      </c>
      <c r="I63" s="137">
        <v>7.1416541884380678</v>
      </c>
      <c r="J63" s="450">
        <v>7.1708704273689623</v>
      </c>
      <c r="K63" s="22"/>
      <c r="L63" s="124"/>
      <c r="M63" s="422"/>
    </row>
    <row r="64" spans="1:19" s="119" customFormat="1">
      <c r="A64" s="613"/>
      <c r="B64" s="145" t="s">
        <v>67</v>
      </c>
      <c r="C64" s="137">
        <v>7.5747025325138342</v>
      </c>
      <c r="D64" s="137">
        <v>7.3686000403768457</v>
      </c>
      <c r="E64" s="137">
        <v>7.2235079342374773</v>
      </c>
      <c r="F64" s="137">
        <v>7.163882569852797</v>
      </c>
      <c r="G64" s="137">
        <v>7.3665997098712745</v>
      </c>
      <c r="H64" s="137">
        <v>7.0390036250635069</v>
      </c>
      <c r="I64" s="137">
        <v>7.1423983792602428</v>
      </c>
      <c r="J64" s="450">
        <v>7.1215379947542239</v>
      </c>
      <c r="K64" s="22"/>
      <c r="L64" s="124"/>
      <c r="M64" s="422"/>
    </row>
    <row r="65" spans="1:13" s="119" customFormat="1">
      <c r="A65" s="613"/>
      <c r="B65" s="145" t="s">
        <v>68</v>
      </c>
      <c r="C65" s="137">
        <v>7.6280109870103585</v>
      </c>
      <c r="D65" s="137">
        <v>7.6864427591960478</v>
      </c>
      <c r="E65" s="137">
        <v>7.7910864618801217</v>
      </c>
      <c r="F65" s="137">
        <v>7.7620396700779244</v>
      </c>
      <c r="G65" s="137">
        <v>7.7519393375526509</v>
      </c>
      <c r="H65" s="137">
        <v>7.0259026071187183</v>
      </c>
      <c r="I65" s="137">
        <v>6.8530160031765082</v>
      </c>
      <c r="J65" s="450">
        <v>6.6554799372211297</v>
      </c>
      <c r="K65" s="22"/>
      <c r="L65" s="124"/>
      <c r="M65" s="422"/>
    </row>
    <row r="66" spans="1:13" s="119" customFormat="1">
      <c r="A66" s="613"/>
      <c r="B66" s="145" t="s">
        <v>69</v>
      </c>
      <c r="C66" s="173">
        <v>7.3542413407648883</v>
      </c>
      <c r="D66" s="173">
        <v>7.3590811466512847</v>
      </c>
      <c r="E66" s="173">
        <v>7.3756010953538889</v>
      </c>
      <c r="F66" s="173">
        <v>7.3477975715720261</v>
      </c>
      <c r="G66" s="173">
        <v>7.5227325883943452</v>
      </c>
      <c r="H66" s="173">
        <v>7.0387291172922728</v>
      </c>
      <c r="I66" s="173">
        <v>7.1006104467889815</v>
      </c>
      <c r="J66" s="451">
        <v>7.0989602585960334</v>
      </c>
      <c r="K66" s="563"/>
      <c r="L66" s="124"/>
      <c r="M66" s="422"/>
    </row>
    <row r="67" spans="1:13" s="119" customFormat="1">
      <c r="A67" s="613"/>
      <c r="B67" s="145" t="s">
        <v>70</v>
      </c>
      <c r="C67" s="173">
        <v>6.5254128951305139</v>
      </c>
      <c r="D67" s="173">
        <v>6.547819191228764</v>
      </c>
      <c r="E67" s="173">
        <v>6.6835698391328009</v>
      </c>
      <c r="F67" s="173">
        <v>6.7821442670921739</v>
      </c>
      <c r="G67" s="173">
        <v>7.0671840239729962</v>
      </c>
      <c r="H67" s="173">
        <v>6.6270320505046936</v>
      </c>
      <c r="I67" s="173">
        <v>6.5928943473907564</v>
      </c>
      <c r="J67" s="451">
        <v>6.5688818461869181</v>
      </c>
      <c r="K67" s="563"/>
      <c r="L67" s="124"/>
      <c r="M67" s="422"/>
    </row>
    <row r="68" spans="1:13" s="119" customFormat="1">
      <c r="A68" s="613"/>
      <c r="B68" s="150" t="s">
        <v>71</v>
      </c>
      <c r="C68" s="174">
        <v>5.7280705587992715</v>
      </c>
      <c r="D68" s="177">
        <v>5.9666785255733394</v>
      </c>
      <c r="E68" s="177">
        <v>6.2128507956356902</v>
      </c>
      <c r="F68" s="177">
        <v>6.5493586027695381</v>
      </c>
      <c r="G68" s="177">
        <v>6.9020831801055138</v>
      </c>
      <c r="H68" s="177">
        <v>6.9304546403089686</v>
      </c>
      <c r="I68" s="177">
        <v>6.8441558182429318</v>
      </c>
      <c r="J68" s="457">
        <v>7.1708704273689623</v>
      </c>
      <c r="K68" s="22"/>
      <c r="L68" s="124"/>
      <c r="M68" s="422"/>
    </row>
    <row r="69" spans="1:13" s="119" customFormat="1" ht="22.5">
      <c r="A69" s="616"/>
      <c r="B69" s="147" t="s">
        <v>73</v>
      </c>
      <c r="C69" s="139">
        <v>56.550764208596142</v>
      </c>
      <c r="D69" s="139">
        <v>56.518756927784608</v>
      </c>
      <c r="E69" s="139">
        <v>56.414476720780613</v>
      </c>
      <c r="F69" s="139">
        <v>56.338476004145008</v>
      </c>
      <c r="G69" s="139">
        <v>56.672780130648206</v>
      </c>
      <c r="H69" s="139">
        <v>54.772002726346592</v>
      </c>
      <c r="I69" s="139">
        <v>54.747853858826247</v>
      </c>
      <c r="J69" s="453">
        <v>54.907899343906074</v>
      </c>
      <c r="K69" s="17"/>
      <c r="L69" s="124"/>
      <c r="M69" s="422"/>
    </row>
    <row r="70" spans="1:13" s="119" customFormat="1">
      <c r="A70" s="612" t="s">
        <v>55</v>
      </c>
      <c r="B70" s="148" t="s">
        <v>64</v>
      </c>
      <c r="C70" s="141">
        <v>5.4060638892829447</v>
      </c>
      <c r="D70" s="141">
        <v>5.247572013801582</v>
      </c>
      <c r="E70" s="141">
        <v>4.8254851158394203</v>
      </c>
      <c r="F70" s="141">
        <v>4.6269061857795002</v>
      </c>
      <c r="G70" s="141">
        <v>4.3049363412892223</v>
      </c>
      <c r="H70" s="141">
        <v>5.6416944794172723</v>
      </c>
      <c r="I70" s="141">
        <v>5.7173484524147398</v>
      </c>
      <c r="J70" s="454">
        <v>5.8451338175196801</v>
      </c>
      <c r="K70" s="22"/>
      <c r="L70" s="124"/>
      <c r="M70" s="422"/>
    </row>
    <row r="71" spans="1:13" s="119" customFormat="1">
      <c r="A71" s="613"/>
      <c r="B71" s="149" t="s">
        <v>65</v>
      </c>
      <c r="C71" s="140">
        <v>5.6940604192087116</v>
      </c>
      <c r="D71" s="140">
        <v>5.6147583996682453</v>
      </c>
      <c r="E71" s="140">
        <v>5.6195370551968109</v>
      </c>
      <c r="F71" s="140">
        <v>5.6194481771696827</v>
      </c>
      <c r="G71" s="140">
        <v>5.5140227078512547</v>
      </c>
      <c r="H71" s="140">
        <v>5.6220106574681807</v>
      </c>
      <c r="I71" s="140">
        <v>5.6281911563059035</v>
      </c>
      <c r="J71" s="455">
        <v>5.5124642446660825</v>
      </c>
      <c r="K71" s="22"/>
      <c r="L71" s="124"/>
      <c r="M71" s="124"/>
    </row>
    <row r="72" spans="1:13" s="119" customFormat="1">
      <c r="A72" s="613"/>
      <c r="B72" s="149" t="s">
        <v>66</v>
      </c>
      <c r="C72" s="140">
        <v>5.5569272829211256</v>
      </c>
      <c r="D72" s="140">
        <v>5.6435533437525898</v>
      </c>
      <c r="E72" s="140">
        <v>5.710262085684751</v>
      </c>
      <c r="F72" s="140">
        <v>5.718374567303905</v>
      </c>
      <c r="G72" s="140">
        <v>5.6473685281233585</v>
      </c>
      <c r="H72" s="140">
        <v>5.5876110659788036</v>
      </c>
      <c r="I72" s="140">
        <v>5.5695348985320079</v>
      </c>
      <c r="J72" s="455">
        <v>5.5473671780683009</v>
      </c>
      <c r="K72" s="22"/>
      <c r="L72" s="124"/>
      <c r="M72" s="124"/>
    </row>
    <row r="73" spans="1:13" s="119" customFormat="1">
      <c r="A73" s="613"/>
      <c r="B73" s="149" t="s">
        <v>67</v>
      </c>
      <c r="C73" s="140">
        <v>5.5972883968691738</v>
      </c>
      <c r="D73" s="140">
        <v>5.4446851739220437</v>
      </c>
      <c r="E73" s="140">
        <v>5.3609934275817421</v>
      </c>
      <c r="F73" s="140">
        <v>5.3215900670569871</v>
      </c>
      <c r="G73" s="140">
        <v>5.4275811519610295</v>
      </c>
      <c r="H73" s="140">
        <v>5.504768926624557</v>
      </c>
      <c r="I73" s="140">
        <v>5.6058816097020046</v>
      </c>
      <c r="J73" s="455">
        <v>5.5577937569948919</v>
      </c>
      <c r="K73" s="22"/>
      <c r="L73" s="124"/>
      <c r="M73" s="124"/>
    </row>
    <row r="74" spans="1:13" s="119" customFormat="1">
      <c r="A74" s="613"/>
      <c r="B74" s="149" t="s">
        <v>68</v>
      </c>
      <c r="C74" s="140">
        <v>5.8440474134415359</v>
      </c>
      <c r="D74" s="140">
        <v>5.8806888610695962</v>
      </c>
      <c r="E74" s="140">
        <v>5.9764855773980772</v>
      </c>
      <c r="F74" s="140">
        <v>5.9398932710480503</v>
      </c>
      <c r="G74" s="140">
        <v>5.81091652966946</v>
      </c>
      <c r="H74" s="140">
        <v>5.57981181577256</v>
      </c>
      <c r="I74" s="140">
        <v>5.4444191647256135</v>
      </c>
      <c r="J74" s="455">
        <v>5.253403049191566</v>
      </c>
      <c r="K74" s="22"/>
      <c r="L74" s="124"/>
      <c r="M74" s="124"/>
    </row>
    <row r="75" spans="1:13" s="119" customFormat="1">
      <c r="A75" s="613"/>
      <c r="B75" s="149" t="s">
        <v>69</v>
      </c>
      <c r="C75" s="175">
        <v>5.8005546322850119</v>
      </c>
      <c r="D75" s="175">
        <v>5.8032243596277571</v>
      </c>
      <c r="E75" s="175">
        <v>5.8369444522272049</v>
      </c>
      <c r="F75" s="175">
        <v>5.7858761014028808</v>
      </c>
      <c r="G75" s="175">
        <v>5.7575240326424311</v>
      </c>
      <c r="H75" s="175">
        <v>5.7594744607927275</v>
      </c>
      <c r="I75" s="175">
        <v>5.7960061867063679</v>
      </c>
      <c r="J75" s="456">
        <v>5.7675172459148989</v>
      </c>
      <c r="K75" s="563"/>
      <c r="L75" s="124"/>
      <c r="M75" s="124"/>
    </row>
    <row r="76" spans="1:13" s="119" customFormat="1">
      <c r="A76" s="613"/>
      <c r="B76" s="149" t="s">
        <v>70</v>
      </c>
      <c r="C76" s="175">
        <v>5.0410435369516868</v>
      </c>
      <c r="D76" s="175">
        <v>5.0977569464969603</v>
      </c>
      <c r="E76" s="175">
        <v>5.2554454335923273</v>
      </c>
      <c r="F76" s="175">
        <v>5.3569415561352871</v>
      </c>
      <c r="G76" s="175">
        <v>5.4150982257031037</v>
      </c>
      <c r="H76" s="175">
        <v>5.4875179970793448</v>
      </c>
      <c r="I76" s="175">
        <v>5.4496500712293079</v>
      </c>
      <c r="J76" s="456">
        <v>5.4155081359222965</v>
      </c>
      <c r="K76" s="563"/>
      <c r="L76" s="124"/>
      <c r="M76" s="124"/>
    </row>
    <row r="77" spans="1:13" s="119" customFormat="1">
      <c r="A77" s="613"/>
      <c r="B77" s="150" t="s">
        <v>71</v>
      </c>
      <c r="C77" s="176">
        <v>4.509250220443664</v>
      </c>
      <c r="D77" s="177">
        <v>4.7490039738766221</v>
      </c>
      <c r="E77" s="177">
        <v>5.0003701316990519</v>
      </c>
      <c r="F77" s="177">
        <v>5.2924940699586864</v>
      </c>
      <c r="G77" s="177">
        <v>5.4333350948263028</v>
      </c>
      <c r="H77" s="177">
        <v>5.9859595195769524</v>
      </c>
      <c r="I77" s="177">
        <v>5.975577275022351</v>
      </c>
      <c r="J77" s="457">
        <v>6.1929132278162138</v>
      </c>
      <c r="K77" s="22"/>
      <c r="L77" s="124"/>
      <c r="M77" s="124"/>
    </row>
    <row r="78" spans="1:13" s="124" customFormat="1" ht="13.5" thickBot="1">
      <c r="A78" s="614"/>
      <c r="B78" s="147" t="s">
        <v>74</v>
      </c>
      <c r="C78" s="139">
        <v>43.449235791403851</v>
      </c>
      <c r="D78" s="139">
        <v>43.481243072215392</v>
      </c>
      <c r="E78" s="139">
        <v>43.585523279219387</v>
      </c>
      <c r="F78" s="139">
        <v>43.661523995854978</v>
      </c>
      <c r="G78" s="139">
        <v>43.327219869351794</v>
      </c>
      <c r="H78" s="139">
        <v>45.227997273653408</v>
      </c>
      <c r="I78" s="139">
        <v>45.252146141173753</v>
      </c>
      <c r="J78" s="453">
        <v>45.092100656093933</v>
      </c>
      <c r="K78" s="17"/>
    </row>
    <row r="79" spans="1:13" s="124" customFormat="1" ht="13.5" thickBot="1">
      <c r="A79" s="138"/>
      <c r="B79" s="151" t="s">
        <v>35</v>
      </c>
      <c r="C79" s="143">
        <f>C69+C78</f>
        <v>100</v>
      </c>
      <c r="D79" s="143">
        <f>D69+D78</f>
        <v>100</v>
      </c>
      <c r="E79" s="143">
        <f>E69+E78</f>
        <v>100</v>
      </c>
      <c r="F79" s="143">
        <f>F69+F78</f>
        <v>99.999999999999986</v>
      </c>
      <c r="G79" s="143">
        <f>G69+G78</f>
        <v>100</v>
      </c>
      <c r="H79" s="143">
        <f t="shared" ref="H79:I79" si="2">H69+H78</f>
        <v>100</v>
      </c>
      <c r="I79" s="143">
        <f t="shared" si="2"/>
        <v>100</v>
      </c>
      <c r="J79" s="458">
        <v>100</v>
      </c>
      <c r="K79" s="17"/>
    </row>
    <row r="80" spans="1:13" s="124" customFormat="1">
      <c r="A80" s="213" t="s">
        <v>94</v>
      </c>
      <c r="B80" s="172"/>
      <c r="C80" s="277"/>
      <c r="L80" s="66"/>
    </row>
    <row r="81" spans="1:12" s="124" customFormat="1">
      <c r="A81" s="481" t="s">
        <v>125</v>
      </c>
      <c r="B81" s="172"/>
      <c r="C81" s="277"/>
      <c r="L81" s="66"/>
    </row>
    <row r="82" spans="1:12" s="124" customFormat="1">
      <c r="L82" s="66"/>
    </row>
    <row r="83" spans="1:12" s="124" customFormat="1">
      <c r="L83" s="66"/>
    </row>
    <row r="84" spans="1:12" s="124" customFormat="1">
      <c r="L84" s="66"/>
    </row>
    <row r="85" spans="1:12" s="124" customFormat="1">
      <c r="L85" s="66"/>
    </row>
    <row r="86" spans="1:12" s="124" customFormat="1">
      <c r="L86" s="66"/>
    </row>
    <row r="87" spans="1:12" s="124" customFormat="1">
      <c r="L87" s="66"/>
    </row>
    <row r="88" spans="1:12" s="124" customFormat="1">
      <c r="L88" s="66"/>
    </row>
    <row r="89" spans="1:12" s="124" customFormat="1">
      <c r="L89" s="66"/>
    </row>
    <row r="90" spans="1:12" s="124" customFormat="1">
      <c r="L90" s="66"/>
    </row>
    <row r="91" spans="1:12" s="124" customFormat="1">
      <c r="L91" s="66"/>
    </row>
    <row r="92" spans="1:12" s="124" customFormat="1">
      <c r="L92" s="66"/>
    </row>
    <row r="93" spans="1:12" s="124" customFormat="1">
      <c r="L93" s="66"/>
    </row>
    <row r="94" spans="1:12" s="124" customFormat="1">
      <c r="L94" s="66"/>
    </row>
    <row r="95" spans="1:12" s="124" customFormat="1">
      <c r="L95" s="66"/>
    </row>
    <row r="96" spans="1:12" s="124" customFormat="1">
      <c r="L96" s="66"/>
    </row>
    <row r="97" spans="12:13" s="124" customFormat="1">
      <c r="L97" s="66"/>
    </row>
    <row r="98" spans="12:13" s="124" customFormat="1">
      <c r="L98" s="66"/>
    </row>
    <row r="99" spans="12:13" s="124" customFormat="1">
      <c r="L99" s="66"/>
    </row>
    <row r="100" spans="12:13" s="124" customFormat="1">
      <c r="L100" s="66"/>
    </row>
    <row r="101" spans="12:13" s="124" customFormat="1">
      <c r="L101" s="66"/>
    </row>
    <row r="102" spans="12:13" s="124" customFormat="1">
      <c r="L102" s="66"/>
    </row>
    <row r="103" spans="12:13" s="124" customFormat="1">
      <c r="L103" s="66"/>
      <c r="M103" s="66"/>
    </row>
    <row r="104" spans="12:13" s="124" customFormat="1">
      <c r="L104" s="66"/>
      <c r="M104" s="66"/>
    </row>
    <row r="105" spans="12:13" s="124" customFormat="1">
      <c r="L105" s="66"/>
      <c r="M105" s="66"/>
    </row>
    <row r="106" spans="12:13" s="124" customFormat="1">
      <c r="L106" s="66"/>
      <c r="M106" s="66"/>
    </row>
    <row r="107" spans="12:13" s="124" customFormat="1">
      <c r="L107" s="66"/>
      <c r="M107" s="66"/>
    </row>
    <row r="108" spans="12:13" s="124" customFormat="1">
      <c r="L108" s="66"/>
      <c r="M108" s="66"/>
    </row>
    <row r="109" spans="12:13" s="124" customFormat="1">
      <c r="L109" s="66"/>
      <c r="M109" s="66"/>
    </row>
    <row r="110" spans="12:13" s="124" customFormat="1">
      <c r="L110" s="66"/>
      <c r="M110" s="66"/>
    </row>
    <row r="111" spans="12:13" s="124" customFormat="1">
      <c r="L111" s="66"/>
      <c r="M111" s="66"/>
    </row>
    <row r="112" spans="12:13" s="124" customFormat="1">
      <c r="L112" s="66"/>
      <c r="M112" s="66"/>
    </row>
    <row r="113" spans="12:13" s="124" customFormat="1">
      <c r="L113" s="66"/>
      <c r="M113" s="66"/>
    </row>
    <row r="114" spans="12:13" s="124" customFormat="1">
      <c r="L114" s="66"/>
      <c r="M114" s="66"/>
    </row>
    <row r="115" spans="12:13" s="124" customFormat="1">
      <c r="L115" s="66"/>
      <c r="M115" s="66"/>
    </row>
    <row r="116" spans="12:13" s="124" customFormat="1">
      <c r="L116" s="66"/>
      <c r="M116" s="66"/>
    </row>
    <row r="117" spans="12:13" s="124" customFormat="1">
      <c r="L117" s="66"/>
      <c r="M117" s="66"/>
    </row>
    <row r="118" spans="12:13" s="124" customFormat="1">
      <c r="L118" s="66"/>
      <c r="M118" s="66"/>
    </row>
    <row r="119" spans="12:13" s="124" customFormat="1">
      <c r="L119" s="66"/>
      <c r="M119" s="66"/>
    </row>
    <row r="120" spans="12:13" s="124" customFormat="1">
      <c r="L120" s="66"/>
      <c r="M120" s="66"/>
    </row>
    <row r="121" spans="12:13" s="124" customFormat="1">
      <c r="L121" s="66"/>
      <c r="M121" s="66"/>
    </row>
    <row r="122" spans="12:13" s="124" customFormat="1">
      <c r="L122" s="66"/>
      <c r="M122" s="66"/>
    </row>
    <row r="123" spans="12:13" s="124" customFormat="1">
      <c r="L123" s="66"/>
      <c r="M123" s="66"/>
    </row>
    <row r="124" spans="12:13" s="124" customFormat="1">
      <c r="L124" s="66"/>
      <c r="M124" s="66"/>
    </row>
    <row r="125" spans="12:13" s="124" customFormat="1">
      <c r="L125" s="66"/>
      <c r="M125" s="66"/>
    </row>
    <row r="126" spans="12:13" s="124" customFormat="1">
      <c r="L126" s="66"/>
      <c r="M126" s="66"/>
    </row>
    <row r="127" spans="12:13" s="124" customFormat="1">
      <c r="L127" s="66"/>
      <c r="M127" s="66"/>
    </row>
    <row r="128" spans="12:13" s="124" customFormat="1">
      <c r="L128" s="66"/>
      <c r="M128" s="66"/>
    </row>
    <row r="129" spans="12:13" s="124" customFormat="1">
      <c r="L129" s="66"/>
      <c r="M129" s="66"/>
    </row>
    <row r="130" spans="12:13" s="124" customFormat="1">
      <c r="L130" s="66"/>
      <c r="M130" s="66"/>
    </row>
    <row r="131" spans="12:13" s="124" customFormat="1">
      <c r="L131" s="66"/>
      <c r="M131" s="66"/>
    </row>
    <row r="132" spans="12:13" s="124" customFormat="1">
      <c r="L132" s="66"/>
      <c r="M132" s="66"/>
    </row>
    <row r="133" spans="12:13" s="124" customFormat="1">
      <c r="L133" s="66"/>
      <c r="M133" s="66"/>
    </row>
    <row r="134" spans="12:13" s="124" customFormat="1">
      <c r="L134" s="66"/>
      <c r="M134" s="66"/>
    </row>
    <row r="135" spans="12:13" s="124" customFormat="1">
      <c r="L135" s="66"/>
      <c r="M135" s="66"/>
    </row>
    <row r="136" spans="12:13" s="124" customFormat="1">
      <c r="L136" s="66"/>
      <c r="M136" s="66"/>
    </row>
    <row r="137" spans="12:13" s="124" customFormat="1">
      <c r="L137" s="66"/>
      <c r="M137" s="66"/>
    </row>
    <row r="138" spans="12:13" s="124" customFormat="1">
      <c r="L138" s="66"/>
      <c r="M138" s="66"/>
    </row>
    <row r="139" spans="12:13" s="124" customFormat="1">
      <c r="L139" s="66"/>
      <c r="M139" s="66"/>
    </row>
    <row r="140" spans="12:13" s="124" customFormat="1">
      <c r="L140" s="66"/>
      <c r="M140" s="66"/>
    </row>
    <row r="141" spans="12:13" s="124" customFormat="1">
      <c r="L141" s="66"/>
      <c r="M141" s="66"/>
    </row>
    <row r="142" spans="12:13" s="124" customFormat="1">
      <c r="L142" s="66"/>
      <c r="M142" s="66"/>
    </row>
    <row r="143" spans="12:13" s="124" customFormat="1">
      <c r="L143" s="66"/>
      <c r="M143" s="66"/>
    </row>
    <row r="144" spans="12:13" s="124" customFormat="1">
      <c r="L144" s="66"/>
      <c r="M144" s="66"/>
    </row>
    <row r="145" spans="12:13" s="124" customFormat="1">
      <c r="L145" s="66"/>
      <c r="M145" s="66"/>
    </row>
    <row r="146" spans="12:13" s="124" customFormat="1">
      <c r="L146" s="66"/>
      <c r="M146" s="66"/>
    </row>
    <row r="147" spans="12:13" s="124" customFormat="1">
      <c r="L147" s="66"/>
      <c r="M147" s="66"/>
    </row>
    <row r="148" spans="12:13" s="124" customFormat="1">
      <c r="L148" s="66"/>
      <c r="M148" s="66"/>
    </row>
    <row r="149" spans="12:13" s="124" customFormat="1">
      <c r="L149" s="66"/>
      <c r="M149" s="66"/>
    </row>
    <row r="150" spans="12:13" s="124" customFormat="1">
      <c r="L150" s="66"/>
      <c r="M150" s="66"/>
    </row>
    <row r="151" spans="12:13" s="124" customFormat="1">
      <c r="L151" s="66"/>
      <c r="M151" s="66"/>
    </row>
    <row r="152" spans="12:13" s="124" customFormat="1">
      <c r="L152" s="66"/>
      <c r="M152" s="66"/>
    </row>
  </sheetData>
  <sheetProtection selectLockedCells="1" selectUnlockedCells="1"/>
  <mergeCells count="10">
    <mergeCell ref="M2:M4"/>
    <mergeCell ref="A4:E4"/>
    <mergeCell ref="A32:E32"/>
    <mergeCell ref="A59:E59"/>
    <mergeCell ref="A61:A69"/>
    <mergeCell ref="A70:A78"/>
    <mergeCell ref="A15:A23"/>
    <mergeCell ref="A6:A14"/>
    <mergeCell ref="A34:A42"/>
    <mergeCell ref="A43:A51"/>
  </mergeCells>
  <phoneticPr fontId="54" type="noConversion"/>
  <printOptions horizontalCentered="1" verticalCentered="1"/>
  <pageMargins left="0" right="0" top="0" bottom="0" header="0.51181102362204722" footer="0.51181102362204722"/>
  <pageSetup paperSize="9" firstPageNumber="0" orientation="portrait" horizontalDpi="300" verticalDpi="300" r:id="rId1"/>
  <headerFooter alignWithMargins="0"/>
  <rowBreaks count="1" manualBreakCount="1">
    <brk id="5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4"/>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47.5703125" bestFit="1" customWidth="1"/>
    <col min="2" max="15" width="5.28515625" customWidth="1"/>
    <col min="16" max="19" width="4.85546875" customWidth="1"/>
  </cols>
  <sheetData>
    <row r="1" spans="1:19">
      <c r="A1" s="2" t="s">
        <v>139</v>
      </c>
    </row>
    <row r="2" spans="1:19">
      <c r="A2" s="156" t="s">
        <v>16</v>
      </c>
    </row>
    <row r="3" spans="1:19" ht="13.5" thickBot="1"/>
    <row r="4" spans="1:19" s="67" customFormat="1">
      <c r="A4" s="160" t="s">
        <v>1</v>
      </c>
      <c r="B4" s="157">
        <v>2002</v>
      </c>
      <c r="C4" s="157">
        <v>2003</v>
      </c>
      <c r="D4" s="157">
        <v>2004</v>
      </c>
      <c r="E4" s="157">
        <v>2005</v>
      </c>
      <c r="F4" s="157">
        <v>2006</v>
      </c>
      <c r="G4" s="158">
        <v>2007</v>
      </c>
      <c r="H4" s="158">
        <v>2008</v>
      </c>
      <c r="I4" s="158">
        <v>2009</v>
      </c>
      <c r="J4" s="158">
        <v>2010</v>
      </c>
      <c r="K4" s="159">
        <v>2011</v>
      </c>
      <c r="L4" s="159">
        <v>2012</v>
      </c>
      <c r="M4" s="159">
        <v>2013</v>
      </c>
      <c r="N4" s="282">
        <v>2014</v>
      </c>
      <c r="O4" s="365">
        <v>2015</v>
      </c>
      <c r="P4" s="433">
        <v>2016</v>
      </c>
      <c r="Q4" s="435">
        <v>2017</v>
      </c>
      <c r="R4" s="435">
        <v>2018</v>
      </c>
      <c r="S4" s="429">
        <v>2019</v>
      </c>
    </row>
    <row r="5" spans="1:19" s="67" customFormat="1">
      <c r="A5" s="69" t="s">
        <v>46</v>
      </c>
      <c r="B5" s="16" t="s">
        <v>47</v>
      </c>
      <c r="C5" s="16" t="s">
        <v>47</v>
      </c>
      <c r="D5" s="16" t="s">
        <v>47</v>
      </c>
      <c r="E5" s="16" t="s">
        <v>47</v>
      </c>
      <c r="F5" s="16" t="s">
        <v>47</v>
      </c>
      <c r="G5" s="70" t="s">
        <v>47</v>
      </c>
      <c r="H5" s="70">
        <v>11.396152630141106</v>
      </c>
      <c r="I5" s="11">
        <v>12.168806996503307</v>
      </c>
      <c r="J5" s="11">
        <v>12.960626025527011</v>
      </c>
      <c r="K5" s="29">
        <v>13.655938465246622</v>
      </c>
      <c r="L5" s="29">
        <v>13.724556582180615</v>
      </c>
      <c r="M5" s="29">
        <v>13.654494248511675</v>
      </c>
      <c r="N5" s="29">
        <v>14.225480214276809</v>
      </c>
      <c r="O5" s="366">
        <v>12.793038559179589</v>
      </c>
      <c r="P5" s="427">
        <v>11.7</v>
      </c>
      <c r="Q5" s="436">
        <v>18.2</v>
      </c>
      <c r="R5" s="436">
        <v>11.2</v>
      </c>
      <c r="S5" s="430">
        <v>10.5</v>
      </c>
    </row>
    <row r="6" spans="1:19" s="67" customFormat="1">
      <c r="A6" s="71" t="s">
        <v>48</v>
      </c>
      <c r="B6" s="16" t="s">
        <v>47</v>
      </c>
      <c r="C6" s="16" t="s">
        <v>47</v>
      </c>
      <c r="D6" s="16" t="s">
        <v>47</v>
      </c>
      <c r="E6" s="16" t="s">
        <v>47</v>
      </c>
      <c r="F6" s="16" t="s">
        <v>47</v>
      </c>
      <c r="G6" s="70" t="s">
        <v>47</v>
      </c>
      <c r="H6" s="11">
        <v>11.444653489910685</v>
      </c>
      <c r="I6" s="11">
        <v>11.790838468387506</v>
      </c>
      <c r="J6" s="11">
        <v>12.644670035023609</v>
      </c>
      <c r="K6" s="29">
        <v>13.042842393378287</v>
      </c>
      <c r="L6" s="29">
        <v>13.032116538389902</v>
      </c>
      <c r="M6" s="29">
        <v>13.074568344123959</v>
      </c>
      <c r="N6" s="29">
        <v>13.5889314854694</v>
      </c>
      <c r="O6" s="366">
        <v>12.075141198531311</v>
      </c>
      <c r="P6" s="427">
        <v>10.8</v>
      </c>
      <c r="Q6" s="436">
        <v>12.5</v>
      </c>
      <c r="R6" s="436">
        <v>10.9</v>
      </c>
      <c r="S6" s="430">
        <v>10</v>
      </c>
    </row>
    <row r="7" spans="1:19" s="67" customFormat="1">
      <c r="A7" s="72" t="s">
        <v>3</v>
      </c>
      <c r="B7" s="16">
        <v>10.636579760230847</v>
      </c>
      <c r="C7" s="16">
        <v>7.9533662235568983</v>
      </c>
      <c r="D7" s="16">
        <v>7.9619761245433178</v>
      </c>
      <c r="E7" s="16">
        <v>8.2461347577269279</v>
      </c>
      <c r="F7" s="16">
        <v>7.1465640931709249</v>
      </c>
      <c r="G7" s="11">
        <v>7.4645023324746402</v>
      </c>
      <c r="H7" s="11">
        <v>7.1005798496516315</v>
      </c>
      <c r="I7" s="11">
        <v>7.1737830679425452</v>
      </c>
      <c r="J7" s="11">
        <v>7.2205478033797696</v>
      </c>
      <c r="K7" s="29">
        <v>7.5371840496395652</v>
      </c>
      <c r="L7" s="29">
        <v>7.5956991105985434</v>
      </c>
      <c r="M7" s="29">
        <v>7.6408984054768636</v>
      </c>
      <c r="N7" s="29">
        <v>7.7757790286079036</v>
      </c>
      <c r="O7" s="366">
        <v>5.4466894859139217</v>
      </c>
      <c r="P7" s="427">
        <v>4.9000000000000004</v>
      </c>
      <c r="Q7" s="436">
        <v>8.1</v>
      </c>
      <c r="R7" s="436">
        <v>5.5</v>
      </c>
      <c r="S7" s="430">
        <v>5</v>
      </c>
    </row>
    <row r="8" spans="1:19" s="67" customFormat="1">
      <c r="A8" s="73" t="s">
        <v>17</v>
      </c>
      <c r="B8" s="20">
        <v>7.5307293089319858</v>
      </c>
      <c r="C8" s="20">
        <v>7.030741370915238</v>
      </c>
      <c r="D8" s="20">
        <v>6.7826048599202693</v>
      </c>
      <c r="E8" s="20">
        <v>7.4024631814658512</v>
      </c>
      <c r="F8" s="20">
        <v>6.0116886519551489</v>
      </c>
      <c r="G8" s="74">
        <v>6.2136753640527589</v>
      </c>
      <c r="H8" s="74">
        <v>6.1229015072385966</v>
      </c>
      <c r="I8" s="74">
        <v>5.9322729725291481</v>
      </c>
      <c r="J8" s="74">
        <v>5.8535135938196401</v>
      </c>
      <c r="K8" s="75">
        <v>6.0843958891604579</v>
      </c>
      <c r="L8" s="75">
        <v>6.0555433675908894</v>
      </c>
      <c r="M8" s="75">
        <v>6.026792133765106</v>
      </c>
      <c r="N8" s="75">
        <v>6.2707668060431772</v>
      </c>
      <c r="O8" s="367">
        <v>4.2374594885008001</v>
      </c>
      <c r="P8" s="428">
        <v>3.8</v>
      </c>
      <c r="Q8" s="437">
        <v>5.4</v>
      </c>
      <c r="R8" s="437">
        <v>4.7</v>
      </c>
      <c r="S8" s="431">
        <v>4.2</v>
      </c>
    </row>
    <row r="9" spans="1:19" s="67" customFormat="1">
      <c r="A9" s="73" t="s">
        <v>18</v>
      </c>
      <c r="B9" s="20">
        <v>11.432435356485989</v>
      </c>
      <c r="C9" s="20">
        <v>10.491767167795583</v>
      </c>
      <c r="D9" s="20">
        <v>10.85250880560184</v>
      </c>
      <c r="E9" s="20">
        <v>10.204362350167028</v>
      </c>
      <c r="F9" s="20">
        <v>9.5703577418069621</v>
      </c>
      <c r="G9" s="74">
        <v>9.606539705353935</v>
      </c>
      <c r="H9" s="74">
        <v>9.051683139208107</v>
      </c>
      <c r="I9" s="74">
        <v>9.1860415328623422</v>
      </c>
      <c r="J9" s="74">
        <v>9.1666530391980512</v>
      </c>
      <c r="K9" s="75">
        <v>9.377868963700374</v>
      </c>
      <c r="L9" s="75">
        <v>9.2329190262557912</v>
      </c>
      <c r="M9" s="75">
        <v>9.4888366627497067</v>
      </c>
      <c r="N9" s="75">
        <v>9.4533956597209716</v>
      </c>
      <c r="O9" s="367">
        <v>6.5478057543699562</v>
      </c>
      <c r="P9" s="428">
        <v>6.1</v>
      </c>
      <c r="Q9" s="437">
        <v>8.1999999999999993</v>
      </c>
      <c r="R9" s="437">
        <v>7</v>
      </c>
      <c r="S9" s="431">
        <v>6.4</v>
      </c>
    </row>
    <row r="10" spans="1:19" s="67" customFormat="1">
      <c r="A10" s="73" t="s">
        <v>19</v>
      </c>
      <c r="B10" s="20">
        <v>8.7580119785646744</v>
      </c>
      <c r="C10" s="16">
        <v>6.6251810525186414</v>
      </c>
      <c r="D10" s="16">
        <v>6.5676077265973252</v>
      </c>
      <c r="E10" s="16">
        <v>6.9007194244604317</v>
      </c>
      <c r="F10" s="20">
        <v>5.3447707027383702</v>
      </c>
      <c r="G10" s="74">
        <v>5.7184586001572857</v>
      </c>
      <c r="H10" s="74">
        <v>4.7681631794763959</v>
      </c>
      <c r="I10" s="74">
        <v>5.2371371083644727</v>
      </c>
      <c r="J10" s="74">
        <v>5.2871948006323555</v>
      </c>
      <c r="K10" s="75">
        <v>5.4388641164045994</v>
      </c>
      <c r="L10" s="75">
        <v>5.2548636017824153</v>
      </c>
      <c r="M10" s="75">
        <v>4.907402319063582</v>
      </c>
      <c r="N10" s="75">
        <v>4.7071992459055023</v>
      </c>
      <c r="O10" s="367">
        <v>3.344922671142549</v>
      </c>
      <c r="P10" s="428">
        <v>2.2000000000000002</v>
      </c>
      <c r="Q10" s="437">
        <v>3.7</v>
      </c>
      <c r="R10" s="437">
        <v>2.2999999999999998</v>
      </c>
      <c r="S10" s="431">
        <v>2.8</v>
      </c>
    </row>
    <row r="11" spans="1:19" s="67" customFormat="1" ht="13.5" thickBot="1">
      <c r="A11" s="76" t="s">
        <v>20</v>
      </c>
      <c r="B11" s="77">
        <v>19.532349983238351</v>
      </c>
      <c r="C11" s="77">
        <v>7.2507438361096899</v>
      </c>
      <c r="D11" s="77">
        <v>7.2382415504608844</v>
      </c>
      <c r="E11" s="77">
        <v>7.8330105444372711</v>
      </c>
      <c r="F11" s="77">
        <v>6.7952113571352895</v>
      </c>
      <c r="G11" s="78">
        <v>7.6015393175074184</v>
      </c>
      <c r="H11" s="78">
        <v>6.7815129957688196</v>
      </c>
      <c r="I11" s="78">
        <v>7.4239907561204594</v>
      </c>
      <c r="J11" s="78">
        <v>7.8457314028956562</v>
      </c>
      <c r="K11" s="79">
        <v>8.8814595967449339</v>
      </c>
      <c r="L11" s="79">
        <v>10.069280428279011</v>
      </c>
      <c r="M11" s="79">
        <v>9.6116187989556128</v>
      </c>
      <c r="N11" s="79">
        <v>9.8593112634237041</v>
      </c>
      <c r="O11" s="368">
        <v>7.8464864287811258</v>
      </c>
      <c r="P11" s="434">
        <v>7.1</v>
      </c>
      <c r="Q11" s="438">
        <v>23.7</v>
      </c>
      <c r="R11" s="438">
        <v>4.5</v>
      </c>
      <c r="S11" s="432">
        <v>4</v>
      </c>
    </row>
    <row r="12" spans="1:19" s="67" customFormat="1">
      <c r="A12" s="61" t="s">
        <v>119</v>
      </c>
      <c r="B12" s="22"/>
      <c r="C12" s="22"/>
      <c r="D12" s="22"/>
      <c r="E12" s="22"/>
      <c r="F12" s="22"/>
      <c r="G12" s="118"/>
      <c r="H12" s="118"/>
      <c r="I12" s="118"/>
      <c r="J12" s="118"/>
      <c r="K12" s="118"/>
      <c r="L12" s="118"/>
      <c r="M12" s="118"/>
      <c r="N12" s="118"/>
    </row>
    <row r="13" spans="1:19">
      <c r="A13" s="116" t="s">
        <v>94</v>
      </c>
    </row>
    <row r="14" spans="1:19">
      <c r="A14" s="481" t="s">
        <v>125</v>
      </c>
    </row>
  </sheetData>
  <sheetProtection selectLockedCells="1" selectUnlockedCells="1"/>
  <phoneticPr fontId="54" type="noConversion"/>
  <printOptions horizontalCentered="1" verticalCentered="1"/>
  <pageMargins left="0.74803149606299213" right="0.74803149606299213" top="0.98425196850393704" bottom="0.98425196850393704" header="0.51181102362204722" footer="0.51181102362204722"/>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
  <sheetViews>
    <sheetView workbookViewId="0">
      <pane xSplit="2" ySplit="1" topLeftCell="C2" activePane="bottomRight" state="frozen"/>
      <selection pane="topRight"/>
      <selection pane="bottomLeft"/>
      <selection pane="bottomRight"/>
    </sheetView>
  </sheetViews>
  <sheetFormatPr baseColWidth="10" defaultColWidth="11.42578125" defaultRowHeight="11.25"/>
  <cols>
    <col min="1" max="1" width="2.5703125" style="38" customWidth="1"/>
    <col min="2" max="2" width="29.28515625" style="38" bestFit="1" customWidth="1"/>
    <col min="3" max="3" width="5.7109375" style="38" customWidth="1"/>
    <col min="4" max="13" width="5.28515625" style="38" customWidth="1"/>
    <col min="14" max="17" width="5.7109375" style="38" customWidth="1"/>
    <col min="18" max="18" width="6.7109375" style="38" customWidth="1"/>
    <col min="19" max="19" width="7.28515625" style="38" customWidth="1"/>
    <col min="20" max="20" width="6.28515625" style="38" bestFit="1" customWidth="1"/>
    <col min="21" max="21" width="6.140625" style="38" bestFit="1" customWidth="1"/>
    <col min="22" max="22" width="6.7109375" style="38" customWidth="1"/>
    <col min="23" max="16384" width="11.42578125" style="38"/>
  </cols>
  <sheetData>
    <row r="1" spans="1:22" ht="12.75">
      <c r="A1" s="2" t="s">
        <v>140</v>
      </c>
      <c r="B1" s="86"/>
      <c r="C1" s="39"/>
      <c r="D1" s="39"/>
      <c r="E1" s="39"/>
      <c r="F1" s="39"/>
      <c r="G1" s="39"/>
      <c r="H1" s="39"/>
      <c r="I1" s="39"/>
      <c r="J1" s="39"/>
      <c r="K1" s="39"/>
      <c r="L1" s="39"/>
      <c r="M1" s="39"/>
      <c r="N1" s="39"/>
      <c r="O1" s="39"/>
      <c r="P1" s="39"/>
      <c r="Q1" s="39"/>
      <c r="R1" s="39"/>
      <c r="S1" s="39"/>
      <c r="T1" s="39"/>
      <c r="U1" s="131"/>
    </row>
    <row r="2" spans="1:22" ht="12.75">
      <c r="A2" s="2"/>
      <c r="B2" s="86"/>
      <c r="C2" s="39"/>
      <c r="D2" s="39"/>
      <c r="E2" s="39"/>
      <c r="F2" s="39"/>
      <c r="G2" s="39"/>
      <c r="H2" s="39"/>
      <c r="I2" s="39"/>
      <c r="J2" s="39"/>
      <c r="K2" s="39"/>
      <c r="L2" s="39"/>
      <c r="M2" s="39"/>
      <c r="N2" s="39"/>
      <c r="O2" s="39"/>
      <c r="P2" s="39"/>
      <c r="Q2" s="39"/>
      <c r="R2" s="39"/>
      <c r="S2" s="39"/>
      <c r="T2" s="39"/>
      <c r="U2" s="131"/>
    </row>
    <row r="3" spans="1:22" ht="13.5" thickBot="1">
      <c r="A3" s="38" t="s">
        <v>115</v>
      </c>
      <c r="M3" s="87"/>
      <c r="N3" s="87"/>
      <c r="O3" s="87"/>
      <c r="P3" s="87"/>
      <c r="Q3" s="87"/>
      <c r="R3" s="87"/>
      <c r="S3" s="87"/>
      <c r="T3" s="87"/>
      <c r="U3" s="132"/>
    </row>
    <row r="4" spans="1:22">
      <c r="A4" s="88" t="s">
        <v>52</v>
      </c>
      <c r="B4" s="89"/>
      <c r="C4" s="106">
        <v>2000</v>
      </c>
      <c r="D4" s="106">
        <v>2001</v>
      </c>
      <c r="E4" s="106">
        <v>2002</v>
      </c>
      <c r="F4" s="106">
        <v>2003</v>
      </c>
      <c r="G4" s="106">
        <v>2004</v>
      </c>
      <c r="H4" s="106">
        <v>2005</v>
      </c>
      <c r="I4" s="106">
        <v>2006</v>
      </c>
      <c r="J4" s="106">
        <v>2007</v>
      </c>
      <c r="K4" s="106">
        <v>2008</v>
      </c>
      <c r="L4" s="106">
        <v>2009</v>
      </c>
      <c r="M4" s="106">
        <v>2010</v>
      </c>
      <c r="N4" s="106">
        <v>2011</v>
      </c>
      <c r="O4" s="107">
        <v>2012</v>
      </c>
      <c r="P4" s="107">
        <v>2013</v>
      </c>
      <c r="Q4" s="107">
        <v>2014</v>
      </c>
      <c r="R4" s="107">
        <v>2015</v>
      </c>
      <c r="S4" s="107">
        <v>2016</v>
      </c>
      <c r="T4" s="107">
        <v>2017</v>
      </c>
      <c r="U4" s="107">
        <f>T4+1</f>
        <v>2018</v>
      </c>
      <c r="V4" s="482">
        <f>U4+1</f>
        <v>2019</v>
      </c>
    </row>
    <row r="5" spans="1:22">
      <c r="A5" s="62" t="s">
        <v>104</v>
      </c>
      <c r="B5" s="92"/>
      <c r="C5" s="103">
        <v>194.23196026556619</v>
      </c>
      <c r="D5" s="103">
        <v>193.77049982098671</v>
      </c>
      <c r="E5" s="103">
        <v>182.7323729705177</v>
      </c>
      <c r="F5" s="103">
        <v>177.70702753170781</v>
      </c>
      <c r="G5" s="103">
        <v>180.4469300927324</v>
      </c>
      <c r="H5" s="103">
        <v>190.8857399692524</v>
      </c>
      <c r="I5" s="103">
        <v>198.49463807810278</v>
      </c>
      <c r="J5" s="103">
        <v>210.41121380698632</v>
      </c>
      <c r="K5" s="103">
        <v>185.90647870561861</v>
      </c>
      <c r="L5" s="103">
        <v>170.02185632006768</v>
      </c>
      <c r="M5" s="103">
        <v>194.3351337283946</v>
      </c>
      <c r="N5" s="103">
        <v>188.78417253048138</v>
      </c>
      <c r="O5" s="109">
        <v>175.0979571951186</v>
      </c>
      <c r="P5" s="109">
        <v>184.5838281270396</v>
      </c>
      <c r="Q5" s="109">
        <v>191.1606288486835</v>
      </c>
      <c r="R5" s="109">
        <v>216.6913744100541</v>
      </c>
      <c r="S5" s="109">
        <v>251.55188998157251</v>
      </c>
      <c r="T5" s="109">
        <v>298.33513159940759</v>
      </c>
      <c r="U5" s="109">
        <v>309.48290997965421</v>
      </c>
      <c r="V5" s="110">
        <v>317.92264958847096</v>
      </c>
    </row>
    <row r="6" spans="1:22">
      <c r="A6" s="72" t="s">
        <v>46</v>
      </c>
      <c r="B6" s="93"/>
      <c r="C6" s="104">
        <v>45.997971376370401</v>
      </c>
      <c r="D6" s="104">
        <v>43.388636028582098</v>
      </c>
      <c r="E6" s="104">
        <v>43.639019898704397</v>
      </c>
      <c r="F6" s="104">
        <v>43.586833961945999</v>
      </c>
      <c r="G6" s="104">
        <v>45.095654787845902</v>
      </c>
      <c r="H6" s="104">
        <v>48.957638260157196</v>
      </c>
      <c r="I6" s="104">
        <v>54.878818965119599</v>
      </c>
      <c r="J6" s="104">
        <v>58.370476316888599</v>
      </c>
      <c r="K6" s="104">
        <v>50.0921138951269</v>
      </c>
      <c r="L6" s="104">
        <v>47.8952127976277</v>
      </c>
      <c r="M6" s="104">
        <v>56.772527105254099</v>
      </c>
      <c r="N6" s="104">
        <v>55.287699325935201</v>
      </c>
      <c r="O6" s="111">
        <v>52.920226107038303</v>
      </c>
      <c r="P6" s="111">
        <v>57.729816096904798</v>
      </c>
      <c r="Q6" s="111">
        <v>62.596210092926398</v>
      </c>
      <c r="R6" s="111">
        <v>70.279625071625503</v>
      </c>
      <c r="S6" s="111">
        <v>85.889362579401805</v>
      </c>
      <c r="T6" s="111">
        <v>101.08246700648701</v>
      </c>
      <c r="U6" s="111">
        <v>98.011758597161503</v>
      </c>
      <c r="V6" s="112">
        <v>101.41070757795001</v>
      </c>
    </row>
    <row r="7" spans="1:22">
      <c r="A7" s="97"/>
      <c r="B7" s="98" t="s">
        <v>3</v>
      </c>
      <c r="C7" s="104">
        <v>18.905853416665323</v>
      </c>
      <c r="D7" s="104">
        <v>17.695976749999119</v>
      </c>
      <c r="E7" s="104">
        <v>16.998122666665758</v>
      </c>
      <c r="F7" s="104">
        <v>16.304747749999144</v>
      </c>
      <c r="G7" s="104">
        <v>16.452963249999012</v>
      </c>
      <c r="H7" s="104">
        <v>17.533415083331942</v>
      </c>
      <c r="I7" s="104">
        <v>18.081863833331774</v>
      </c>
      <c r="J7" s="104">
        <v>19.73706724999473</v>
      </c>
      <c r="K7" s="104">
        <v>17.949649249992294</v>
      </c>
      <c r="L7" s="104">
        <v>14.593804195830918</v>
      </c>
      <c r="M7" s="104">
        <v>18.104738690338056</v>
      </c>
      <c r="N7" s="104">
        <v>18.42776547157343</v>
      </c>
      <c r="O7" s="111">
        <v>16.840535411906689</v>
      </c>
      <c r="P7" s="111">
        <v>17.210276261108369</v>
      </c>
      <c r="Q7" s="111">
        <v>18.720737681493667</v>
      </c>
      <c r="R7" s="111">
        <v>20.988087334036731</v>
      </c>
      <c r="S7" s="111">
        <v>22.7212125</v>
      </c>
      <c r="T7" s="111">
        <v>25.902560000000001</v>
      </c>
      <c r="U7" s="111">
        <v>25.157819505541507</v>
      </c>
      <c r="V7" s="483">
        <v>28.4466526350461</v>
      </c>
    </row>
    <row r="8" spans="1:22" ht="12" thickBot="1">
      <c r="A8" s="619" t="s">
        <v>105</v>
      </c>
      <c r="B8" s="619"/>
      <c r="C8" s="105">
        <v>654.90341811946394</v>
      </c>
      <c r="D8" s="105">
        <v>599.82123533471599</v>
      </c>
      <c r="E8" s="105">
        <v>588.49109500100099</v>
      </c>
      <c r="F8" s="105">
        <v>587.18085663730301</v>
      </c>
      <c r="G8" s="105">
        <v>608.46537117904495</v>
      </c>
      <c r="H8" s="105">
        <v>616.63551042849497</v>
      </c>
      <c r="I8" s="105">
        <v>650.88564497702691</v>
      </c>
      <c r="J8" s="105">
        <v>671.94801372973291</v>
      </c>
      <c r="K8" s="105">
        <v>557.69506968935605</v>
      </c>
      <c r="L8" s="105">
        <v>490.639773381829</v>
      </c>
      <c r="M8" s="105">
        <v>591.29807725963099</v>
      </c>
      <c r="N8" s="105">
        <v>597.29627248906991</v>
      </c>
      <c r="O8" s="125">
        <v>529.02472112601095</v>
      </c>
      <c r="P8" s="125">
        <v>549.97751513148398</v>
      </c>
      <c r="Q8" s="125">
        <v>541.68804876048591</v>
      </c>
      <c r="R8" s="125">
        <v>593.37486350674499</v>
      </c>
      <c r="S8" s="125">
        <v>664.53434380501699</v>
      </c>
      <c r="T8" s="125">
        <v>778.30786163167704</v>
      </c>
      <c r="U8" s="125">
        <v>789.72709572231997</v>
      </c>
      <c r="V8" s="306">
        <v>773.67069773809294</v>
      </c>
    </row>
    <row r="9" spans="1:22">
      <c r="A9" s="256" t="s">
        <v>102</v>
      </c>
      <c r="B9" s="179"/>
      <c r="C9" s="255"/>
      <c r="D9" s="255"/>
      <c r="E9" s="255"/>
      <c r="F9" s="255"/>
      <c r="G9" s="255"/>
      <c r="H9" s="255"/>
      <c r="I9" s="255"/>
      <c r="J9" s="255"/>
      <c r="K9" s="255"/>
      <c r="L9" s="255"/>
      <c r="M9" s="255"/>
      <c r="N9" s="255"/>
      <c r="O9" s="255"/>
      <c r="P9" s="255"/>
      <c r="Q9" s="255"/>
      <c r="R9" s="255"/>
      <c r="S9" s="180"/>
    </row>
    <row r="10" spans="1:22">
      <c r="A10" s="234" t="s">
        <v>103</v>
      </c>
      <c r="B10" s="235"/>
    </row>
  </sheetData>
  <mergeCells count="1">
    <mergeCell ref="A8:B8"/>
  </mergeCells>
  <phoneticPr fontId="54" type="noConversion"/>
  <printOptions horizontalCentered="1" verticalCentered="1"/>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3"/>
  <sheetViews>
    <sheetView workbookViewId="0"/>
  </sheetViews>
  <sheetFormatPr baseColWidth="10" defaultColWidth="11.42578125" defaultRowHeight="11.25"/>
  <cols>
    <col min="1" max="1" width="2.5703125" style="38" customWidth="1"/>
    <col min="2" max="2" width="29.7109375" style="38" customWidth="1"/>
    <col min="3" max="21" width="5.7109375" style="38" customWidth="1"/>
    <col min="22" max="22" width="6.140625" style="38" customWidth="1"/>
    <col min="23" max="16384" width="11.42578125" style="38"/>
  </cols>
  <sheetData>
    <row r="1" spans="1:22" ht="12.75">
      <c r="A1" s="2" t="s">
        <v>141</v>
      </c>
      <c r="B1" s="86"/>
      <c r="C1" s="39"/>
      <c r="D1" s="39"/>
      <c r="E1" s="39"/>
      <c r="F1" s="39"/>
      <c r="G1" s="39"/>
      <c r="H1" s="39"/>
      <c r="I1" s="39"/>
      <c r="J1" s="39"/>
      <c r="K1" s="39"/>
      <c r="L1" s="39"/>
      <c r="M1" s="39"/>
      <c r="N1" s="39"/>
      <c r="O1" s="39"/>
      <c r="P1" s="39"/>
      <c r="Q1" s="39"/>
      <c r="R1" s="39"/>
      <c r="S1" s="39"/>
      <c r="T1" s="39"/>
    </row>
    <row r="2" spans="1:22">
      <c r="A2" s="101" t="s">
        <v>16</v>
      </c>
      <c r="B2" s="101"/>
      <c r="C2" s="102"/>
      <c r="D2" s="102"/>
      <c r="E2" s="102"/>
      <c r="F2" s="102"/>
      <c r="G2" s="102"/>
      <c r="H2" s="102"/>
      <c r="I2" s="102"/>
      <c r="J2" s="102"/>
    </row>
    <row r="3" spans="1:22" ht="12" thickBot="1">
      <c r="A3" s="101"/>
      <c r="B3" s="101"/>
      <c r="C3" s="102"/>
      <c r="D3" s="102"/>
      <c r="E3" s="102"/>
      <c r="F3" s="102"/>
      <c r="G3" s="102"/>
      <c r="H3" s="102"/>
      <c r="I3" s="102"/>
      <c r="J3" s="102"/>
    </row>
    <row r="4" spans="1:22">
      <c r="A4" s="89" t="s">
        <v>52</v>
      </c>
      <c r="B4" s="90"/>
      <c r="C4" s="106">
        <v>2000</v>
      </c>
      <c r="D4" s="106">
        <v>2001</v>
      </c>
      <c r="E4" s="106">
        <v>2002</v>
      </c>
      <c r="F4" s="106">
        <v>2003</v>
      </c>
      <c r="G4" s="106">
        <v>2004</v>
      </c>
      <c r="H4" s="106">
        <v>2005</v>
      </c>
      <c r="I4" s="106">
        <v>2006</v>
      </c>
      <c r="J4" s="106">
        <v>2007</v>
      </c>
      <c r="K4" s="106">
        <v>2008</v>
      </c>
      <c r="L4" s="106">
        <v>2009</v>
      </c>
      <c r="M4" s="106">
        <v>2010</v>
      </c>
      <c r="N4" s="106">
        <v>2011</v>
      </c>
      <c r="O4" s="106">
        <v>2012</v>
      </c>
      <c r="P4" s="108">
        <v>2013</v>
      </c>
      <c r="Q4" s="107">
        <v>2014</v>
      </c>
      <c r="R4" s="107">
        <v>2015</v>
      </c>
      <c r="S4" s="107">
        <v>2016</v>
      </c>
      <c r="T4" s="107">
        <v>2017</v>
      </c>
      <c r="U4" s="107">
        <v>2018</v>
      </c>
      <c r="V4" s="91">
        <v>2019</v>
      </c>
    </row>
    <row r="5" spans="1:22">
      <c r="A5" s="62" t="s">
        <v>104</v>
      </c>
      <c r="B5" s="92"/>
      <c r="C5" s="103">
        <v>1.9682099251498886</v>
      </c>
      <c r="D5" s="103">
        <v>1.9411411510860233</v>
      </c>
      <c r="E5" s="103">
        <v>1.6917826545756576</v>
      </c>
      <c r="F5" s="103">
        <v>1.7045032270482152</v>
      </c>
      <c r="G5" s="103">
        <v>1.691723648447796</v>
      </c>
      <c r="H5" s="103">
        <v>1.8548665801759179</v>
      </c>
      <c r="I5" s="103">
        <v>1.8451129102967534</v>
      </c>
      <c r="J5" s="103">
        <v>1.9870165260541195</v>
      </c>
      <c r="K5" s="103">
        <v>1.6453021401205192</v>
      </c>
      <c r="L5" s="103">
        <v>1.6100479097909459</v>
      </c>
      <c r="M5" s="103">
        <v>1.8088223984211393</v>
      </c>
      <c r="N5" s="103">
        <v>1.7063404825625739</v>
      </c>
      <c r="O5" s="103">
        <v>1.600856698737152</v>
      </c>
      <c r="P5" s="109">
        <v>1.6966350357666582</v>
      </c>
      <c r="Q5" s="109">
        <v>1.7441870038914731</v>
      </c>
      <c r="R5" s="109">
        <v>1.9515970723162468</v>
      </c>
      <c r="S5" s="109">
        <v>2.2343689127579669</v>
      </c>
      <c r="T5" s="109">
        <v>2.5997613545557741</v>
      </c>
      <c r="U5" s="109">
        <v>2.5739971976312281</v>
      </c>
      <c r="V5" s="110">
        <v>2.6565874179686033</v>
      </c>
    </row>
    <row r="6" spans="1:22">
      <c r="A6" s="72" t="s">
        <v>46</v>
      </c>
      <c r="B6" s="93"/>
      <c r="C6" s="104">
        <v>3.3045491491355605</v>
      </c>
      <c r="D6" s="104">
        <v>3.2050359695328434</v>
      </c>
      <c r="E6" s="104">
        <v>3.0004395539905526</v>
      </c>
      <c r="F6" s="104">
        <v>3.0787830352847712</v>
      </c>
      <c r="G6" s="104">
        <v>3.1135789464685759</v>
      </c>
      <c r="H6" s="104">
        <v>3.5643417114653797</v>
      </c>
      <c r="I6" s="104">
        <v>3.839033816191717</v>
      </c>
      <c r="J6" s="104">
        <v>4.2586469462831182</v>
      </c>
      <c r="K6" s="104">
        <v>3.4401762538846081</v>
      </c>
      <c r="L6" s="104">
        <v>3.5511726183690584</v>
      </c>
      <c r="M6" s="104">
        <v>4.1056410104673091</v>
      </c>
      <c r="N6" s="104">
        <v>3.8489902038944313</v>
      </c>
      <c r="O6" s="104">
        <v>3.8337538467909438</v>
      </c>
      <c r="P6" s="111">
        <v>4.1676451286667415</v>
      </c>
      <c r="Q6" s="111">
        <v>4.5321468624570986</v>
      </c>
      <c r="R6" s="111">
        <v>5.0334827675203258</v>
      </c>
      <c r="S6" s="111">
        <v>6.0345912038072047</v>
      </c>
      <c r="T6" s="111">
        <v>7.0009073221026785</v>
      </c>
      <c r="U6" s="111">
        <v>6.3548595272338027</v>
      </c>
      <c r="V6" s="112">
        <v>6.8113540047808225</v>
      </c>
    </row>
    <row r="7" spans="1:22">
      <c r="A7" s="97"/>
      <c r="B7" s="98" t="s">
        <v>3</v>
      </c>
      <c r="C7" s="104">
        <v>4.7748766915850371</v>
      </c>
      <c r="D7" s="104">
        <v>4.3890370544328121</v>
      </c>
      <c r="E7" s="104">
        <v>4.176784589725675</v>
      </c>
      <c r="F7" s="104">
        <v>4.1121322339501631</v>
      </c>
      <c r="G7" s="104">
        <v>4.2363972549651816</v>
      </c>
      <c r="H7" s="104">
        <v>4.5297858241887345</v>
      </c>
      <c r="I7" s="104">
        <v>4.5565558585036428</v>
      </c>
      <c r="J7" s="104">
        <v>4.8186769208830382</v>
      </c>
      <c r="K7" s="104">
        <v>4.4626989826840964</v>
      </c>
      <c r="L7" s="104">
        <v>3.733801353105811</v>
      </c>
      <c r="M7" s="104">
        <v>4.5453354878871206</v>
      </c>
      <c r="N7" s="104">
        <v>4.5933607881385594</v>
      </c>
      <c r="O7" s="104">
        <v>4.2546637936309288</v>
      </c>
      <c r="P7" s="100">
        <v>4.3931764354486766</v>
      </c>
      <c r="Q7" s="111">
        <v>4.7903658069787687</v>
      </c>
      <c r="R7" s="111">
        <v>5.2508901877697971</v>
      </c>
      <c r="S7" s="111">
        <v>5.5643755320059167</v>
      </c>
      <c r="T7" s="111">
        <v>6.1188984929744068</v>
      </c>
      <c r="U7" s="111">
        <v>5.7429334289189917</v>
      </c>
      <c r="V7" s="483">
        <v>6.2777986366526788</v>
      </c>
    </row>
    <row r="8" spans="1:22">
      <c r="A8" s="96"/>
      <c r="B8" s="565" t="s">
        <v>4</v>
      </c>
      <c r="C8" s="566">
        <v>3.1676631767961392</v>
      </c>
      <c r="D8" s="566">
        <v>2.8956532317627008</v>
      </c>
      <c r="E8" s="566">
        <v>2.7443358647220473</v>
      </c>
      <c r="F8" s="566">
        <v>2.8595789704723065</v>
      </c>
      <c r="G8" s="566">
        <v>2.9172356711502783</v>
      </c>
      <c r="H8" s="566">
        <v>3.1753767659848102</v>
      </c>
      <c r="I8" s="566">
        <v>3.1991745995761325</v>
      </c>
      <c r="J8" s="566">
        <v>3.5066720779682763</v>
      </c>
      <c r="K8" s="566">
        <v>3.127140905071657</v>
      </c>
      <c r="L8" s="566">
        <v>2.3198739619330908</v>
      </c>
      <c r="M8" s="566">
        <v>3.1083136968095899</v>
      </c>
      <c r="N8" s="566">
        <v>3.1263755907578785</v>
      </c>
      <c r="O8" s="566">
        <v>2.8879173306501982</v>
      </c>
      <c r="P8" s="567">
        <v>3.1379542114374779</v>
      </c>
      <c r="Q8" s="568">
        <v>3.4983965452722248</v>
      </c>
      <c r="R8" s="568">
        <v>3.7157633995449126</v>
      </c>
      <c r="S8" s="568">
        <v>3.9811491077338763</v>
      </c>
      <c r="T8" s="568">
        <v>4.4559147793221996</v>
      </c>
      <c r="U8" s="568">
        <v>4.197444911483462</v>
      </c>
      <c r="V8" s="569">
        <v>4.6658647229687444</v>
      </c>
    </row>
    <row r="9" spans="1:22">
      <c r="A9" s="95"/>
      <c r="B9" s="565" t="s">
        <v>5</v>
      </c>
      <c r="C9" s="566">
        <v>4.1017632617675606</v>
      </c>
      <c r="D9" s="566">
        <v>3.7743662413642953</v>
      </c>
      <c r="E9" s="566">
        <v>3.8642987395222543</v>
      </c>
      <c r="F9" s="566">
        <v>3.6016380735151219</v>
      </c>
      <c r="G9" s="566">
        <v>3.7063649881361314</v>
      </c>
      <c r="H9" s="566">
        <v>3.9482619982649361</v>
      </c>
      <c r="I9" s="566">
        <v>3.885624013529327</v>
      </c>
      <c r="J9" s="566">
        <v>4.0638401873023851</v>
      </c>
      <c r="K9" s="566">
        <v>3.909349126390921</v>
      </c>
      <c r="L9" s="566">
        <v>3.550231000546574</v>
      </c>
      <c r="M9" s="566">
        <v>3.9254834493270043</v>
      </c>
      <c r="N9" s="566">
        <v>4.0418128949445906</v>
      </c>
      <c r="O9" s="566">
        <v>3.6883640113840772</v>
      </c>
      <c r="P9" s="567">
        <v>3.7081440886878956</v>
      </c>
      <c r="Q9" s="568">
        <v>3.8994285991509288</v>
      </c>
      <c r="R9" s="568">
        <v>4.3813353317628581</v>
      </c>
      <c r="S9" s="568">
        <v>4.7906087292075696</v>
      </c>
      <c r="T9" s="568">
        <v>5.2688913270794417</v>
      </c>
      <c r="U9" s="568">
        <v>4.9250379353855775</v>
      </c>
      <c r="V9" s="569">
        <v>5.3642837136123402</v>
      </c>
    </row>
    <row r="10" spans="1:22">
      <c r="A10" s="96"/>
      <c r="B10" s="565" t="s">
        <v>6</v>
      </c>
      <c r="C10" s="566">
        <v>4.7543879055982226</v>
      </c>
      <c r="D10" s="566">
        <v>4.3686293215551295</v>
      </c>
      <c r="E10" s="566">
        <v>4.098285581035535</v>
      </c>
      <c r="F10" s="566">
        <v>3.9073126987597369</v>
      </c>
      <c r="G10" s="566">
        <v>4.2876040486429927</v>
      </c>
      <c r="H10" s="566">
        <v>4.7318656430130801</v>
      </c>
      <c r="I10" s="566">
        <v>4.5005703762199198</v>
      </c>
      <c r="J10" s="566">
        <v>4.6709591476722157</v>
      </c>
      <c r="K10" s="566">
        <v>4.3727043336836751</v>
      </c>
      <c r="L10" s="566">
        <v>3.2818853387122338</v>
      </c>
      <c r="M10" s="566">
        <v>3.8047897155120882</v>
      </c>
      <c r="N10" s="566">
        <v>4.2070242303040555</v>
      </c>
      <c r="O10" s="566">
        <v>4.2109126157645989</v>
      </c>
      <c r="P10" s="567">
        <v>4.5644914628744955</v>
      </c>
      <c r="Q10" s="568">
        <v>4.3645336511209498</v>
      </c>
      <c r="R10" s="568">
        <v>4.688397990998209</v>
      </c>
      <c r="S10" s="568">
        <v>4.9051584249141014</v>
      </c>
      <c r="T10" s="568">
        <v>5.4739878652537035</v>
      </c>
      <c r="U10" s="568">
        <v>5.1230547190158244</v>
      </c>
      <c r="V10" s="569">
        <v>6.5285223081506585</v>
      </c>
    </row>
    <row r="11" spans="1:22">
      <c r="A11" s="99"/>
      <c r="B11" s="570" t="s">
        <v>7</v>
      </c>
      <c r="C11" s="566">
        <v>10.64265961725483</v>
      </c>
      <c r="D11" s="566">
        <v>9.8704908085768945</v>
      </c>
      <c r="E11" s="566">
        <v>9.0512198304703677</v>
      </c>
      <c r="F11" s="566">
        <v>8.9875166084968434</v>
      </c>
      <c r="G11" s="566">
        <v>9.5242518317150999</v>
      </c>
      <c r="H11" s="566">
        <v>10.037666008042079</v>
      </c>
      <c r="I11" s="566">
        <v>10.542854136135677</v>
      </c>
      <c r="J11" s="566">
        <v>11.313068834856775</v>
      </c>
      <c r="K11" s="566">
        <v>11.258611300136245</v>
      </c>
      <c r="L11" s="566">
        <v>9.9318075362123412</v>
      </c>
      <c r="M11" s="566">
        <v>12.327138768344785</v>
      </c>
      <c r="N11" s="566">
        <v>12.613144249026936</v>
      </c>
      <c r="O11" s="566">
        <v>12.000826646269651</v>
      </c>
      <c r="P11" s="567">
        <v>12.162328959275886</v>
      </c>
      <c r="Q11" s="568">
        <v>13.577756156235203</v>
      </c>
      <c r="R11" s="568">
        <v>14.694120593343692</v>
      </c>
      <c r="S11" s="568">
        <v>15.313013289844237</v>
      </c>
      <c r="T11" s="568">
        <v>17.025938303515858</v>
      </c>
      <c r="U11" s="568">
        <v>15.971415271137159</v>
      </c>
      <c r="V11" s="569">
        <v>16.832717134800379</v>
      </c>
    </row>
    <row r="12" spans="1:22" ht="12" thickBot="1">
      <c r="A12" s="619" t="s">
        <v>105</v>
      </c>
      <c r="B12" s="619"/>
      <c r="C12" s="232" t="s">
        <v>47</v>
      </c>
      <c r="D12" s="232" t="s">
        <v>47</v>
      </c>
      <c r="E12" s="232" t="s">
        <v>47</v>
      </c>
      <c r="F12" s="232" t="s">
        <v>47</v>
      </c>
      <c r="G12" s="232" t="s">
        <v>47</v>
      </c>
      <c r="H12" s="232" t="s">
        <v>47</v>
      </c>
      <c r="I12" s="232" t="s">
        <v>47</v>
      </c>
      <c r="J12" s="232" t="s">
        <v>47</v>
      </c>
      <c r="K12" s="232" t="s">
        <v>47</v>
      </c>
      <c r="L12" s="232" t="s">
        <v>47</v>
      </c>
      <c r="M12" s="232">
        <v>2.566373110915221</v>
      </c>
      <c r="N12" s="105">
        <v>2.5426716925539661</v>
      </c>
      <c r="O12" s="105">
        <v>2.1909338481153062</v>
      </c>
      <c r="P12" s="126">
        <v>2.3089694981214604</v>
      </c>
      <c r="Q12" s="125">
        <v>2.3034229995380961</v>
      </c>
      <c r="R12" s="125">
        <v>2.5342504927956533</v>
      </c>
      <c r="S12" s="125">
        <v>2.7966315498880734</v>
      </c>
      <c r="T12" s="125">
        <v>3.2568624655399003</v>
      </c>
      <c r="U12" s="125">
        <v>3.1306953381961988</v>
      </c>
      <c r="V12" s="306">
        <v>3.083815842771187</v>
      </c>
    </row>
    <row r="13" spans="1:22">
      <c r="A13" s="620" t="s">
        <v>53</v>
      </c>
      <c r="B13" s="620"/>
      <c r="C13" s="255"/>
      <c r="D13" s="255"/>
      <c r="E13" s="255"/>
      <c r="F13" s="255"/>
      <c r="G13" s="255"/>
      <c r="H13" s="255"/>
      <c r="I13" s="255"/>
      <c r="J13" s="255"/>
      <c r="K13" s="255"/>
      <c r="L13" s="255"/>
      <c r="M13" s="255"/>
      <c r="N13" s="255"/>
      <c r="O13" s="255"/>
      <c r="P13" s="255"/>
      <c r="Q13" s="255"/>
      <c r="R13" s="255"/>
      <c r="S13" s="180"/>
      <c r="T13" s="94"/>
    </row>
    <row r="14" spans="1:22" ht="12.75">
      <c r="A14" s="256" t="s">
        <v>102</v>
      </c>
      <c r="B14" s="257"/>
      <c r="C14" s="258"/>
      <c r="D14" s="258"/>
      <c r="E14" s="258"/>
      <c r="F14" s="258"/>
      <c r="G14" s="258"/>
      <c r="H14" s="258"/>
      <c r="I14" s="258"/>
      <c r="J14" s="258"/>
      <c r="K14" s="258"/>
      <c r="L14" s="258"/>
      <c r="M14" s="258"/>
      <c r="N14" s="258"/>
      <c r="O14" s="258"/>
      <c r="P14" s="258"/>
      <c r="Q14" s="258"/>
      <c r="R14" s="258"/>
      <c r="S14" s="307"/>
      <c r="T14" s="234"/>
    </row>
    <row r="15" spans="1:22">
      <c r="A15" s="234" t="s">
        <v>103</v>
      </c>
      <c r="B15" s="235"/>
      <c r="C15" s="235"/>
      <c r="D15" s="235"/>
      <c r="E15" s="235"/>
      <c r="F15" s="235"/>
      <c r="G15" s="235"/>
      <c r="H15" s="235"/>
      <c r="I15" s="235"/>
      <c r="J15" s="235"/>
      <c r="K15" s="235"/>
      <c r="L15" s="235"/>
      <c r="M15" s="235"/>
      <c r="N15" s="235"/>
      <c r="O15" s="235"/>
      <c r="P15" s="235"/>
      <c r="Q15" s="235"/>
      <c r="R15" s="235"/>
      <c r="S15" s="235"/>
      <c r="T15" s="235"/>
    </row>
    <row r="18" spans="1:22">
      <c r="C18" s="87"/>
      <c r="D18" s="87"/>
      <c r="E18" s="87"/>
      <c r="F18" s="87"/>
      <c r="G18" s="87"/>
      <c r="H18" s="87"/>
      <c r="I18" s="87"/>
      <c r="J18" s="87"/>
      <c r="K18" s="87"/>
      <c r="L18" s="87"/>
      <c r="M18" s="87"/>
      <c r="N18" s="87"/>
      <c r="O18" s="87"/>
      <c r="P18" s="87"/>
      <c r="Q18" s="87"/>
      <c r="R18" s="87"/>
      <c r="S18" s="87"/>
      <c r="T18" s="87"/>
      <c r="U18" s="87"/>
      <c r="V18" s="87"/>
    </row>
    <row r="23" spans="1:22">
      <c r="A23" s="96"/>
    </row>
  </sheetData>
  <mergeCells count="2">
    <mergeCell ref="A12:B12"/>
    <mergeCell ref="A13:B13"/>
  </mergeCells>
  <phoneticPr fontId="54" type="noConversion"/>
  <printOptions horizontalCentered="1" verticalCentered="1"/>
  <pageMargins left="0" right="0" top="0.98425196850393704" bottom="0.98425196850393704" header="0.51181102362204722" footer="0.51181102362204722"/>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1"/>
  <sheetViews>
    <sheetView showGridLines="0" workbookViewId="0">
      <selection activeCell="AA12" sqref="AA12"/>
    </sheetView>
  </sheetViews>
  <sheetFormatPr baseColWidth="10" defaultColWidth="11.42578125" defaultRowHeight="11.25"/>
  <cols>
    <col min="1" max="1" width="53.28515625" style="1" bestFit="1" customWidth="1"/>
    <col min="2" max="3" width="5.7109375" style="1" customWidth="1"/>
    <col min="4" max="7" width="6.140625" style="1" customWidth="1"/>
    <col min="8" max="8" width="5.85546875" style="1" customWidth="1"/>
    <col min="9" max="22" width="6.140625" style="1" customWidth="1"/>
    <col min="23" max="23" width="6.7109375" style="1" customWidth="1"/>
    <col min="24" max="24" width="7.42578125" style="1" customWidth="1"/>
    <col min="25" max="16384" width="11.42578125" style="1"/>
  </cols>
  <sheetData>
    <row r="1" spans="1:25" ht="12.75">
      <c r="A1" s="2" t="s">
        <v>145</v>
      </c>
    </row>
    <row r="2" spans="1:25" s="3" customFormat="1">
      <c r="A2" s="227" t="s">
        <v>0</v>
      </c>
      <c r="L2" s="4"/>
      <c r="M2" s="4"/>
      <c r="N2" s="4"/>
      <c r="O2" s="4"/>
      <c r="P2" s="4"/>
    </row>
    <row r="3" spans="1:25" s="3" customFormat="1" ht="12" thickBot="1">
      <c r="A3" s="227"/>
      <c r="L3" s="4"/>
      <c r="M3" s="4"/>
      <c r="N3" s="4"/>
      <c r="O3" s="4"/>
      <c r="P3" s="4"/>
    </row>
    <row r="4" spans="1:25">
      <c r="A4" s="5" t="s">
        <v>1</v>
      </c>
      <c r="B4" s="6">
        <v>1998</v>
      </c>
      <c r="C4" s="6">
        <v>1999</v>
      </c>
      <c r="D4" s="7">
        <v>2000</v>
      </c>
      <c r="E4" s="7">
        <v>2001</v>
      </c>
      <c r="F4" s="7">
        <v>2002</v>
      </c>
      <c r="G4" s="7">
        <v>2003</v>
      </c>
      <c r="H4" s="7">
        <v>2004</v>
      </c>
      <c r="I4" s="7">
        <v>2005</v>
      </c>
      <c r="J4" s="7">
        <v>2006</v>
      </c>
      <c r="K4" s="7">
        <v>2007</v>
      </c>
      <c r="L4" s="7">
        <v>2008</v>
      </c>
      <c r="M4" s="7">
        <v>2009</v>
      </c>
      <c r="N4" s="7">
        <v>2010</v>
      </c>
      <c r="O4" s="7">
        <v>2011</v>
      </c>
      <c r="P4" s="7">
        <v>2012</v>
      </c>
      <c r="Q4" s="8">
        <v>2013</v>
      </c>
      <c r="R4" s="9">
        <v>2014</v>
      </c>
      <c r="S4" s="7">
        <v>2015</v>
      </c>
      <c r="T4" s="7">
        <v>2016</v>
      </c>
      <c r="U4" s="7">
        <v>2017</v>
      </c>
      <c r="V4" s="7">
        <v>2018</v>
      </c>
      <c r="W4" s="7">
        <v>2019</v>
      </c>
      <c r="X4" s="323">
        <v>2020</v>
      </c>
    </row>
    <row r="5" spans="1:25" s="15" customFormat="1" ht="11.25" customHeight="1">
      <c r="A5" s="10" t="s">
        <v>113</v>
      </c>
      <c r="B5" s="16">
        <v>1234.5000000000005</v>
      </c>
      <c r="C5" s="16">
        <v>1274.8999999999999</v>
      </c>
      <c r="D5" s="16">
        <v>1357.3000000000002</v>
      </c>
      <c r="E5" s="16">
        <v>1382.3</v>
      </c>
      <c r="F5" s="16">
        <v>1398.0000000000002</v>
      </c>
      <c r="G5" s="16">
        <v>1387.7999999999997</v>
      </c>
      <c r="H5" s="16">
        <v>1380.3</v>
      </c>
      <c r="I5" s="16">
        <v>1375.3</v>
      </c>
      <c r="J5" s="16">
        <v>1372.1000000000001</v>
      </c>
      <c r="K5" s="16">
        <v>1388.4</v>
      </c>
      <c r="L5" s="16">
        <v>1387</v>
      </c>
      <c r="M5" s="16">
        <v>1362.4000000000003</v>
      </c>
      <c r="N5" s="16">
        <v>1372.4000000000003</v>
      </c>
      <c r="O5" s="16">
        <v>1376.9000000000005</v>
      </c>
      <c r="P5" s="16">
        <v>1369.8999999999996</v>
      </c>
      <c r="Q5" s="17">
        <v>1367</v>
      </c>
      <c r="R5" s="18">
        <v>1362.5999999999997</v>
      </c>
      <c r="S5" s="16">
        <v>1361.5</v>
      </c>
      <c r="T5" s="16">
        <v>1374.2000000000003</v>
      </c>
      <c r="U5" s="16">
        <v>1390.6000000000001</v>
      </c>
      <c r="V5" s="16">
        <v>1409.3000000000002</v>
      </c>
      <c r="W5" s="16">
        <v>1425.0000000000002</v>
      </c>
      <c r="X5" s="325">
        <v>1413.7</v>
      </c>
      <c r="Y5" s="1"/>
    </row>
    <row r="6" spans="1:25" s="15" customFormat="1" ht="11.25" customHeight="1">
      <c r="A6" s="19" t="s">
        <v>48</v>
      </c>
      <c r="B6" s="20">
        <v>928.68092042659123</v>
      </c>
      <c r="C6" s="20">
        <v>975.50281305395652</v>
      </c>
      <c r="D6" s="20">
        <v>1031.3078800242679</v>
      </c>
      <c r="E6" s="20">
        <v>1054.0123389815994</v>
      </c>
      <c r="F6" s="20">
        <v>1073.0595962581033</v>
      </c>
      <c r="G6" s="20">
        <v>1067.2555048672718</v>
      </c>
      <c r="H6" s="20">
        <v>1068.3360209228931</v>
      </c>
      <c r="I6" s="20">
        <v>1067.0347719150607</v>
      </c>
      <c r="J6" s="20">
        <v>1074.7656570593779</v>
      </c>
      <c r="K6" s="20">
        <v>1100.1957623209028</v>
      </c>
      <c r="L6" s="20">
        <v>1107.1404209406023</v>
      </c>
      <c r="M6" s="20">
        <v>1091.8811564916646</v>
      </c>
      <c r="N6" s="20">
        <v>1098.7066138890559</v>
      </c>
      <c r="O6" s="20">
        <v>1107.8678791521404</v>
      </c>
      <c r="P6" s="20">
        <v>1104.1220026148721</v>
      </c>
      <c r="Q6" s="22">
        <v>1105.3539452188884</v>
      </c>
      <c r="R6" s="21">
        <v>1106.5287193288518</v>
      </c>
      <c r="S6" s="20">
        <v>1112.7216177403209</v>
      </c>
      <c r="T6" s="20">
        <v>1129.3955175079036</v>
      </c>
      <c r="U6" s="20">
        <v>1147.691337089462</v>
      </c>
      <c r="V6" s="20">
        <v>1171.3596043792447</v>
      </c>
      <c r="W6" s="20">
        <v>1194.5208517088267</v>
      </c>
      <c r="X6" s="324">
        <v>1192.4001117883274</v>
      </c>
      <c r="Y6" s="1"/>
    </row>
    <row r="7" spans="1:25">
      <c r="A7" s="348" t="s">
        <v>3</v>
      </c>
      <c r="B7" s="16">
        <v>332.5936373193282</v>
      </c>
      <c r="C7" s="16">
        <v>353.78953965875564</v>
      </c>
      <c r="D7" s="16">
        <v>377.03847431820355</v>
      </c>
      <c r="E7" s="16">
        <v>385.48988225583105</v>
      </c>
      <c r="F7" s="16">
        <v>389.96858345648076</v>
      </c>
      <c r="G7" s="16">
        <v>380.19874052271649</v>
      </c>
      <c r="H7" s="16">
        <v>371.91862373268197</v>
      </c>
      <c r="I7" s="16">
        <v>369.53599092930449</v>
      </c>
      <c r="J7" s="16">
        <v>378.74996254681923</v>
      </c>
      <c r="K7" s="16">
        <v>389.85808872443505</v>
      </c>
      <c r="L7" s="16">
        <v>384.26545241022438</v>
      </c>
      <c r="M7" s="16">
        <v>376.26266661485261</v>
      </c>
      <c r="N7" s="16">
        <v>380.20994542011829</v>
      </c>
      <c r="O7" s="16">
        <v>382.75486140066067</v>
      </c>
      <c r="P7" s="16">
        <v>378.97300541630955</v>
      </c>
      <c r="Q7" s="17">
        <v>374.53989617080487</v>
      </c>
      <c r="R7" s="18">
        <v>372.07901406649717</v>
      </c>
      <c r="S7" s="16">
        <v>378.71723087889228</v>
      </c>
      <c r="T7" s="16">
        <v>385.61234387679565</v>
      </c>
      <c r="U7" s="16">
        <v>397.41807572783222</v>
      </c>
      <c r="V7" s="16">
        <v>412.90784531406678</v>
      </c>
      <c r="W7" s="16">
        <v>424.68436161828532</v>
      </c>
      <c r="X7" s="325">
        <v>436.95542060538952</v>
      </c>
    </row>
    <row r="8" spans="1:25">
      <c r="A8" s="346" t="s">
        <v>4</v>
      </c>
      <c r="B8" s="20">
        <v>174.66202779178272</v>
      </c>
      <c r="C8" s="20">
        <v>184.40660861651739</v>
      </c>
      <c r="D8" s="20">
        <v>193.76110043117981</v>
      </c>
      <c r="E8" s="20">
        <v>196.93570810929751</v>
      </c>
      <c r="F8" s="20">
        <v>200.76725868061698</v>
      </c>
      <c r="G8" s="20">
        <v>196.97898246967887</v>
      </c>
      <c r="H8" s="20">
        <v>195.02126248332206</v>
      </c>
      <c r="I8" s="21">
        <v>189.88383456153568</v>
      </c>
      <c r="J8" s="20">
        <v>192.6711639618789</v>
      </c>
      <c r="K8" s="20">
        <v>193.52072111981872</v>
      </c>
      <c r="L8" s="20">
        <v>192.2716883498174</v>
      </c>
      <c r="M8" s="20">
        <v>185.68981463490459</v>
      </c>
      <c r="N8" s="20">
        <v>184.84713880229828</v>
      </c>
      <c r="O8" s="20">
        <v>185.55041517702691</v>
      </c>
      <c r="P8" s="20">
        <v>181.08309527189692</v>
      </c>
      <c r="Q8" s="22">
        <v>177.57699622391885</v>
      </c>
      <c r="R8" s="21">
        <v>174.65097589081208</v>
      </c>
      <c r="S8" s="20">
        <v>178.51873981247087</v>
      </c>
      <c r="T8" s="20">
        <v>184.25599102166407</v>
      </c>
      <c r="U8" s="20">
        <v>191.17116075805498</v>
      </c>
      <c r="V8" s="20">
        <v>197.64136391300389</v>
      </c>
      <c r="W8" s="20">
        <v>202.69512289569778</v>
      </c>
      <c r="X8" s="324">
        <v>207.72851534488953</v>
      </c>
    </row>
    <row r="9" spans="1:25">
      <c r="A9" s="346" t="s">
        <v>5</v>
      </c>
      <c r="B9" s="20">
        <v>89.478380798224009</v>
      </c>
      <c r="C9" s="20">
        <v>96.263890399560594</v>
      </c>
      <c r="D9" s="20">
        <v>102.04904192324646</v>
      </c>
      <c r="E9" s="20">
        <v>105.98527606820475</v>
      </c>
      <c r="F9" s="20">
        <v>106.29322835346932</v>
      </c>
      <c r="G9" s="20">
        <v>104.02688102630603</v>
      </c>
      <c r="H9" s="20">
        <v>103.54289106432356</v>
      </c>
      <c r="I9" s="21">
        <v>107.84704781462388</v>
      </c>
      <c r="J9" s="20">
        <v>114.59014109240097</v>
      </c>
      <c r="K9" s="20">
        <v>125.9303702780111</v>
      </c>
      <c r="L9" s="20">
        <v>126.60622125988584</v>
      </c>
      <c r="M9" s="20">
        <v>127.05060428243895</v>
      </c>
      <c r="N9" s="20">
        <v>134.35849733627339</v>
      </c>
      <c r="O9" s="20">
        <v>138.66658113251069</v>
      </c>
      <c r="P9" s="20">
        <v>140.6188505709535</v>
      </c>
      <c r="Q9" s="22">
        <v>141.52208698320982</v>
      </c>
      <c r="R9" s="21">
        <v>143.10096441238295</v>
      </c>
      <c r="S9" s="20">
        <v>144.48172403130027</v>
      </c>
      <c r="T9" s="20">
        <v>145.32045686853084</v>
      </c>
      <c r="U9" s="20">
        <v>150.72697282852016</v>
      </c>
      <c r="V9" s="20">
        <v>157.18260693727993</v>
      </c>
      <c r="W9" s="20">
        <v>163.22481669319592</v>
      </c>
      <c r="X9" s="324">
        <v>171.11073517101437</v>
      </c>
    </row>
    <row r="10" spans="1:25">
      <c r="A10" s="346" t="s">
        <v>6</v>
      </c>
      <c r="B10" s="20">
        <v>19.315417110369435</v>
      </c>
      <c r="C10" s="20">
        <v>20.904833988542148</v>
      </c>
      <c r="D10" s="20">
        <v>21.27552569480282</v>
      </c>
      <c r="E10" s="20">
        <v>21.561457451614238</v>
      </c>
      <c r="F10" s="20">
        <v>20.967978310246831</v>
      </c>
      <c r="G10" s="20">
        <v>20.672230922843728</v>
      </c>
      <c r="H10" s="20">
        <v>18.430605120542946</v>
      </c>
      <c r="I10" s="21">
        <v>18.393858954867959</v>
      </c>
      <c r="J10" s="20">
        <v>18.995297412977777</v>
      </c>
      <c r="K10" s="20">
        <v>20.509789172201096</v>
      </c>
      <c r="L10" s="20">
        <v>20.994991283923888</v>
      </c>
      <c r="M10" s="20">
        <v>19.616655656161349</v>
      </c>
      <c r="N10" s="20">
        <v>18.726866370144908</v>
      </c>
      <c r="O10" s="20">
        <v>18.426174338866076</v>
      </c>
      <c r="P10" s="20">
        <v>18.827990658408297</v>
      </c>
      <c r="Q10" s="22">
        <v>18.414419132343117</v>
      </c>
      <c r="R10" s="21">
        <v>17.516349545461683</v>
      </c>
      <c r="S10" s="20">
        <v>17.217802166700739</v>
      </c>
      <c r="T10" s="20">
        <v>18.282790286425531</v>
      </c>
      <c r="U10" s="20">
        <v>18.935636398542393</v>
      </c>
      <c r="V10" s="20">
        <v>19.723973356660164</v>
      </c>
      <c r="W10" s="20">
        <v>19.762456269051487</v>
      </c>
      <c r="X10" s="324">
        <v>19.40541281580284</v>
      </c>
    </row>
    <row r="11" spans="1:25">
      <c r="A11" s="347" t="s">
        <v>7</v>
      </c>
      <c r="B11" s="20">
        <v>49.137811618952043</v>
      </c>
      <c r="C11" s="20">
        <v>52.214206654135523</v>
      </c>
      <c r="D11" s="20">
        <v>59.952806268974506</v>
      </c>
      <c r="E11" s="20">
        <v>61.007440626714605</v>
      </c>
      <c r="F11" s="20">
        <v>61.940118112147623</v>
      </c>
      <c r="G11" s="20">
        <v>58.520646103887898</v>
      </c>
      <c r="H11" s="20">
        <v>54.923865064493391</v>
      </c>
      <c r="I11" s="21">
        <v>53.411249598276953</v>
      </c>
      <c r="J11" s="20">
        <v>52.493360079561576</v>
      </c>
      <c r="K11" s="20">
        <v>49.89720815440414</v>
      </c>
      <c r="L11" s="20">
        <v>44.392551516597251</v>
      </c>
      <c r="M11" s="20">
        <v>43.905592041347717</v>
      </c>
      <c r="N11" s="20">
        <v>42.277442911401707</v>
      </c>
      <c r="O11" s="20">
        <v>40.111690752257012</v>
      </c>
      <c r="P11" s="20">
        <v>38.443068915050816</v>
      </c>
      <c r="Q11" s="22">
        <v>37.026393831333046</v>
      </c>
      <c r="R11" s="21">
        <v>36.810724217840388</v>
      </c>
      <c r="S11" s="20">
        <v>38.498964868420387</v>
      </c>
      <c r="T11" s="20">
        <v>37.753105700175212</v>
      </c>
      <c r="U11" s="20">
        <v>36.584305742714704</v>
      </c>
      <c r="V11" s="20">
        <v>38.359901107122845</v>
      </c>
      <c r="W11" s="20">
        <v>39.001965760340092</v>
      </c>
      <c r="X11" s="324">
        <v>38.710757273682781</v>
      </c>
    </row>
    <row r="12" spans="1:25" s="15" customFormat="1" ht="12" thickBot="1">
      <c r="A12" s="571" t="s">
        <v>108</v>
      </c>
      <c r="B12" s="24" t="s">
        <v>93</v>
      </c>
      <c r="C12" s="24" t="s">
        <v>93</v>
      </c>
      <c r="D12" s="24" t="s">
        <v>93</v>
      </c>
      <c r="E12" s="24" t="s">
        <v>93</v>
      </c>
      <c r="F12" s="24" t="s">
        <v>93</v>
      </c>
      <c r="G12" s="24" t="s">
        <v>93</v>
      </c>
      <c r="H12" s="24" t="s">
        <v>93</v>
      </c>
      <c r="I12" s="24" t="s">
        <v>93</v>
      </c>
      <c r="J12" s="24" t="s">
        <v>93</v>
      </c>
      <c r="K12" s="24" t="s">
        <v>93</v>
      </c>
      <c r="L12" s="24" t="s">
        <v>93</v>
      </c>
      <c r="M12" s="24" t="s">
        <v>93</v>
      </c>
      <c r="N12" s="24">
        <v>18170.800000000003</v>
      </c>
      <c r="O12" s="24">
        <v>18179.099999999999</v>
      </c>
      <c r="P12" s="24">
        <v>18176.400000000001</v>
      </c>
      <c r="Q12" s="26">
        <v>18146.3</v>
      </c>
      <c r="R12" s="25">
        <v>18124.099999999999</v>
      </c>
      <c r="S12" s="24">
        <v>18161.8</v>
      </c>
      <c r="T12" s="24">
        <v>18268.899999999998</v>
      </c>
      <c r="U12" s="24">
        <v>18498.399999999998</v>
      </c>
      <c r="V12" s="24">
        <v>18696.599999999999</v>
      </c>
      <c r="W12" s="24">
        <v>18965.399999999998</v>
      </c>
      <c r="X12" s="326">
        <v>18687.099999999999</v>
      </c>
      <c r="Y12" s="1"/>
    </row>
    <row r="13" spans="1:25" s="15" customFormat="1">
      <c r="A13" s="235" t="s">
        <v>109</v>
      </c>
      <c r="B13" s="236"/>
      <c r="C13" s="236"/>
      <c r="D13" s="236"/>
      <c r="E13" s="236"/>
      <c r="F13" s="236"/>
      <c r="G13" s="236"/>
      <c r="H13" s="236"/>
      <c r="I13" s="236"/>
      <c r="J13" s="236"/>
      <c r="K13" s="236"/>
      <c r="L13" s="236"/>
      <c r="M13" s="236"/>
      <c r="N13" s="236"/>
      <c r="O13" s="236"/>
      <c r="P13" s="236"/>
      <c r="Q13" s="236"/>
      <c r="R13" s="237"/>
      <c r="S13" s="238"/>
      <c r="T13" s="238"/>
      <c r="U13" s="238"/>
      <c r="V13" s="238"/>
      <c r="W13" s="238"/>
      <c r="X13" s="1"/>
      <c r="Y13" s="1"/>
    </row>
    <row r="14" spans="1:25" s="3" customFormat="1">
      <c r="A14" s="239" t="s">
        <v>122</v>
      </c>
      <c r="B14" s="240"/>
      <c r="C14" s="240"/>
      <c r="D14" s="240"/>
      <c r="E14" s="240"/>
      <c r="F14" s="240"/>
      <c r="G14" s="240"/>
      <c r="H14" s="240"/>
      <c r="I14" s="240"/>
      <c r="J14" s="240"/>
      <c r="K14" s="240"/>
      <c r="L14" s="240"/>
      <c r="M14" s="240"/>
      <c r="N14" s="240"/>
      <c r="O14" s="240"/>
      <c r="P14" s="240"/>
      <c r="Q14" s="240"/>
      <c r="R14" s="240"/>
      <c r="S14" s="240"/>
      <c r="T14" s="240"/>
      <c r="U14" s="240"/>
      <c r="V14" s="240"/>
      <c r="W14" s="240"/>
      <c r="X14" s="240"/>
    </row>
    <row r="15" spans="1:25">
      <c r="A15" s="240"/>
      <c r="B15" s="242"/>
      <c r="C15" s="242"/>
      <c r="D15" s="242"/>
      <c r="E15" s="242"/>
      <c r="F15" s="242"/>
      <c r="G15" s="242"/>
      <c r="H15" s="242"/>
      <c r="I15" s="242"/>
      <c r="J15" s="242"/>
      <c r="K15" s="242"/>
      <c r="L15" s="242"/>
      <c r="M15" s="242"/>
      <c r="N15" s="242"/>
      <c r="O15" s="242"/>
      <c r="P15" s="242"/>
      <c r="Q15" s="242"/>
      <c r="R15" s="242"/>
      <c r="S15" s="242"/>
      <c r="T15" s="242"/>
      <c r="U15" s="242"/>
      <c r="V15" s="242"/>
      <c r="W15" s="242"/>
    </row>
    <row r="16" spans="1:25" ht="12" thickBot="1">
      <c r="A16" s="227" t="s">
        <v>8</v>
      </c>
      <c r="S16" s="370"/>
      <c r="T16" s="370"/>
      <c r="U16" s="370"/>
      <c r="V16" s="370"/>
      <c r="W16" s="370"/>
    </row>
    <row r="17" spans="1:24" ht="10.15" customHeight="1" thickBot="1">
      <c r="A17" s="588" t="s">
        <v>1</v>
      </c>
      <c r="B17" s="590">
        <v>1998</v>
      </c>
      <c r="C17" s="590">
        <v>1999</v>
      </c>
      <c r="D17" s="590">
        <v>2000</v>
      </c>
      <c r="E17" s="590">
        <v>2001</v>
      </c>
      <c r="F17" s="590">
        <v>2002</v>
      </c>
      <c r="G17" s="590">
        <v>2003</v>
      </c>
      <c r="H17" s="590">
        <v>2004</v>
      </c>
      <c r="I17" s="590">
        <v>2005</v>
      </c>
      <c r="J17" s="590">
        <v>2006</v>
      </c>
      <c r="K17" s="590">
        <v>2007</v>
      </c>
      <c r="L17" s="590">
        <v>2008</v>
      </c>
      <c r="M17" s="590">
        <v>2009</v>
      </c>
      <c r="N17" s="590">
        <v>2010</v>
      </c>
      <c r="O17" s="590">
        <v>2011</v>
      </c>
      <c r="P17" s="590">
        <v>2012</v>
      </c>
      <c r="Q17" s="598">
        <v>2013</v>
      </c>
      <c r="R17" s="592">
        <v>2014</v>
      </c>
      <c r="S17" s="592">
        <v>2015</v>
      </c>
      <c r="T17" s="592">
        <v>2016</v>
      </c>
      <c r="U17" s="594">
        <v>2017</v>
      </c>
      <c r="V17" s="594">
        <v>2018</v>
      </c>
      <c r="W17" s="592">
        <v>2019</v>
      </c>
      <c r="X17" s="596">
        <v>2020</v>
      </c>
    </row>
    <row r="18" spans="1:24" s="27" customFormat="1" ht="11.25" customHeight="1">
      <c r="A18" s="589"/>
      <c r="B18" s="591"/>
      <c r="C18" s="591"/>
      <c r="D18" s="591"/>
      <c r="E18" s="591"/>
      <c r="F18" s="591"/>
      <c r="G18" s="591"/>
      <c r="H18" s="591"/>
      <c r="I18" s="591"/>
      <c r="J18" s="591"/>
      <c r="K18" s="591"/>
      <c r="L18" s="591"/>
      <c r="M18" s="591"/>
      <c r="N18" s="591"/>
      <c r="O18" s="591"/>
      <c r="P18" s="591"/>
      <c r="Q18" s="599"/>
      <c r="R18" s="593"/>
      <c r="S18" s="593"/>
      <c r="T18" s="593"/>
      <c r="U18" s="595"/>
      <c r="V18" s="595"/>
      <c r="W18" s="593"/>
      <c r="X18" s="597"/>
    </row>
    <row r="19" spans="1:24" s="15" customFormat="1">
      <c r="A19" s="386" t="s">
        <v>106</v>
      </c>
      <c r="B19" s="28" t="s">
        <v>9</v>
      </c>
      <c r="C19" s="327">
        <f t="shared" ref="C19:S19" si="0">((C5-B5)/B5)*100</f>
        <v>3.2725799918995055</v>
      </c>
      <c r="D19" s="327">
        <f t="shared" si="0"/>
        <v>6.4632520197662817</v>
      </c>
      <c r="E19" s="327">
        <f t="shared" si="0"/>
        <v>1.8418919914536043</v>
      </c>
      <c r="F19" s="327">
        <f t="shared" si="0"/>
        <v>1.1357881791217734</v>
      </c>
      <c r="G19" s="327">
        <f t="shared" si="0"/>
        <v>-0.72961373390561501</v>
      </c>
      <c r="H19" s="327">
        <f t="shared" si="0"/>
        <v>-0.54042369217464858</v>
      </c>
      <c r="I19" s="328">
        <f t="shared" si="0"/>
        <v>-0.36224009273346375</v>
      </c>
      <c r="J19" s="327">
        <f t="shared" si="0"/>
        <v>-0.23267650694392628</v>
      </c>
      <c r="K19" s="327">
        <f t="shared" si="0"/>
        <v>1.1879600612200243</v>
      </c>
      <c r="L19" s="327">
        <f t="shared" si="0"/>
        <v>-0.10083549409392761</v>
      </c>
      <c r="M19" s="327">
        <f t="shared" si="0"/>
        <v>-1.7736121124729405</v>
      </c>
      <c r="N19" s="327">
        <f t="shared" si="0"/>
        <v>0.7339988256018789</v>
      </c>
      <c r="O19" s="327">
        <f t="shared" si="0"/>
        <v>0.32789274264064605</v>
      </c>
      <c r="P19" s="327">
        <f t="shared" si="0"/>
        <v>-0.50838840874434654</v>
      </c>
      <c r="Q19" s="329">
        <f t="shared" si="0"/>
        <v>-0.21169428425429865</v>
      </c>
      <c r="R19" s="328">
        <f t="shared" si="0"/>
        <v>-0.32187271397222517</v>
      </c>
      <c r="S19" s="330">
        <f t="shared" si="0"/>
        <v>-8.0728019961814321E-2</v>
      </c>
      <c r="T19" s="330">
        <f t="shared" ref="T19:T26" si="1">((T5-S5)/S5)*100</f>
        <v>0.93279471171504014</v>
      </c>
      <c r="U19" s="330">
        <f t="shared" ref="U19:U26" si="2">((U5-T5)/T5)*100</f>
        <v>1.193421627128501</v>
      </c>
      <c r="V19" s="330">
        <f t="shared" ref="V19:V26" si="3">((V5-U5)/U5)*100</f>
        <v>1.3447432762836216</v>
      </c>
      <c r="W19" s="330">
        <f t="shared" ref="W19:W26" si="4">((W5-V5)/V5)*100</f>
        <v>1.1140282409706979</v>
      </c>
      <c r="X19" s="387">
        <f t="shared" ref="X19:X26" si="5">((X5-W5)/W5)*100</f>
        <v>-0.79298245614036356</v>
      </c>
    </row>
    <row r="20" spans="1:24" s="15" customFormat="1">
      <c r="A20" s="19" t="s">
        <v>48</v>
      </c>
      <c r="B20" s="349" t="s">
        <v>9</v>
      </c>
      <c r="C20" s="350">
        <f t="shared" ref="C20:S20" si="6">((C6-B6)/B6)*100</f>
        <v>5.0417631715592446</v>
      </c>
      <c r="D20" s="350">
        <f t="shared" si="6"/>
        <v>5.7206464423823977</v>
      </c>
      <c r="E20" s="350">
        <f t="shared" si="6"/>
        <v>2.2015209422037278</v>
      </c>
      <c r="F20" s="350">
        <f t="shared" si="6"/>
        <v>1.8071190034556477</v>
      </c>
      <c r="G20" s="350">
        <f t="shared" si="6"/>
        <v>-0.54089180238181156</v>
      </c>
      <c r="H20" s="350">
        <f t="shared" si="6"/>
        <v>0.10124249073380524</v>
      </c>
      <c r="I20" s="351">
        <f t="shared" si="6"/>
        <v>-0.12180147279021274</v>
      </c>
      <c r="J20" s="350">
        <f t="shared" si="6"/>
        <v>0.72452045123536069</v>
      </c>
      <c r="K20" s="350">
        <f t="shared" si="6"/>
        <v>2.3661069829029659</v>
      </c>
      <c r="L20" s="350">
        <f t="shared" si="6"/>
        <v>0.6312202662051305</v>
      </c>
      <c r="M20" s="350">
        <f t="shared" si="6"/>
        <v>-1.3782591765526742</v>
      </c>
      <c r="N20" s="350">
        <f t="shared" si="6"/>
        <v>0.62510991757768763</v>
      </c>
      <c r="O20" s="350">
        <f t="shared" si="6"/>
        <v>0.83382271001870623</v>
      </c>
      <c r="P20" s="350">
        <f t="shared" si="6"/>
        <v>-0.33811581757700265</v>
      </c>
      <c r="Q20" s="352">
        <f t="shared" si="6"/>
        <v>0.11157667369173446</v>
      </c>
      <c r="R20" s="351">
        <f t="shared" si="6"/>
        <v>0.10628035617413041</v>
      </c>
      <c r="S20" s="350">
        <f t="shared" si="6"/>
        <v>0.55966901746800279</v>
      </c>
      <c r="T20" s="350">
        <f t="shared" si="1"/>
        <v>1.4984789997558905</v>
      </c>
      <c r="U20" s="350">
        <f t="shared" si="2"/>
        <v>1.6199656628644559</v>
      </c>
      <c r="V20" s="350">
        <f t="shared" si="3"/>
        <v>2.0622502344406759</v>
      </c>
      <c r="W20" s="350">
        <f t="shared" si="4"/>
        <v>1.9772960620283795</v>
      </c>
      <c r="X20" s="388">
        <f t="shared" si="5"/>
        <v>-0.17753896195830193</v>
      </c>
    </row>
    <row r="21" spans="1:24" s="15" customFormat="1">
      <c r="A21" s="348" t="s">
        <v>3</v>
      </c>
      <c r="B21" s="31" t="s">
        <v>9</v>
      </c>
      <c r="C21" s="334">
        <f t="shared" ref="C21:S21" si="7">((C7-B7)/B7)*100</f>
        <v>6.3729127563185886</v>
      </c>
      <c r="D21" s="334">
        <f t="shared" si="7"/>
        <v>6.5714025015754993</v>
      </c>
      <c r="E21" s="334">
        <f t="shared" si="7"/>
        <v>2.2415240123465181</v>
      </c>
      <c r="F21" s="334">
        <f t="shared" si="7"/>
        <v>1.1618206875991135</v>
      </c>
      <c r="G21" s="334">
        <f t="shared" si="7"/>
        <v>-2.5052897459506633</v>
      </c>
      <c r="H21" s="334">
        <f t="shared" si="7"/>
        <v>-2.1778390898009294</v>
      </c>
      <c r="I21" s="334">
        <f t="shared" si="7"/>
        <v>-0.64063282969395019</v>
      </c>
      <c r="J21" s="334">
        <f t="shared" si="7"/>
        <v>2.4933895056726585</v>
      </c>
      <c r="K21" s="334">
        <f t="shared" si="7"/>
        <v>2.9328388847675946</v>
      </c>
      <c r="L21" s="334">
        <f t="shared" si="7"/>
        <v>-1.4345313015074392</v>
      </c>
      <c r="M21" s="334">
        <f t="shared" si="7"/>
        <v>-2.0826191231025284</v>
      </c>
      <c r="N21" s="334">
        <f t="shared" si="7"/>
        <v>1.0490753283546381</v>
      </c>
      <c r="O21" s="334">
        <f t="shared" si="7"/>
        <v>0.66934492671682855</v>
      </c>
      <c r="P21" s="334">
        <f t="shared" si="7"/>
        <v>-0.98806216869766894</v>
      </c>
      <c r="Q21" s="335">
        <f t="shared" si="7"/>
        <v>-1.1697691345152199</v>
      </c>
      <c r="R21" s="336">
        <f t="shared" si="7"/>
        <v>-0.65704138049566863</v>
      </c>
      <c r="S21" s="334">
        <f t="shared" si="7"/>
        <v>1.7840879387002315</v>
      </c>
      <c r="T21" s="334">
        <f t="shared" si="1"/>
        <v>1.8206494016397992</v>
      </c>
      <c r="U21" s="334">
        <f t="shared" si="2"/>
        <v>3.0615544441203202</v>
      </c>
      <c r="V21" s="334">
        <f t="shared" si="3"/>
        <v>3.8976006709978064</v>
      </c>
      <c r="W21" s="334">
        <f t="shared" si="4"/>
        <v>2.8520931335807074</v>
      </c>
      <c r="X21" s="382">
        <f t="shared" si="5"/>
        <v>2.889453932408669</v>
      </c>
    </row>
    <row r="22" spans="1:24">
      <c r="A22" s="346" t="s">
        <v>4</v>
      </c>
      <c r="B22" s="30" t="s">
        <v>9</v>
      </c>
      <c r="C22" s="331">
        <f t="shared" ref="C22:S22" si="8">((C8-B8)/B8)*100</f>
        <v>5.5791066598352641</v>
      </c>
      <c r="D22" s="331">
        <f t="shared" si="8"/>
        <v>5.0727530237897005</v>
      </c>
      <c r="E22" s="331">
        <f t="shared" si="8"/>
        <v>1.6384133198320963</v>
      </c>
      <c r="F22" s="331">
        <f t="shared" si="8"/>
        <v>1.9455844793738435</v>
      </c>
      <c r="G22" s="331">
        <f t="shared" si="8"/>
        <v>-1.88689940572658</v>
      </c>
      <c r="H22" s="331">
        <f t="shared" si="8"/>
        <v>-0.99387252477972388</v>
      </c>
      <c r="I22" s="333">
        <f t="shared" si="8"/>
        <v>-2.6342911825964253</v>
      </c>
      <c r="J22" s="331">
        <f t="shared" si="8"/>
        <v>1.4679129515050606</v>
      </c>
      <c r="K22" s="331">
        <f t="shared" si="8"/>
        <v>0.44093632927234655</v>
      </c>
      <c r="L22" s="331">
        <f t="shared" si="8"/>
        <v>-0.64542585557439092</v>
      </c>
      <c r="M22" s="331">
        <f t="shared" si="8"/>
        <v>-3.4232152280983774</v>
      </c>
      <c r="N22" s="331">
        <f t="shared" si="8"/>
        <v>-0.45380832236983559</v>
      </c>
      <c r="O22" s="331">
        <f t="shared" si="8"/>
        <v>0.38046376010224014</v>
      </c>
      <c r="P22" s="331">
        <f t="shared" si="8"/>
        <v>-2.4076043704175363</v>
      </c>
      <c r="Q22" s="332">
        <f t="shared" si="8"/>
        <v>-1.9361824154340017</v>
      </c>
      <c r="R22" s="333">
        <f t="shared" si="8"/>
        <v>-1.6477473970880552</v>
      </c>
      <c r="S22" s="331">
        <f t="shared" si="8"/>
        <v>2.2145675979943178</v>
      </c>
      <c r="T22" s="331">
        <f t="shared" si="1"/>
        <v>3.213808934132087</v>
      </c>
      <c r="U22" s="331">
        <f t="shared" si="2"/>
        <v>3.7530230078531615</v>
      </c>
      <c r="V22" s="331">
        <f t="shared" si="3"/>
        <v>3.3845079609772064</v>
      </c>
      <c r="W22" s="331">
        <f t="shared" si="4"/>
        <v>2.5570350672738797</v>
      </c>
      <c r="X22" s="377">
        <f t="shared" si="5"/>
        <v>2.4832331322455246</v>
      </c>
    </row>
    <row r="23" spans="1:24">
      <c r="A23" s="346" t="s">
        <v>5</v>
      </c>
      <c r="B23" s="30" t="s">
        <v>9</v>
      </c>
      <c r="C23" s="331">
        <f t="shared" ref="C23:S23" si="9">((C9-B9)/B9)*100</f>
        <v>7.5834067858671679</v>
      </c>
      <c r="D23" s="331">
        <f t="shared" si="9"/>
        <v>6.0096797456175484</v>
      </c>
      <c r="E23" s="331">
        <f t="shared" si="9"/>
        <v>3.8571985300154288</v>
      </c>
      <c r="F23" s="331">
        <f t="shared" si="9"/>
        <v>0.2905613842684957</v>
      </c>
      <c r="G23" s="331">
        <f t="shared" si="9"/>
        <v>-2.1321652961999971</v>
      </c>
      <c r="H23" s="331">
        <f t="shared" si="9"/>
        <v>-0.46525470840568933</v>
      </c>
      <c r="I23" s="333">
        <f t="shared" si="9"/>
        <v>4.1568829168836583</v>
      </c>
      <c r="J23" s="331">
        <f t="shared" si="9"/>
        <v>6.2524597700325186</v>
      </c>
      <c r="K23" s="331">
        <f t="shared" si="9"/>
        <v>9.8963393163691222</v>
      </c>
      <c r="L23" s="331">
        <f t="shared" si="9"/>
        <v>0.5366862500147489</v>
      </c>
      <c r="M23" s="331">
        <f t="shared" si="9"/>
        <v>0.35099619760463596</v>
      </c>
      <c r="N23" s="331">
        <f t="shared" si="9"/>
        <v>5.7519545814899651</v>
      </c>
      <c r="O23" s="331">
        <f t="shared" si="9"/>
        <v>3.2064096291989599</v>
      </c>
      <c r="P23" s="331">
        <f t="shared" si="9"/>
        <v>1.4078874826928998</v>
      </c>
      <c r="Q23" s="332">
        <f t="shared" si="9"/>
        <v>0.64232953731943931</v>
      </c>
      <c r="R23" s="333">
        <f t="shared" si="9"/>
        <v>1.1156402953275069</v>
      </c>
      <c r="S23" s="331">
        <f t="shared" si="9"/>
        <v>0.96488491505780705</v>
      </c>
      <c r="T23" s="331">
        <f t="shared" si="1"/>
        <v>0.580511371146751</v>
      </c>
      <c r="U23" s="331">
        <f t="shared" si="2"/>
        <v>3.7204094155033598</v>
      </c>
      <c r="V23" s="331">
        <f t="shared" si="3"/>
        <v>4.2829985818823859</v>
      </c>
      <c r="W23" s="331">
        <f t="shared" si="4"/>
        <v>3.8440702019447959</v>
      </c>
      <c r="X23" s="377">
        <f t="shared" si="5"/>
        <v>4.8313232249732874</v>
      </c>
    </row>
    <row r="24" spans="1:24">
      <c r="A24" s="346" t="s">
        <v>6</v>
      </c>
      <c r="B24" s="30" t="s">
        <v>9</v>
      </c>
      <c r="C24" s="331">
        <f t="shared" ref="C24:S24" si="10">((C10-B10)/B10)*100</f>
        <v>8.228747373617102</v>
      </c>
      <c r="D24" s="331">
        <f t="shared" si="10"/>
        <v>1.7732343938432931</v>
      </c>
      <c r="E24" s="331">
        <f t="shared" si="10"/>
        <v>1.3439468472511864</v>
      </c>
      <c r="F24" s="331">
        <f t="shared" si="10"/>
        <v>-2.7525001160020146</v>
      </c>
      <c r="G24" s="331">
        <f t="shared" si="10"/>
        <v>-1.4104716393119081</v>
      </c>
      <c r="H24" s="331">
        <f t="shared" si="10"/>
        <v>-10.843656936047893</v>
      </c>
      <c r="I24" s="333">
        <f t="shared" si="10"/>
        <v>-0.19937579604496972</v>
      </c>
      <c r="J24" s="331">
        <f t="shared" si="10"/>
        <v>3.2697785689535639</v>
      </c>
      <c r="K24" s="331">
        <f t="shared" si="10"/>
        <v>7.9729826087829636</v>
      </c>
      <c r="L24" s="331">
        <f t="shared" si="10"/>
        <v>2.3657098941827908</v>
      </c>
      <c r="M24" s="331">
        <f t="shared" si="10"/>
        <v>-6.5650688258105951</v>
      </c>
      <c r="N24" s="331">
        <f t="shared" si="10"/>
        <v>-4.5358867567059997</v>
      </c>
      <c r="O24" s="331">
        <f t="shared" si="10"/>
        <v>-1.6056719011900815</v>
      </c>
      <c r="P24" s="331">
        <f t="shared" si="10"/>
        <v>2.1806822846274434</v>
      </c>
      <c r="Q24" s="332">
        <f t="shared" si="10"/>
        <v>-2.1965781350145575</v>
      </c>
      <c r="R24" s="333">
        <f t="shared" si="10"/>
        <v>-4.8769911254168363</v>
      </c>
      <c r="S24" s="331">
        <f t="shared" si="10"/>
        <v>-1.7043926760316013</v>
      </c>
      <c r="T24" s="331">
        <f t="shared" si="1"/>
        <v>6.1853894557139268</v>
      </c>
      <c r="U24" s="331">
        <f t="shared" si="2"/>
        <v>3.5708231724431152</v>
      </c>
      <c r="V24" s="331">
        <f t="shared" si="3"/>
        <v>4.1632451190204245</v>
      </c>
      <c r="W24" s="331">
        <f t="shared" si="4"/>
        <v>0.19510730264867776</v>
      </c>
      <c r="X24" s="377">
        <f t="shared" si="5"/>
        <v>-1.8066754880454097</v>
      </c>
    </row>
    <row r="25" spans="1:24">
      <c r="A25" s="347" t="s">
        <v>7</v>
      </c>
      <c r="B25" s="30" t="s">
        <v>9</v>
      </c>
      <c r="C25" s="331">
        <f t="shared" ref="C25:S25" si="11">((C11-B11)/B11)*100</f>
        <v>6.2607489707517647</v>
      </c>
      <c r="D25" s="331">
        <f t="shared" si="11"/>
        <v>14.820869856549015</v>
      </c>
      <c r="E25" s="331">
        <f t="shared" si="11"/>
        <v>1.7591075770641129</v>
      </c>
      <c r="F25" s="331">
        <f t="shared" si="11"/>
        <v>1.5287930059872192</v>
      </c>
      <c r="G25" s="331">
        <f t="shared" si="11"/>
        <v>-5.5206094409902349</v>
      </c>
      <c r="H25" s="331">
        <f t="shared" si="11"/>
        <v>-6.1461745193471984</v>
      </c>
      <c r="I25" s="333">
        <f t="shared" si="11"/>
        <v>-2.7540222532414202</v>
      </c>
      <c r="J25" s="331">
        <f t="shared" si="11"/>
        <v>-1.7185321924109938</v>
      </c>
      <c r="K25" s="331">
        <f t="shared" si="11"/>
        <v>-4.9456767888787789</v>
      </c>
      <c r="L25" s="331">
        <f t="shared" si="11"/>
        <v>-11.031993254558522</v>
      </c>
      <c r="M25" s="331">
        <f t="shared" si="11"/>
        <v>-1.0969395959758534</v>
      </c>
      <c r="N25" s="331">
        <f t="shared" si="11"/>
        <v>-3.708295582058692</v>
      </c>
      <c r="O25" s="331">
        <f t="shared" si="11"/>
        <v>-5.1227132248355973</v>
      </c>
      <c r="P25" s="331">
        <f t="shared" si="11"/>
        <v>-4.1599389253176904</v>
      </c>
      <c r="Q25" s="332">
        <f t="shared" si="11"/>
        <v>-3.6851248448667135</v>
      </c>
      <c r="R25" s="333">
        <f t="shared" si="11"/>
        <v>-0.58247534036152993</v>
      </c>
      <c r="S25" s="331">
        <f t="shared" si="11"/>
        <v>4.5862739363377969</v>
      </c>
      <c r="T25" s="331">
        <f t="shared" si="1"/>
        <v>-1.9373486294873934</v>
      </c>
      <c r="U25" s="331">
        <f t="shared" si="2"/>
        <v>-3.0959041270479712</v>
      </c>
      <c r="V25" s="331">
        <f t="shared" si="3"/>
        <v>4.8534346309461593</v>
      </c>
      <c r="W25" s="331">
        <f t="shared" si="4"/>
        <v>1.6737912108381985</v>
      </c>
      <c r="X25" s="377">
        <f t="shared" si="5"/>
        <v>-0.74665079305677473</v>
      </c>
    </row>
    <row r="26" spans="1:24" s="15" customFormat="1" ht="12" thickBot="1">
      <c r="A26" s="572" t="s">
        <v>108</v>
      </c>
      <c r="B26" s="389" t="s">
        <v>9</v>
      </c>
      <c r="C26" s="379" t="s">
        <v>47</v>
      </c>
      <c r="D26" s="379" t="s">
        <v>47</v>
      </c>
      <c r="E26" s="379" t="s">
        <v>47</v>
      </c>
      <c r="F26" s="379" t="s">
        <v>47</v>
      </c>
      <c r="G26" s="379" t="s">
        <v>47</v>
      </c>
      <c r="H26" s="379" t="s">
        <v>47</v>
      </c>
      <c r="I26" s="379" t="s">
        <v>47</v>
      </c>
      <c r="J26" s="379" t="s">
        <v>47</v>
      </c>
      <c r="K26" s="379" t="s">
        <v>47</v>
      </c>
      <c r="L26" s="379" t="s">
        <v>47</v>
      </c>
      <c r="M26" s="379" t="s">
        <v>47</v>
      </c>
      <c r="N26" s="379" t="s">
        <v>47</v>
      </c>
      <c r="O26" s="379">
        <f t="shared" ref="O26:S26" si="12">((O12-N12)/N12)*100</f>
        <v>4.5677680674464712E-2</v>
      </c>
      <c r="P26" s="379">
        <f t="shared" si="12"/>
        <v>-1.4852220406934831E-2</v>
      </c>
      <c r="Q26" s="390">
        <f t="shared" si="12"/>
        <v>-0.16559934860589656</v>
      </c>
      <c r="R26" s="380">
        <f t="shared" si="12"/>
        <v>-0.12233898921543637</v>
      </c>
      <c r="S26" s="379">
        <f t="shared" si="12"/>
        <v>0.2080103287887439</v>
      </c>
      <c r="T26" s="379">
        <f t="shared" si="1"/>
        <v>0.58969925888402341</v>
      </c>
      <c r="U26" s="379">
        <f t="shared" si="2"/>
        <v>1.2562332707497443</v>
      </c>
      <c r="V26" s="379">
        <f t="shared" si="3"/>
        <v>1.0714440167798336</v>
      </c>
      <c r="W26" s="379">
        <f t="shared" si="4"/>
        <v>1.4376945540900445</v>
      </c>
      <c r="X26" s="381">
        <f t="shared" si="5"/>
        <v>-1.4674090712560732</v>
      </c>
    </row>
    <row r="27" spans="1:24" s="15" customFormat="1">
      <c r="A27" s="235" t="s">
        <v>109</v>
      </c>
      <c r="B27" s="236"/>
      <c r="C27" s="236"/>
      <c r="D27" s="236"/>
      <c r="E27" s="236"/>
      <c r="F27" s="236"/>
      <c r="G27" s="236"/>
      <c r="H27" s="236"/>
      <c r="I27" s="236"/>
      <c r="J27" s="236"/>
      <c r="K27" s="236"/>
      <c r="L27" s="236"/>
      <c r="M27" s="236"/>
      <c r="N27" s="236"/>
      <c r="O27" s="236"/>
      <c r="P27" s="236"/>
      <c r="Q27" s="236"/>
      <c r="R27" s="237"/>
      <c r="S27" s="369"/>
      <c r="T27" s="369"/>
      <c r="U27" s="369"/>
      <c r="V27" s="369"/>
      <c r="W27" s="369"/>
      <c r="X27" s="369"/>
    </row>
    <row r="28" spans="1:24" s="3" customFormat="1">
      <c r="A28" s="239" t="s">
        <v>122</v>
      </c>
      <c r="B28" s="240"/>
      <c r="C28" s="240"/>
      <c r="D28" s="240"/>
      <c r="E28" s="240"/>
      <c r="F28" s="240"/>
      <c r="G28" s="240"/>
      <c r="H28" s="240"/>
      <c r="I28" s="240"/>
      <c r="J28" s="240"/>
      <c r="K28" s="240"/>
      <c r="L28" s="240"/>
      <c r="M28" s="240"/>
      <c r="N28" s="240"/>
      <c r="O28" s="240"/>
      <c r="P28" s="240"/>
      <c r="Q28" s="240"/>
      <c r="R28" s="240"/>
      <c r="S28" s="241"/>
      <c r="T28" s="241"/>
      <c r="U28" s="241"/>
      <c r="V28" s="241"/>
      <c r="W28" s="241"/>
      <c r="X28" s="241"/>
    </row>
    <row r="29" spans="1:24">
      <c r="A29" s="240"/>
      <c r="B29" s="242"/>
      <c r="C29" s="242"/>
      <c r="D29" s="242"/>
      <c r="E29" s="242"/>
      <c r="F29" s="242"/>
      <c r="G29" s="242"/>
      <c r="H29" s="242"/>
      <c r="I29" s="242"/>
      <c r="J29" s="242"/>
      <c r="K29" s="242"/>
      <c r="L29" s="242"/>
      <c r="M29" s="242"/>
      <c r="N29" s="244"/>
      <c r="O29" s="242"/>
      <c r="P29" s="242"/>
      <c r="Q29" s="242"/>
      <c r="R29" s="242"/>
      <c r="S29" s="243"/>
      <c r="T29" s="243"/>
      <c r="U29" s="243"/>
      <c r="V29" s="243"/>
      <c r="W29" s="243"/>
      <c r="X29" s="243"/>
    </row>
    <row r="30" spans="1:24">
      <c r="A30" s="242"/>
      <c r="B30" s="242"/>
      <c r="C30" s="242"/>
      <c r="D30" s="242"/>
      <c r="E30" s="242"/>
      <c r="F30" s="242"/>
      <c r="G30" s="242"/>
      <c r="H30" s="242"/>
      <c r="I30" s="242"/>
      <c r="J30" s="242"/>
      <c r="K30" s="242"/>
      <c r="L30" s="242"/>
      <c r="M30" s="242"/>
      <c r="N30" s="242"/>
      <c r="O30" s="242"/>
      <c r="P30" s="242"/>
      <c r="Q30" s="242"/>
      <c r="R30" s="242"/>
      <c r="S30" s="243"/>
      <c r="T30" s="243"/>
      <c r="U30" s="243"/>
      <c r="V30" s="243"/>
      <c r="W30" s="243"/>
      <c r="X30" s="243"/>
    </row>
    <row r="31" spans="1:24" ht="12" thickBot="1">
      <c r="A31" s="250" t="s">
        <v>10</v>
      </c>
      <c r="B31" s="242"/>
      <c r="C31" s="242"/>
      <c r="D31" s="242"/>
      <c r="E31" s="242"/>
      <c r="F31" s="242"/>
      <c r="G31" s="242"/>
      <c r="H31" s="242"/>
      <c r="I31" s="242"/>
      <c r="J31" s="242"/>
      <c r="K31" s="242"/>
      <c r="L31" s="242"/>
      <c r="M31" s="242"/>
      <c r="N31" s="242"/>
      <c r="O31" s="242"/>
      <c r="P31" s="242"/>
      <c r="Q31" s="242"/>
      <c r="R31" s="242"/>
      <c r="S31" s="243"/>
      <c r="T31" s="243"/>
      <c r="U31" s="243"/>
      <c r="V31" s="243"/>
      <c r="W31" s="243"/>
      <c r="X31" s="243"/>
    </row>
    <row r="32" spans="1:24">
      <c r="A32" s="371" t="s">
        <v>1</v>
      </c>
      <c r="B32" s="372">
        <v>1998</v>
      </c>
      <c r="C32" s="372">
        <v>1999</v>
      </c>
      <c r="D32" s="373">
        <v>2000</v>
      </c>
      <c r="E32" s="373">
        <v>2001</v>
      </c>
      <c r="F32" s="373">
        <v>2002</v>
      </c>
      <c r="G32" s="373">
        <v>2003</v>
      </c>
      <c r="H32" s="373">
        <v>2004</v>
      </c>
      <c r="I32" s="373">
        <v>2005</v>
      </c>
      <c r="J32" s="373">
        <v>2006</v>
      </c>
      <c r="K32" s="373">
        <v>2007</v>
      </c>
      <c r="L32" s="373">
        <v>2008</v>
      </c>
      <c r="M32" s="373">
        <v>2009</v>
      </c>
      <c r="N32" s="373">
        <v>2010</v>
      </c>
      <c r="O32" s="373">
        <v>2011</v>
      </c>
      <c r="P32" s="373">
        <v>2012</v>
      </c>
      <c r="Q32" s="374">
        <v>2013</v>
      </c>
      <c r="R32" s="375">
        <v>2014</v>
      </c>
      <c r="S32" s="373">
        <v>2015</v>
      </c>
      <c r="T32" s="375">
        <v>2016</v>
      </c>
      <c r="U32" s="375">
        <v>2017</v>
      </c>
      <c r="V32" s="375">
        <v>2018</v>
      </c>
      <c r="W32" s="375">
        <v>2019</v>
      </c>
      <c r="X32" s="376">
        <v>2020</v>
      </c>
    </row>
    <row r="33" spans="1:24">
      <c r="A33" s="246" t="s">
        <v>3</v>
      </c>
      <c r="B33" s="334">
        <f t="shared" ref="B33:S33" si="13">(B7/B$5)*100</f>
        <v>26.941566409018069</v>
      </c>
      <c r="C33" s="334">
        <f t="shared" si="13"/>
        <v>27.750375688976053</v>
      </c>
      <c r="D33" s="334">
        <f t="shared" si="13"/>
        <v>27.778565852663633</v>
      </c>
      <c r="E33" s="334">
        <f t="shared" si="13"/>
        <v>27.887570155236279</v>
      </c>
      <c r="F33" s="334">
        <f t="shared" si="13"/>
        <v>27.894748458975727</v>
      </c>
      <c r="G33" s="334">
        <f t="shared" si="13"/>
        <v>27.395787615125851</v>
      </c>
      <c r="H33" s="334">
        <f t="shared" si="13"/>
        <v>26.944767350045783</v>
      </c>
      <c r="I33" s="334">
        <f t="shared" si="13"/>
        <v>26.869482362343089</v>
      </c>
      <c r="J33" s="334">
        <f t="shared" si="13"/>
        <v>27.603670472036967</v>
      </c>
      <c r="K33" s="334">
        <f t="shared" si="13"/>
        <v>28.079666430742943</v>
      </c>
      <c r="L33" s="334">
        <f t="shared" si="13"/>
        <v>27.704791089417764</v>
      </c>
      <c r="M33" s="334">
        <f t="shared" si="13"/>
        <v>27.617635541313305</v>
      </c>
      <c r="N33" s="334">
        <f t="shared" si="13"/>
        <v>27.704018174010365</v>
      </c>
      <c r="O33" s="334">
        <f t="shared" si="13"/>
        <v>27.798304989517071</v>
      </c>
      <c r="P33" s="334">
        <f t="shared" si="13"/>
        <v>27.664282459764188</v>
      </c>
      <c r="Q33" s="334">
        <f t="shared" si="13"/>
        <v>27.398675652582654</v>
      </c>
      <c r="R33" s="336">
        <f t="shared" si="13"/>
        <v>27.306547340855513</v>
      </c>
      <c r="S33" s="334">
        <f t="shared" si="13"/>
        <v>27.816175606235205</v>
      </c>
      <c r="T33" s="336">
        <f t="shared" ref="T33:T37" si="14">(T7/T$5)*100</f>
        <v>28.060860418919773</v>
      </c>
      <c r="U33" s="336">
        <f t="shared" ref="U33:X33" si="15">(U7/U$5)*100</f>
        <v>28.578892257143117</v>
      </c>
      <c r="V33" s="336">
        <f t="shared" si="15"/>
        <v>29.298789847020984</v>
      </c>
      <c r="W33" s="336">
        <f t="shared" si="15"/>
        <v>29.802411341634055</v>
      </c>
      <c r="X33" s="382">
        <f t="shared" si="15"/>
        <v>30.908638367785919</v>
      </c>
    </row>
    <row r="34" spans="1:24">
      <c r="A34" s="247" t="s">
        <v>4</v>
      </c>
      <c r="B34" s="331">
        <f t="shared" ref="B34:S34" si="16">(B8/B$5)*100</f>
        <v>14.148402413267124</v>
      </c>
      <c r="C34" s="331">
        <f t="shared" si="16"/>
        <v>14.464397883482421</v>
      </c>
      <c r="D34" s="331">
        <f t="shared" si="16"/>
        <v>14.275480765577234</v>
      </c>
      <c r="E34" s="331">
        <f t="shared" si="16"/>
        <v>14.246958555255555</v>
      </c>
      <c r="F34" s="331">
        <f t="shared" si="16"/>
        <v>14.361034240387477</v>
      </c>
      <c r="G34" s="331">
        <f t="shared" si="16"/>
        <v>14.193614531609663</v>
      </c>
      <c r="H34" s="331">
        <f t="shared" si="16"/>
        <v>14.128904041391152</v>
      </c>
      <c r="I34" s="331">
        <f t="shared" si="16"/>
        <v>13.806721047155943</v>
      </c>
      <c r="J34" s="331">
        <f t="shared" si="16"/>
        <v>14.042064278250773</v>
      </c>
      <c r="K34" s="331">
        <f t="shared" si="16"/>
        <v>13.938398236806302</v>
      </c>
      <c r="L34" s="331">
        <f t="shared" si="16"/>
        <v>13.862414444831824</v>
      </c>
      <c r="M34" s="331">
        <f t="shared" si="16"/>
        <v>13.629610586825056</v>
      </c>
      <c r="N34" s="331">
        <f t="shared" si="16"/>
        <v>13.468896735813047</v>
      </c>
      <c r="O34" s="331">
        <f t="shared" si="16"/>
        <v>13.47595433052704</v>
      </c>
      <c r="P34" s="331">
        <f t="shared" si="16"/>
        <v>13.218709049704136</v>
      </c>
      <c r="Q34" s="331">
        <f t="shared" si="16"/>
        <v>12.990270389460049</v>
      </c>
      <c r="R34" s="333">
        <f t="shared" si="16"/>
        <v>12.817479516425372</v>
      </c>
      <c r="S34" s="331">
        <f t="shared" si="16"/>
        <v>13.111916255047436</v>
      </c>
      <c r="T34" s="333">
        <f t="shared" si="14"/>
        <v>13.408236866661625</v>
      </c>
      <c r="U34" s="333">
        <f t="shared" ref="U34:X34" si="17">(U8/U$5)*100</f>
        <v>13.747386794049687</v>
      </c>
      <c r="V34" s="333">
        <f t="shared" si="17"/>
        <v>14.024080317391888</v>
      </c>
      <c r="W34" s="333">
        <f t="shared" si="17"/>
        <v>14.22421915057528</v>
      </c>
      <c r="X34" s="377">
        <f t="shared" si="17"/>
        <v>14.693960199822417</v>
      </c>
    </row>
    <row r="35" spans="1:24">
      <c r="A35" s="247" t="s">
        <v>5</v>
      </c>
      <c r="B35" s="331">
        <f t="shared" ref="B35:S35" si="18">(B9/B$5)*100</f>
        <v>7.2481474927682452</v>
      </c>
      <c r="C35" s="331">
        <f t="shared" si="18"/>
        <v>7.5507012628096799</v>
      </c>
      <c r="D35" s="331">
        <f t="shared" si="18"/>
        <v>7.5185325221576988</v>
      </c>
      <c r="E35" s="331">
        <f t="shared" si="18"/>
        <v>7.6673136126893402</v>
      </c>
      <c r="F35" s="331">
        <f t="shared" si="18"/>
        <v>7.6032352184169749</v>
      </c>
      <c r="G35" s="331">
        <f t="shared" si="18"/>
        <v>7.4958121506201225</v>
      </c>
      <c r="H35" s="331">
        <f t="shared" si="18"/>
        <v>7.5014772922063004</v>
      </c>
      <c r="I35" s="331">
        <f t="shared" si="18"/>
        <v>7.8417107405383462</v>
      </c>
      <c r="J35" s="331">
        <f t="shared" si="18"/>
        <v>8.3514423943153524</v>
      </c>
      <c r="K35" s="331">
        <f t="shared" si="18"/>
        <v>9.0701793631526275</v>
      </c>
      <c r="L35" s="331">
        <f t="shared" si="18"/>
        <v>9.1280620951611997</v>
      </c>
      <c r="M35" s="331">
        <f t="shared" si="18"/>
        <v>9.3254994335319239</v>
      </c>
      <c r="N35" s="331">
        <f t="shared" si="18"/>
        <v>9.7900391530365312</v>
      </c>
      <c r="O35" s="331">
        <f t="shared" si="18"/>
        <v>10.070926075423824</v>
      </c>
      <c r="P35" s="331">
        <f t="shared" si="18"/>
        <v>10.264898939408244</v>
      </c>
      <c r="Q35" s="331">
        <f t="shared" si="18"/>
        <v>10.352749596430858</v>
      </c>
      <c r="R35" s="333">
        <f t="shared" si="18"/>
        <v>10.502052283310068</v>
      </c>
      <c r="S35" s="331">
        <f t="shared" si="18"/>
        <v>10.611951820146917</v>
      </c>
      <c r="T35" s="333">
        <f t="shared" si="14"/>
        <v>10.574913176286625</v>
      </c>
      <c r="U35" s="333">
        <f t="shared" ref="U35:X35" si="19">(U9/U$5)*100</f>
        <v>10.838988409932414</v>
      </c>
      <c r="V35" s="333">
        <f t="shared" si="19"/>
        <v>11.153239689014399</v>
      </c>
      <c r="W35" s="333">
        <f t="shared" si="19"/>
        <v>11.454373101276904</v>
      </c>
      <c r="X35" s="377">
        <f t="shared" si="19"/>
        <v>12.103751515244703</v>
      </c>
    </row>
    <row r="36" spans="1:24">
      <c r="A36" s="247" t="s">
        <v>6</v>
      </c>
      <c r="B36" s="331">
        <f t="shared" ref="B36:S36" si="20">(B10/B$5)*100</f>
        <v>1.5646348408561706</v>
      </c>
      <c r="C36" s="331">
        <f t="shared" si="20"/>
        <v>1.6397234283898463</v>
      </c>
      <c r="D36" s="331">
        <f t="shared" si="20"/>
        <v>1.567488815648922</v>
      </c>
      <c r="E36" s="331">
        <f t="shared" si="20"/>
        <v>1.5598247451070129</v>
      </c>
      <c r="F36" s="331">
        <f t="shared" si="20"/>
        <v>1.4998553869990578</v>
      </c>
      <c r="G36" s="331">
        <f t="shared" si="20"/>
        <v>1.4895684481080653</v>
      </c>
      <c r="H36" s="331">
        <f t="shared" si="20"/>
        <v>1.3352608215998656</v>
      </c>
      <c r="I36" s="331">
        <f t="shared" si="20"/>
        <v>1.3374433908869308</v>
      </c>
      <c r="J36" s="331">
        <f t="shared" si="20"/>
        <v>1.3843959924916387</v>
      </c>
      <c r="K36" s="331">
        <f t="shared" si="20"/>
        <v>1.4772248035293212</v>
      </c>
      <c r="L36" s="331">
        <f t="shared" si="20"/>
        <v>1.5136980017248658</v>
      </c>
      <c r="M36" s="331">
        <f t="shared" si="20"/>
        <v>1.4398602213858887</v>
      </c>
      <c r="N36" s="331">
        <f t="shared" si="20"/>
        <v>1.3645341278158629</v>
      </c>
      <c r="O36" s="331">
        <f t="shared" si="20"/>
        <v>1.3382362073401168</v>
      </c>
      <c r="P36" s="331">
        <f t="shared" si="20"/>
        <v>1.3744062090961604</v>
      </c>
      <c r="Q36" s="331">
        <f t="shared" si="20"/>
        <v>1.3470679687156633</v>
      </c>
      <c r="R36" s="333">
        <f t="shared" si="20"/>
        <v>1.2855092870586882</v>
      </c>
      <c r="S36" s="331">
        <f t="shared" si="20"/>
        <v>1.2646200636577847</v>
      </c>
      <c r="T36" s="333">
        <f t="shared" si="14"/>
        <v>1.3304315446387371</v>
      </c>
      <c r="U36" s="333">
        <f t="shared" ref="U36:X36" si="21">(U10/U$5)*100</f>
        <v>1.361688220807018</v>
      </c>
      <c r="V36" s="333">
        <f t="shared" si="21"/>
        <v>1.3995581747435011</v>
      </c>
      <c r="W36" s="333">
        <f t="shared" si="21"/>
        <v>1.3868390364246654</v>
      </c>
      <c r="X36" s="377">
        <f t="shared" si="21"/>
        <v>1.3726683748887911</v>
      </c>
    </row>
    <row r="37" spans="1:24">
      <c r="A37" s="247" t="s">
        <v>7</v>
      </c>
      <c r="B37" s="331">
        <f t="shared" ref="B37:S37" si="22">(B11/B$5)*100</f>
        <v>3.9803816621265309</v>
      </c>
      <c r="C37" s="331">
        <f t="shared" si="22"/>
        <v>4.0955531142941037</v>
      </c>
      <c r="D37" s="331">
        <f t="shared" si="22"/>
        <v>4.4170637492797828</v>
      </c>
      <c r="E37" s="331">
        <f t="shared" si="22"/>
        <v>4.4134732421843745</v>
      </c>
      <c r="F37" s="331">
        <f t="shared" si="22"/>
        <v>4.4306236131722176</v>
      </c>
      <c r="G37" s="331">
        <f t="shared" si="22"/>
        <v>4.2167924847880034</v>
      </c>
      <c r="H37" s="331">
        <f t="shared" si="22"/>
        <v>3.9791251948484674</v>
      </c>
      <c r="I37" s="331">
        <f t="shared" si="22"/>
        <v>3.8836071837618666</v>
      </c>
      <c r="J37" s="331">
        <f t="shared" si="22"/>
        <v>3.8257678069791976</v>
      </c>
      <c r="K37" s="331">
        <f t="shared" si="22"/>
        <v>3.5938640272546918</v>
      </c>
      <c r="L37" s="331">
        <f t="shared" si="22"/>
        <v>3.200616547699874</v>
      </c>
      <c r="M37" s="331">
        <f t="shared" si="22"/>
        <v>3.2226652995704423</v>
      </c>
      <c r="N37" s="331">
        <f t="shared" si="22"/>
        <v>3.0805481573449209</v>
      </c>
      <c r="O37" s="331">
        <f t="shared" si="22"/>
        <v>2.9131883762260875</v>
      </c>
      <c r="P37" s="331">
        <f t="shared" si="22"/>
        <v>2.8062682615556485</v>
      </c>
      <c r="Q37" s="331">
        <f t="shared" si="22"/>
        <v>2.7085876979760823</v>
      </c>
      <c r="R37" s="333">
        <f t="shared" si="22"/>
        <v>2.7015062540613823</v>
      </c>
      <c r="S37" s="331">
        <f t="shared" si="22"/>
        <v>2.8276874673830621</v>
      </c>
      <c r="T37" s="333">
        <f t="shared" si="14"/>
        <v>2.7472788313327903</v>
      </c>
      <c r="U37" s="333">
        <f t="shared" ref="U37:X37" si="23">(U11/U$5)*100</f>
        <v>2.6308288323539983</v>
      </c>
      <c r="V37" s="333">
        <f t="shared" si="23"/>
        <v>2.7219116658712013</v>
      </c>
      <c r="W37" s="333">
        <f t="shared" si="23"/>
        <v>2.7369800533571986</v>
      </c>
      <c r="X37" s="377">
        <f t="shared" si="23"/>
        <v>2.7382582778300049</v>
      </c>
    </row>
    <row r="38" spans="1:24" ht="12" thickBot="1">
      <c r="A38" s="383" t="s">
        <v>107</v>
      </c>
      <c r="B38" s="384">
        <v>100</v>
      </c>
      <c r="C38" s="384">
        <v>100</v>
      </c>
      <c r="D38" s="384">
        <v>100</v>
      </c>
      <c r="E38" s="384">
        <v>100</v>
      </c>
      <c r="F38" s="384">
        <v>100</v>
      </c>
      <c r="G38" s="384">
        <v>100</v>
      </c>
      <c r="H38" s="384">
        <v>100</v>
      </c>
      <c r="I38" s="384">
        <v>100</v>
      </c>
      <c r="J38" s="384">
        <v>100</v>
      </c>
      <c r="K38" s="384">
        <v>100</v>
      </c>
      <c r="L38" s="384">
        <v>100</v>
      </c>
      <c r="M38" s="384">
        <v>100</v>
      </c>
      <c r="N38" s="384">
        <v>100</v>
      </c>
      <c r="O38" s="384">
        <v>100</v>
      </c>
      <c r="P38" s="384">
        <v>100</v>
      </c>
      <c r="Q38" s="384">
        <v>100</v>
      </c>
      <c r="R38" s="385">
        <v>100</v>
      </c>
      <c r="S38" s="384">
        <v>100</v>
      </c>
      <c r="T38" s="385">
        <v>100</v>
      </c>
      <c r="U38" s="385">
        <v>100</v>
      </c>
      <c r="V38" s="385">
        <v>100</v>
      </c>
      <c r="W38" s="385">
        <v>100</v>
      </c>
      <c r="X38" s="484">
        <v>100</v>
      </c>
    </row>
    <row r="39" spans="1:24" s="242" customFormat="1">
      <c r="A39" s="235" t="s">
        <v>92</v>
      </c>
      <c r="B39" s="236"/>
      <c r="C39" s="236"/>
      <c r="D39" s="236"/>
      <c r="E39" s="236"/>
      <c r="F39" s="236"/>
      <c r="G39" s="236"/>
      <c r="H39" s="236"/>
      <c r="I39" s="236"/>
      <c r="J39" s="236"/>
      <c r="K39" s="236"/>
      <c r="L39" s="236"/>
      <c r="M39" s="236"/>
      <c r="N39" s="236"/>
      <c r="O39" s="236"/>
      <c r="P39" s="236"/>
      <c r="Q39" s="236"/>
      <c r="R39" s="237"/>
      <c r="S39" s="369"/>
      <c r="T39" s="369"/>
      <c r="U39" s="369"/>
      <c r="V39" s="369"/>
      <c r="W39" s="369"/>
      <c r="X39" s="369"/>
    </row>
    <row r="40" spans="1:24">
      <c r="A40" s="239" t="s">
        <v>122</v>
      </c>
      <c r="B40" s="240"/>
      <c r="C40" s="240"/>
      <c r="D40" s="240"/>
      <c r="E40" s="240"/>
      <c r="F40" s="240"/>
      <c r="G40" s="240"/>
      <c r="H40" s="240"/>
      <c r="I40" s="240"/>
      <c r="J40" s="240"/>
      <c r="K40" s="240"/>
      <c r="L40" s="240"/>
      <c r="M40" s="240"/>
      <c r="N40" s="240"/>
      <c r="O40" s="240"/>
      <c r="P40" s="240"/>
      <c r="Q40" s="240"/>
      <c r="R40" s="240"/>
      <c r="S40" s="241"/>
      <c r="T40" s="241"/>
      <c r="U40" s="241"/>
      <c r="V40" s="241"/>
      <c r="W40" s="241"/>
      <c r="X40" s="241"/>
    </row>
    <row r="41" spans="1:24">
      <c r="A41" s="240"/>
      <c r="B41" s="242"/>
      <c r="C41" s="242"/>
      <c r="D41" s="242"/>
      <c r="E41" s="242"/>
      <c r="F41" s="242"/>
      <c r="G41" s="242"/>
      <c r="H41" s="242"/>
      <c r="I41" s="242"/>
      <c r="J41" s="242"/>
      <c r="K41" s="242"/>
      <c r="L41" s="242"/>
      <c r="M41" s="242"/>
      <c r="N41" s="242"/>
      <c r="O41" s="242"/>
      <c r="P41" s="242"/>
      <c r="Q41" s="242"/>
      <c r="R41" s="242"/>
      <c r="S41" s="243"/>
      <c r="T41" s="243"/>
      <c r="U41" s="243"/>
      <c r="V41" s="243"/>
      <c r="W41" s="243"/>
      <c r="X41" s="243"/>
    </row>
    <row r="42" spans="1:24">
      <c r="A42" s="242"/>
      <c r="B42" s="242"/>
      <c r="C42" s="242"/>
      <c r="D42" s="242"/>
      <c r="E42" s="242"/>
      <c r="F42" s="242"/>
      <c r="G42" s="242"/>
      <c r="H42" s="242"/>
      <c r="I42" s="242"/>
      <c r="J42" s="242"/>
      <c r="K42" s="242"/>
      <c r="L42" s="242"/>
      <c r="M42" s="242"/>
      <c r="N42" s="244"/>
      <c r="O42" s="242"/>
      <c r="P42" s="242"/>
      <c r="Q42" s="242"/>
      <c r="R42" s="242"/>
      <c r="S42" s="243"/>
      <c r="T42" s="243"/>
      <c r="U42" s="243"/>
      <c r="V42" s="243"/>
      <c r="W42" s="243"/>
      <c r="X42" s="243"/>
    </row>
    <row r="43" spans="1:24" ht="12" thickBot="1">
      <c r="A43" s="249" t="s">
        <v>11</v>
      </c>
      <c r="B43" s="242"/>
      <c r="C43" s="242"/>
      <c r="D43" s="242"/>
      <c r="E43" s="242"/>
      <c r="F43" s="242"/>
      <c r="G43" s="242"/>
      <c r="H43" s="242"/>
      <c r="I43" s="242"/>
      <c r="J43" s="242"/>
      <c r="K43" s="242"/>
      <c r="L43" s="242"/>
      <c r="M43" s="242"/>
      <c r="N43" s="242"/>
      <c r="O43" s="242"/>
      <c r="P43" s="242"/>
      <c r="Q43" s="242"/>
      <c r="R43" s="242"/>
      <c r="S43" s="243"/>
      <c r="T43" s="243"/>
      <c r="U43" s="243"/>
      <c r="V43" s="243"/>
      <c r="W43" s="243"/>
      <c r="X43" s="243"/>
    </row>
    <row r="44" spans="1:24">
      <c r="A44" s="371" t="s">
        <v>1</v>
      </c>
      <c r="B44" s="372">
        <v>1998</v>
      </c>
      <c r="C44" s="372">
        <v>1999</v>
      </c>
      <c r="D44" s="373">
        <v>2000</v>
      </c>
      <c r="E44" s="373">
        <v>2001</v>
      </c>
      <c r="F44" s="373">
        <v>2002</v>
      </c>
      <c r="G44" s="373">
        <v>2003</v>
      </c>
      <c r="H44" s="373">
        <v>2004</v>
      </c>
      <c r="I44" s="373">
        <v>2005</v>
      </c>
      <c r="J44" s="373">
        <v>2006</v>
      </c>
      <c r="K44" s="373">
        <v>2007</v>
      </c>
      <c r="L44" s="373">
        <v>2008</v>
      </c>
      <c r="M44" s="373">
        <v>2009</v>
      </c>
      <c r="N44" s="373">
        <v>2010</v>
      </c>
      <c r="O44" s="373">
        <v>2011</v>
      </c>
      <c r="P44" s="373">
        <v>2012</v>
      </c>
      <c r="Q44" s="374">
        <v>2013</v>
      </c>
      <c r="R44" s="375">
        <v>2014</v>
      </c>
      <c r="S44" s="375">
        <v>2015</v>
      </c>
      <c r="T44" s="375">
        <v>2016</v>
      </c>
      <c r="U44" s="375">
        <v>2017</v>
      </c>
      <c r="V44" s="375">
        <v>2018</v>
      </c>
      <c r="W44" s="375">
        <v>2019</v>
      </c>
      <c r="X44" s="376">
        <v>2020</v>
      </c>
    </row>
    <row r="45" spans="1:24">
      <c r="A45" s="247" t="s">
        <v>4</v>
      </c>
      <c r="B45" s="331">
        <f t="shared" ref="B45:S45" si="24">(B8/B$7)*100</f>
        <v>52.515144065755848</v>
      </c>
      <c r="C45" s="331">
        <f t="shared" si="24"/>
        <v>52.123250674506949</v>
      </c>
      <c r="D45" s="331">
        <f t="shared" si="24"/>
        <v>51.3902727782773</v>
      </c>
      <c r="E45" s="331">
        <f t="shared" si="24"/>
        <v>51.08712761975962</v>
      </c>
      <c r="F45" s="331">
        <f t="shared" si="24"/>
        <v>51.482931496973258</v>
      </c>
      <c r="G45" s="331">
        <f t="shared" si="24"/>
        <v>51.809477905913681</v>
      </c>
      <c r="H45" s="331">
        <f t="shared" si="24"/>
        <v>52.436541232066503</v>
      </c>
      <c r="I45" s="331">
        <f t="shared" si="24"/>
        <v>51.384395355921406</v>
      </c>
      <c r="J45" s="331">
        <f t="shared" si="24"/>
        <v>50.870279343740357</v>
      </c>
      <c r="K45" s="331">
        <f t="shared" si="24"/>
        <v>49.638760030090268</v>
      </c>
      <c r="L45" s="331">
        <f t="shared" si="24"/>
        <v>50.036163059633274</v>
      </c>
      <c r="M45" s="331">
        <f t="shared" si="24"/>
        <v>49.351113227765197</v>
      </c>
      <c r="N45" s="331">
        <f t="shared" si="24"/>
        <v>48.617123520545697</v>
      </c>
      <c r="O45" s="331">
        <f t="shared" si="24"/>
        <v>48.477611622755113</v>
      </c>
      <c r="P45" s="331">
        <f t="shared" si="24"/>
        <v>47.782584164002252</v>
      </c>
      <c r="Q45" s="331">
        <f t="shared" si="24"/>
        <v>47.412037553120051</v>
      </c>
      <c r="R45" s="333">
        <f t="shared" si="24"/>
        <v>46.939217017920512</v>
      </c>
      <c r="S45" s="333">
        <f t="shared" si="24"/>
        <v>47.137738992804977</v>
      </c>
      <c r="T45" s="333">
        <f t="shared" ref="T45:T48" si="25">(T8/T$7)*100</f>
        <v>47.782700410787278</v>
      </c>
      <c r="U45" s="333">
        <f t="shared" ref="U45:X45" si="26">(U8/U$7)*100</f>
        <v>48.103287805403355</v>
      </c>
      <c r="V45" s="333">
        <f t="shared" si="26"/>
        <v>47.865732307089857</v>
      </c>
      <c r="W45" s="333">
        <f t="shared" si="26"/>
        <v>47.728416964381694</v>
      </c>
      <c r="X45" s="377">
        <f t="shared" si="26"/>
        <v>47.53997903426567</v>
      </c>
    </row>
    <row r="46" spans="1:24">
      <c r="A46" s="247" t="s">
        <v>5</v>
      </c>
      <c r="B46" s="331">
        <f t="shared" ref="B46:S46" si="27">(B9/B$7)*100</f>
        <v>26.903214841814442</v>
      </c>
      <c r="C46" s="331">
        <f t="shared" si="27"/>
        <v>27.209365910708105</v>
      </c>
      <c r="D46" s="331">
        <f t="shared" si="27"/>
        <v>27.06594919995397</v>
      </c>
      <c r="E46" s="331">
        <f t="shared" si="27"/>
        <v>27.493659612541382</v>
      </c>
      <c r="F46" s="331">
        <f t="shared" si="27"/>
        <v>27.256869620455287</v>
      </c>
      <c r="G46" s="331">
        <f t="shared" si="27"/>
        <v>27.361185069494077</v>
      </c>
      <c r="H46" s="331">
        <f t="shared" si="27"/>
        <v>27.840200639897354</v>
      </c>
      <c r="I46" s="331">
        <f t="shared" si="27"/>
        <v>29.184450354459784</v>
      </c>
      <c r="J46" s="331">
        <f t="shared" si="27"/>
        <v>30.254825722454264</v>
      </c>
      <c r="K46" s="331">
        <f t="shared" si="27"/>
        <v>32.301592276830497</v>
      </c>
      <c r="L46" s="331">
        <f t="shared" si="27"/>
        <v>32.947594030578315</v>
      </c>
      <c r="M46" s="331">
        <f t="shared" si="27"/>
        <v>33.766465704791706</v>
      </c>
      <c r="N46" s="331">
        <f t="shared" si="27"/>
        <v>35.337975493463773</v>
      </c>
      <c r="O46" s="331">
        <f t="shared" si="27"/>
        <v>36.228561702670859</v>
      </c>
      <c r="P46" s="331">
        <f t="shared" si="27"/>
        <v>37.10524194631774</v>
      </c>
      <c r="Q46" s="331">
        <f t="shared" si="27"/>
        <v>37.785583973855267</v>
      </c>
      <c r="R46" s="333">
        <f t="shared" si="27"/>
        <v>38.459832186829075</v>
      </c>
      <c r="S46" s="333">
        <f t="shared" si="27"/>
        <v>38.150290573259717</v>
      </c>
      <c r="T46" s="333">
        <f t="shared" si="25"/>
        <v>37.685634076838888</v>
      </c>
      <c r="U46" s="333">
        <f t="shared" ref="U46:X46" si="28">(U9/U$7)*100</f>
        <v>37.926551919531718</v>
      </c>
      <c r="V46" s="333">
        <f t="shared" si="28"/>
        <v>38.06723672632652</v>
      </c>
      <c r="W46" s="333">
        <f t="shared" si="28"/>
        <v>38.434383614037003</v>
      </c>
      <c r="X46" s="377">
        <f t="shared" si="28"/>
        <v>39.159769418570257</v>
      </c>
    </row>
    <row r="47" spans="1:24">
      <c r="A47" s="247" t="s">
        <v>6</v>
      </c>
      <c r="B47" s="331">
        <f t="shared" ref="B47:S47" si="29">(B10/B$7)*100</f>
        <v>5.8075125146860254</v>
      </c>
      <c r="C47" s="331">
        <f t="shared" si="29"/>
        <v>5.9088332596564914</v>
      </c>
      <c r="D47" s="331">
        <f t="shared" si="29"/>
        <v>5.6427996461833843</v>
      </c>
      <c r="E47" s="331">
        <f t="shared" si="29"/>
        <v>5.5932615728951713</v>
      </c>
      <c r="F47" s="331">
        <f t="shared" si="29"/>
        <v>5.3768378273955992</v>
      </c>
      <c r="G47" s="331">
        <f t="shared" si="29"/>
        <v>5.4372170971483227</v>
      </c>
      <c r="H47" s="331">
        <f t="shared" si="29"/>
        <v>4.955547785041821</v>
      </c>
      <c r="I47" s="331">
        <f t="shared" si="29"/>
        <v>4.9775554766969554</v>
      </c>
      <c r="J47" s="331">
        <f t="shared" si="29"/>
        <v>5.0152605389709235</v>
      </c>
      <c r="K47" s="331">
        <f t="shared" si="29"/>
        <v>5.2608345870946165</v>
      </c>
      <c r="L47" s="331">
        <f t="shared" si="29"/>
        <v>5.4636687092834428</v>
      </c>
      <c r="M47" s="331">
        <f t="shared" si="29"/>
        <v>5.2135535615711817</v>
      </c>
      <c r="N47" s="331">
        <f t="shared" si="29"/>
        <v>4.9254015040170493</v>
      </c>
      <c r="O47" s="331">
        <f t="shared" si="29"/>
        <v>4.8140928299217336</v>
      </c>
      <c r="P47" s="331">
        <f t="shared" si="29"/>
        <v>4.9681614229291524</v>
      </c>
      <c r="Q47" s="331">
        <f t="shared" si="29"/>
        <v>4.9165440906582143</v>
      </c>
      <c r="R47" s="333">
        <f t="shared" si="29"/>
        <v>4.7076961836743623</v>
      </c>
      <c r="S47" s="333">
        <f t="shared" si="29"/>
        <v>4.5463477135020343</v>
      </c>
      <c r="T47" s="333">
        <f t="shared" si="25"/>
        <v>4.7412357453647642</v>
      </c>
      <c r="U47" s="333">
        <f t="shared" ref="U47:X47" si="30">(U10/U$7)*100</f>
        <v>4.7646641043851945</v>
      </c>
      <c r="V47" s="333">
        <f t="shared" si="30"/>
        <v>4.7768463545800826</v>
      </c>
      <c r="W47" s="333">
        <f t="shared" si="30"/>
        <v>4.653445724666069</v>
      </c>
      <c r="X47" s="377">
        <f t="shared" si="30"/>
        <v>4.4410509403721745</v>
      </c>
    </row>
    <row r="48" spans="1:24">
      <c r="A48" s="248" t="s">
        <v>7</v>
      </c>
      <c r="B48" s="331">
        <f t="shared" ref="B48:S48" si="31">(B11/B$7)*100</f>
        <v>14.774128577743681</v>
      </c>
      <c r="C48" s="331">
        <f t="shared" si="31"/>
        <v>14.758550155128452</v>
      </c>
      <c r="D48" s="331">
        <f t="shared" si="31"/>
        <v>15.900978375585359</v>
      </c>
      <c r="E48" s="331">
        <f t="shared" si="31"/>
        <v>15.825951194803839</v>
      </c>
      <c r="F48" s="331">
        <f t="shared" si="31"/>
        <v>15.883361055175858</v>
      </c>
      <c r="G48" s="331">
        <f t="shared" si="31"/>
        <v>15.392119927443934</v>
      </c>
      <c r="H48" s="331">
        <f t="shared" si="31"/>
        <v>14.767710342994317</v>
      </c>
      <c r="I48" s="331">
        <f t="shared" si="31"/>
        <v>14.45359881292185</v>
      </c>
      <c r="J48" s="331">
        <f t="shared" si="31"/>
        <v>13.859634394834455</v>
      </c>
      <c r="K48" s="331">
        <f t="shared" si="31"/>
        <v>12.798813105984619</v>
      </c>
      <c r="L48" s="331">
        <f t="shared" si="31"/>
        <v>11.552574200504962</v>
      </c>
      <c r="M48" s="331">
        <f t="shared" si="31"/>
        <v>11.668867505871917</v>
      </c>
      <c r="N48" s="331">
        <f t="shared" si="31"/>
        <v>11.119499481973481</v>
      </c>
      <c r="O48" s="331">
        <f t="shared" si="31"/>
        <v>10.479733844652293</v>
      </c>
      <c r="P48" s="331">
        <f t="shared" si="31"/>
        <v>10.14401246675085</v>
      </c>
      <c r="Q48" s="331">
        <f t="shared" si="31"/>
        <v>9.8858343823664541</v>
      </c>
      <c r="R48" s="333">
        <f t="shared" si="31"/>
        <v>9.8932546115760385</v>
      </c>
      <c r="S48" s="333">
        <f t="shared" si="31"/>
        <v>10.165622720433268</v>
      </c>
      <c r="T48" s="333">
        <f t="shared" si="25"/>
        <v>9.7904297670090799</v>
      </c>
      <c r="U48" s="333">
        <f t="shared" ref="U48:X48" si="32">(U11/U$7)*100</f>
        <v>9.2054961706797407</v>
      </c>
      <c r="V48" s="333">
        <f t="shared" si="32"/>
        <v>9.2901846120035483</v>
      </c>
      <c r="W48" s="333">
        <f t="shared" si="32"/>
        <v>9.1837536969152236</v>
      </c>
      <c r="X48" s="377">
        <f t="shared" si="32"/>
        <v>8.8592006067919034</v>
      </c>
    </row>
    <row r="49" spans="1:24" ht="12" thickBot="1">
      <c r="A49" s="378" t="s">
        <v>3</v>
      </c>
      <c r="B49" s="379">
        <v>100</v>
      </c>
      <c r="C49" s="379">
        <v>100</v>
      </c>
      <c r="D49" s="379">
        <v>100</v>
      </c>
      <c r="E49" s="379">
        <v>100</v>
      </c>
      <c r="F49" s="379">
        <v>100</v>
      </c>
      <c r="G49" s="379">
        <v>100</v>
      </c>
      <c r="H49" s="379">
        <v>100</v>
      </c>
      <c r="I49" s="379">
        <v>100</v>
      </c>
      <c r="J49" s="379">
        <v>100</v>
      </c>
      <c r="K49" s="379">
        <v>100</v>
      </c>
      <c r="L49" s="379">
        <v>100</v>
      </c>
      <c r="M49" s="379">
        <v>100</v>
      </c>
      <c r="N49" s="379">
        <v>100</v>
      </c>
      <c r="O49" s="379">
        <v>100</v>
      </c>
      <c r="P49" s="379">
        <v>100</v>
      </c>
      <c r="Q49" s="379">
        <v>100</v>
      </c>
      <c r="R49" s="380">
        <v>100</v>
      </c>
      <c r="S49" s="380">
        <v>100</v>
      </c>
      <c r="T49" s="380">
        <v>100</v>
      </c>
      <c r="U49" s="380">
        <v>100</v>
      </c>
      <c r="V49" s="380">
        <v>100</v>
      </c>
      <c r="W49" s="380">
        <v>100</v>
      </c>
      <c r="X49" s="381">
        <v>100</v>
      </c>
    </row>
    <row r="50" spans="1:24" s="242" customFormat="1">
      <c r="A50" s="235" t="s">
        <v>92</v>
      </c>
      <c r="B50" s="251"/>
      <c r="C50" s="251"/>
      <c r="D50" s="251"/>
      <c r="E50" s="251"/>
      <c r="F50" s="236"/>
    </row>
    <row r="51" spans="1:24">
      <c r="A51" s="239" t="s">
        <v>122</v>
      </c>
      <c r="B51" s="240"/>
      <c r="C51" s="240"/>
      <c r="D51" s="240"/>
      <c r="E51" s="240"/>
      <c r="F51" s="240"/>
      <c r="G51" s="242"/>
      <c r="H51" s="242"/>
      <c r="I51" s="242"/>
      <c r="J51" s="242"/>
      <c r="K51" s="242"/>
      <c r="L51" s="242"/>
      <c r="M51" s="242"/>
      <c r="N51" s="242"/>
      <c r="O51" s="242"/>
      <c r="P51" s="242"/>
      <c r="Q51" s="242"/>
      <c r="R51" s="242"/>
      <c r="S51" s="242"/>
      <c r="T51" s="242"/>
      <c r="U51" s="242"/>
      <c r="V51" s="242"/>
    </row>
  </sheetData>
  <sheetProtection selectLockedCells="1" selectUnlockedCells="1"/>
  <mergeCells count="24">
    <mergeCell ref="U17:U18"/>
    <mergeCell ref="V17:V18"/>
    <mergeCell ref="X17:X18"/>
    <mergeCell ref="W17:W18"/>
    <mergeCell ref="Q17:Q18"/>
    <mergeCell ref="R17:R18"/>
    <mergeCell ref="O17:O18"/>
    <mergeCell ref="T17:T18"/>
    <mergeCell ref="S17:S18"/>
    <mergeCell ref="P17:P18"/>
    <mergeCell ref="M17:M18"/>
    <mergeCell ref="N17:N18"/>
    <mergeCell ref="F17:F18"/>
    <mergeCell ref="G17:G18"/>
    <mergeCell ref="L17:L18"/>
    <mergeCell ref="H17:H18"/>
    <mergeCell ref="I17:I18"/>
    <mergeCell ref="J17:J18"/>
    <mergeCell ref="K17:K18"/>
    <mergeCell ref="A17:A18"/>
    <mergeCell ref="B17:B18"/>
    <mergeCell ref="C17:C18"/>
    <mergeCell ref="D17:D18"/>
    <mergeCell ref="E17:E18"/>
  </mergeCells>
  <phoneticPr fontId="54" type="noConversion"/>
  <printOptions horizontalCentered="1" verticalCentered="1"/>
  <pageMargins left="0" right="0" top="0.98402777777777772" bottom="0.98402777777777772" header="0.51180555555555551" footer="0.51180555555555551"/>
  <pageSetup paperSize="9"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4"/>
  <sheetViews>
    <sheetView showGridLines="0" workbookViewId="0">
      <selection activeCell="AA5" sqref="AA5"/>
    </sheetView>
  </sheetViews>
  <sheetFormatPr baseColWidth="10" defaultColWidth="11.42578125" defaultRowHeight="12.75"/>
  <cols>
    <col min="1" max="1" width="58.28515625" style="32" bestFit="1" customWidth="1"/>
    <col min="2" max="20" width="4.85546875" style="32" customWidth="1"/>
    <col min="21" max="21" width="5" style="32" customWidth="1"/>
    <col min="22" max="24" width="5.7109375" style="32" customWidth="1"/>
    <col min="25" max="16384" width="11.42578125" style="32"/>
  </cols>
  <sheetData>
    <row r="1" spans="1:25">
      <c r="A1" s="2" t="s">
        <v>128</v>
      </c>
    </row>
    <row r="2" spans="1:25">
      <c r="A2" s="1" t="s">
        <v>101</v>
      </c>
    </row>
    <row r="3" spans="1:25" ht="13.5" thickBot="1"/>
    <row r="4" spans="1:25" s="27" customFormat="1" ht="15" customHeight="1">
      <c r="A4" s="573" t="s">
        <v>1</v>
      </c>
      <c r="B4" s="393">
        <v>1998</v>
      </c>
      <c r="C4" s="393">
        <v>1999</v>
      </c>
      <c r="D4" s="393">
        <v>2000</v>
      </c>
      <c r="E4" s="393">
        <v>2001</v>
      </c>
      <c r="F4" s="393">
        <v>2002</v>
      </c>
      <c r="G4" s="393">
        <v>2003</v>
      </c>
      <c r="H4" s="393">
        <v>2004</v>
      </c>
      <c r="I4" s="393">
        <v>2005</v>
      </c>
      <c r="J4" s="393">
        <v>2006</v>
      </c>
      <c r="K4" s="393">
        <v>2007</v>
      </c>
      <c r="L4" s="393">
        <v>2008</v>
      </c>
      <c r="M4" s="393">
        <v>2009</v>
      </c>
      <c r="N4" s="393">
        <v>2010</v>
      </c>
      <c r="O4" s="393">
        <v>2011</v>
      </c>
      <c r="P4" s="393">
        <v>2012</v>
      </c>
      <c r="Q4" s="394">
        <v>2013</v>
      </c>
      <c r="R4" s="395">
        <v>2014</v>
      </c>
      <c r="S4" s="393">
        <v>2015</v>
      </c>
      <c r="T4" s="393">
        <v>2016</v>
      </c>
      <c r="U4" s="395">
        <v>2017</v>
      </c>
      <c r="V4" s="396">
        <v>2018</v>
      </c>
      <c r="W4" s="396">
        <v>2019</v>
      </c>
      <c r="X4" s="397">
        <v>2020</v>
      </c>
      <c r="Y4" s="32"/>
    </row>
    <row r="5" spans="1:25" s="23" customFormat="1">
      <c r="A5" s="398" t="s">
        <v>3</v>
      </c>
      <c r="B5" s="12">
        <v>326.77097493226091</v>
      </c>
      <c r="C5" s="12">
        <v>344.18538596244122</v>
      </c>
      <c r="D5" s="12">
        <v>368.75774129749368</v>
      </c>
      <c r="E5" s="12">
        <v>383.2562656048629</v>
      </c>
      <c r="F5" s="12">
        <v>388.84833420770593</v>
      </c>
      <c r="G5" s="12">
        <v>384.39803684061866</v>
      </c>
      <c r="H5" s="12">
        <v>375.29173240318556</v>
      </c>
      <c r="I5" s="12">
        <v>369.51170285343329</v>
      </c>
      <c r="J5" s="12">
        <v>375.15037887173008</v>
      </c>
      <c r="K5" s="12">
        <v>387.10013845755464</v>
      </c>
      <c r="L5" s="12">
        <v>387.69532941772883</v>
      </c>
      <c r="M5" s="12">
        <v>377.48554751384313</v>
      </c>
      <c r="N5" s="12">
        <v>378.03108741283165</v>
      </c>
      <c r="O5" s="12">
        <v>381.71013813124353</v>
      </c>
      <c r="P5" s="12">
        <v>381.06439308126397</v>
      </c>
      <c r="Q5" s="14">
        <v>376.23234274415404</v>
      </c>
      <c r="R5" s="13">
        <v>372.65302845147954</v>
      </c>
      <c r="S5" s="12">
        <v>376.29176643598731</v>
      </c>
      <c r="T5" s="12">
        <v>383.92158332462674</v>
      </c>
      <c r="U5" s="13">
        <v>392.25441831178523</v>
      </c>
      <c r="V5" s="391">
        <v>406.77018506560802</v>
      </c>
      <c r="W5" s="391">
        <v>410.65164396662772</v>
      </c>
      <c r="X5" s="399">
        <v>413.9385516225185</v>
      </c>
      <c r="Y5" s="32"/>
    </row>
    <row r="6" spans="1:25" s="23" customFormat="1">
      <c r="A6" s="19" t="s">
        <v>12</v>
      </c>
      <c r="B6" s="33">
        <v>172.25044658521165</v>
      </c>
      <c r="C6" s="33">
        <v>179.72450812064926</v>
      </c>
      <c r="D6" s="33">
        <v>190.36595811006566</v>
      </c>
      <c r="E6" s="33">
        <v>196.56245021524128</v>
      </c>
      <c r="F6" s="33">
        <v>199.3976904560613</v>
      </c>
      <c r="G6" s="33">
        <v>199.08064169599396</v>
      </c>
      <c r="H6" s="33">
        <v>196.01536385562179</v>
      </c>
      <c r="I6" s="33">
        <v>191.29433596413227</v>
      </c>
      <c r="J6" s="33">
        <v>191.26780611859169</v>
      </c>
      <c r="K6" s="33">
        <v>194.08497672627348</v>
      </c>
      <c r="L6" s="33">
        <v>193.78691879623111</v>
      </c>
      <c r="M6" s="33">
        <v>186.9916059460181</v>
      </c>
      <c r="N6" s="33">
        <v>185.00881888490315</v>
      </c>
      <c r="O6" s="33">
        <v>184.82353675722945</v>
      </c>
      <c r="P6" s="33">
        <v>183.10339265087023</v>
      </c>
      <c r="Q6" s="34">
        <v>179.20271436631401</v>
      </c>
      <c r="R6" s="35">
        <v>175.39195710897886</v>
      </c>
      <c r="S6" s="33">
        <v>176.88574065422156</v>
      </c>
      <c r="T6" s="33">
        <v>182.59538918336341</v>
      </c>
      <c r="U6" s="35">
        <v>187.86382065617912</v>
      </c>
      <c r="V6" s="392">
        <v>195.52898213614472</v>
      </c>
      <c r="W6" s="392">
        <v>196.86999791568837</v>
      </c>
      <c r="X6" s="400">
        <v>198.09402450675313</v>
      </c>
      <c r="Y6" s="32"/>
    </row>
    <row r="7" spans="1:25" s="23" customFormat="1">
      <c r="A7" s="19" t="s">
        <v>13</v>
      </c>
      <c r="B7" s="33">
        <v>87.61326676096526</v>
      </c>
      <c r="C7" s="33">
        <v>93.590663576820631</v>
      </c>
      <c r="D7" s="33">
        <v>99.973572220681575</v>
      </c>
      <c r="E7" s="33">
        <v>104.83882121225184</v>
      </c>
      <c r="F7" s="33">
        <v>106.29660660822972</v>
      </c>
      <c r="G7" s="33">
        <v>104.73486116847356</v>
      </c>
      <c r="H7" s="33">
        <v>104.11499520443951</v>
      </c>
      <c r="I7" s="33">
        <v>105.89788610704592</v>
      </c>
      <c r="J7" s="33">
        <v>112.10091368720779</v>
      </c>
      <c r="K7" s="33">
        <v>121.40605008680176</v>
      </c>
      <c r="L7" s="33">
        <v>127.52931155586644</v>
      </c>
      <c r="M7" s="33">
        <v>126.38752337849417</v>
      </c>
      <c r="N7" s="33">
        <v>131.00751009660692</v>
      </c>
      <c r="O7" s="33">
        <v>137.30184128627795</v>
      </c>
      <c r="P7" s="33">
        <v>140.11664442886743</v>
      </c>
      <c r="Q7" s="34">
        <v>141.28429302417553</v>
      </c>
      <c r="R7" s="35">
        <v>142.7125563212868</v>
      </c>
      <c r="S7" s="33">
        <v>144.08872422399807</v>
      </c>
      <c r="T7" s="33">
        <v>145.26597244079696</v>
      </c>
      <c r="U7" s="35">
        <v>148.59007431689395</v>
      </c>
      <c r="V7" s="392">
        <v>154.69552428521894</v>
      </c>
      <c r="W7" s="392">
        <v>156.50210781560949</v>
      </c>
      <c r="X7" s="400">
        <v>157.90118870407034</v>
      </c>
      <c r="Y7" s="32"/>
    </row>
    <row r="8" spans="1:25" s="1" customFormat="1">
      <c r="A8" s="19" t="s">
        <v>14</v>
      </c>
      <c r="B8" s="33">
        <v>19.148676484212825</v>
      </c>
      <c r="C8" s="33">
        <v>20.195600613650324</v>
      </c>
      <c r="D8" s="33">
        <v>21.432086400914756</v>
      </c>
      <c r="E8" s="33">
        <v>21.288764641382663</v>
      </c>
      <c r="F8" s="33">
        <v>21.264354131528414</v>
      </c>
      <c r="G8" s="33">
        <v>20.91711173182863</v>
      </c>
      <c r="H8" s="33">
        <v>19.412552719285355</v>
      </c>
      <c r="I8" s="33">
        <v>18.289453599355696</v>
      </c>
      <c r="J8" s="33">
        <v>18.718326109750219</v>
      </c>
      <c r="K8" s="33">
        <v>19.993361623771971</v>
      </c>
      <c r="L8" s="33">
        <v>21.002669379793421</v>
      </c>
      <c r="M8" s="33">
        <v>19.94625016879138</v>
      </c>
      <c r="N8" s="33">
        <v>19.006906007634647</v>
      </c>
      <c r="O8" s="33">
        <v>18.648628760053523</v>
      </c>
      <c r="P8" s="33">
        <v>18.719718950533593</v>
      </c>
      <c r="Q8" s="34">
        <v>18.474866279249145</v>
      </c>
      <c r="R8" s="35">
        <v>17.806906549593624</v>
      </c>
      <c r="S8" s="33">
        <v>17.266802881955638</v>
      </c>
      <c r="T8" s="33">
        <v>17.95862170945199</v>
      </c>
      <c r="U8" s="35">
        <v>18.760273771557252</v>
      </c>
      <c r="V8" s="392">
        <v>19.36464972939552</v>
      </c>
      <c r="W8" s="392">
        <v>19.545127668993509</v>
      </c>
      <c r="X8" s="400">
        <v>19.651990410126345</v>
      </c>
      <c r="Y8" s="32"/>
    </row>
    <row r="9" spans="1:25" s="1" customFormat="1" ht="13.5" thickBot="1">
      <c r="A9" s="401" t="s">
        <v>15</v>
      </c>
      <c r="B9" s="402">
        <v>47.758585101871233</v>
      </c>
      <c r="C9" s="402">
        <v>50.67461365132106</v>
      </c>
      <c r="D9" s="402">
        <v>56.98612456583168</v>
      </c>
      <c r="E9" s="402">
        <v>60.566229535987098</v>
      </c>
      <c r="F9" s="402">
        <v>61.889683011886532</v>
      </c>
      <c r="G9" s="402">
        <v>59.665422244322563</v>
      </c>
      <c r="H9" s="402">
        <v>55.748820623838945</v>
      </c>
      <c r="I9" s="402">
        <v>54.030027182899374</v>
      </c>
      <c r="J9" s="402">
        <v>53.063332956180354</v>
      </c>
      <c r="K9" s="402">
        <v>51.615750020707388</v>
      </c>
      <c r="L9" s="402">
        <v>45.37642968583787</v>
      </c>
      <c r="M9" s="402">
        <v>44.160168020539452</v>
      </c>
      <c r="N9" s="402">
        <v>43.007852423686941</v>
      </c>
      <c r="O9" s="402">
        <v>40.936131327682652</v>
      </c>
      <c r="P9" s="402">
        <v>39.124637050992732</v>
      </c>
      <c r="Q9" s="403">
        <v>37.270469074415345</v>
      </c>
      <c r="R9" s="404">
        <v>36.741608471620239</v>
      </c>
      <c r="S9" s="402">
        <v>38.050498675812015</v>
      </c>
      <c r="T9" s="402">
        <v>38.101599991014375</v>
      </c>
      <c r="U9" s="404">
        <v>37.040249567154902</v>
      </c>
      <c r="V9" s="405">
        <v>37.181028914848817</v>
      </c>
      <c r="W9" s="405">
        <v>37.734410566336358</v>
      </c>
      <c r="X9" s="406">
        <v>38.291348001568693</v>
      </c>
      <c r="Y9" s="32"/>
    </row>
    <row r="10" spans="1:25" s="37" customFormat="1">
      <c r="A10" s="65" t="s">
        <v>114</v>
      </c>
      <c r="B10" s="252"/>
      <c r="C10" s="252"/>
      <c r="D10" s="252"/>
      <c r="E10" s="252"/>
      <c r="F10" s="252"/>
      <c r="G10" s="252"/>
      <c r="H10" s="252"/>
      <c r="I10" s="252"/>
      <c r="J10" s="252"/>
      <c r="K10" s="252"/>
      <c r="L10" s="252"/>
      <c r="M10" s="252"/>
      <c r="N10" s="252"/>
      <c r="O10" s="252"/>
      <c r="P10" s="252"/>
      <c r="Q10" s="252"/>
      <c r="R10" s="242"/>
      <c r="S10" s="245"/>
      <c r="T10" s="245"/>
      <c r="U10" s="32"/>
      <c r="V10" s="32"/>
      <c r="W10" s="32"/>
      <c r="X10" s="32"/>
      <c r="Y10" s="32"/>
    </row>
    <row r="11" spans="1:25" s="3" customFormat="1">
      <c r="A11" s="577" t="s">
        <v>86</v>
      </c>
      <c r="U11" s="32"/>
      <c r="V11" s="32"/>
      <c r="W11" s="32"/>
      <c r="X11" s="32"/>
      <c r="Y11" s="32"/>
    </row>
    <row r="12" spans="1:25">
      <c r="T12"/>
    </row>
    <row r="13" spans="1:25">
      <c r="B13" s="308"/>
      <c r="C13" s="308"/>
      <c r="D13" s="308"/>
      <c r="E13" s="308"/>
      <c r="F13" s="308"/>
      <c r="G13" s="308"/>
      <c r="H13" s="308"/>
      <c r="I13" s="308"/>
      <c r="J13" s="308"/>
      <c r="K13" s="308"/>
      <c r="L13" s="308"/>
      <c r="M13" s="308"/>
      <c r="N13" s="308"/>
      <c r="O13" s="308"/>
      <c r="P13" s="308"/>
      <c r="Q13" s="308"/>
      <c r="R13" s="308"/>
      <c r="S13" s="308"/>
      <c r="T13" s="308"/>
      <c r="U13" s="308"/>
    </row>
    <row r="14" spans="1:25">
      <c r="Q14" s="36"/>
    </row>
  </sheetData>
  <sheetProtection selectLockedCells="1" selectUnlockedCells="1"/>
  <phoneticPr fontId="54" type="noConversion"/>
  <printOptions horizontalCentered="1" verticalCentered="1"/>
  <pageMargins left="0.78740157480314965" right="0.78740157480314965" top="0.98425196850393704" bottom="0.98425196850393704" header="0.51181102362204722" footer="0.51181102362204722"/>
  <pageSetup paperSize="9" firstPageNumber="0"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V27"/>
  <sheetViews>
    <sheetView showGridLines="0" workbookViewId="0">
      <selection activeCell="P23" sqref="P23"/>
    </sheetView>
  </sheetViews>
  <sheetFormatPr baseColWidth="10" defaultColWidth="11.42578125" defaultRowHeight="12.75"/>
  <cols>
    <col min="1" max="1" width="11.42578125" style="40" customWidth="1"/>
    <col min="2" max="2" width="17.140625" style="41" customWidth="1"/>
    <col min="3" max="13" width="4.42578125" style="40" customWidth="1"/>
    <col min="14" max="16384" width="11.42578125" style="40"/>
  </cols>
  <sheetData>
    <row r="1" spans="1:256" s="43" customFormat="1" ht="12.75" customHeight="1">
      <c r="A1" s="2" t="s">
        <v>129</v>
      </c>
      <c r="B1" s="2"/>
      <c r="C1" s="2"/>
      <c r="D1" s="2"/>
      <c r="E1" s="2"/>
      <c r="F1" s="2"/>
      <c r="G1" s="2"/>
      <c r="H1" s="2"/>
      <c r="I1" s="2"/>
      <c r="J1" s="2"/>
      <c r="K1" s="2"/>
      <c r="L1" s="2"/>
      <c r="M1" s="2"/>
      <c r="N1" s="2"/>
      <c r="O1" s="2"/>
      <c r="P1" s="2"/>
      <c r="Q1" s="2"/>
      <c r="R1" s="2"/>
      <c r="S1" s="2"/>
      <c r="T1" s="42"/>
      <c r="U1" s="42"/>
      <c r="V1" s="42"/>
      <c r="W1" s="42"/>
      <c r="X1" s="42"/>
      <c r="Y1" s="42"/>
      <c r="Z1" s="42"/>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600"/>
      <c r="HV1" s="600"/>
      <c r="HW1" s="600"/>
      <c r="HX1" s="600"/>
      <c r="HY1" s="600"/>
      <c r="HZ1" s="600"/>
      <c r="IA1" s="600"/>
      <c r="IB1" s="600"/>
      <c r="IC1" s="600"/>
      <c r="ID1" s="600"/>
      <c r="IE1" s="600"/>
      <c r="IF1" s="600"/>
      <c r="IG1" s="600"/>
      <c r="IH1" s="600"/>
      <c r="II1" s="600"/>
      <c r="IJ1" s="600"/>
      <c r="IK1" s="600"/>
      <c r="IL1" s="600"/>
      <c r="IM1" s="600"/>
      <c r="IN1" s="600"/>
      <c r="IO1" s="600"/>
      <c r="IP1" s="600"/>
      <c r="IQ1" s="600"/>
      <c r="IR1" s="600"/>
      <c r="IS1" s="600"/>
      <c r="IT1" s="600"/>
      <c r="IU1" s="600"/>
      <c r="IV1" s="600"/>
    </row>
    <row r="2" spans="1:256" s="43" customFormat="1" ht="12.75" customHeight="1">
      <c r="A2" s="602" t="s">
        <v>16</v>
      </c>
      <c r="B2" s="602"/>
      <c r="C2" s="602"/>
      <c r="D2" s="602"/>
      <c r="E2" s="602"/>
      <c r="F2" s="602"/>
      <c r="G2" s="602"/>
      <c r="H2" s="602"/>
      <c r="I2" s="602"/>
      <c r="J2" s="602"/>
      <c r="K2" s="602"/>
      <c r="L2" s="602"/>
      <c r="M2" s="602"/>
      <c r="N2" s="2"/>
      <c r="O2" s="2"/>
      <c r="P2" s="2"/>
      <c r="Q2" s="2"/>
      <c r="R2" s="2"/>
      <c r="S2" s="2"/>
      <c r="T2" s="42"/>
      <c r="U2" s="42"/>
      <c r="V2" s="42"/>
      <c r="W2" s="42"/>
      <c r="X2" s="42"/>
      <c r="Y2" s="42"/>
      <c r="Z2" s="42"/>
    </row>
    <row r="3" spans="1:256" ht="13.5" thickBot="1">
      <c r="N3" s="43"/>
      <c r="O3" s="43"/>
      <c r="P3" s="43"/>
      <c r="Q3" s="43"/>
      <c r="R3" s="43"/>
      <c r="S3" s="43"/>
    </row>
    <row r="4" spans="1:256">
      <c r="A4" s="191" t="s">
        <v>24</v>
      </c>
      <c r="B4" s="192" t="s">
        <v>25</v>
      </c>
      <c r="C4" s="193">
        <v>2000</v>
      </c>
      <c r="D4" s="194">
        <v>2001</v>
      </c>
      <c r="E4" s="194">
        <v>2002</v>
      </c>
      <c r="F4" s="194">
        <v>2003</v>
      </c>
      <c r="G4" s="194">
        <v>2004</v>
      </c>
      <c r="H4" s="194">
        <v>2005</v>
      </c>
      <c r="I4" s="194">
        <v>2006</v>
      </c>
      <c r="J4" s="194">
        <v>2007</v>
      </c>
      <c r="K4" s="194">
        <v>2008</v>
      </c>
      <c r="L4" s="194">
        <v>2009</v>
      </c>
      <c r="M4" s="206">
        <v>2010</v>
      </c>
      <c r="O4" s="131"/>
    </row>
    <row r="5" spans="1:256" ht="13.15" customHeight="1">
      <c r="A5" s="601" t="s">
        <v>26</v>
      </c>
      <c r="B5" s="44" t="s">
        <v>27</v>
      </c>
      <c r="C5" s="45">
        <v>12.683376127528417</v>
      </c>
      <c r="D5" s="181">
        <v>12.260064420368145</v>
      </c>
      <c r="E5" s="181">
        <v>11.967904939207058</v>
      </c>
      <c r="F5" s="181">
        <v>11.541193718543598</v>
      </c>
      <c r="G5" s="181">
        <v>11.335269167034069</v>
      </c>
      <c r="H5" s="181">
        <v>10.921657788748862</v>
      </c>
      <c r="I5" s="182">
        <v>10.521562892839734</v>
      </c>
      <c r="J5" s="182">
        <v>10.155272235167228</v>
      </c>
      <c r="K5" s="182">
        <v>10.289780609361353</v>
      </c>
      <c r="L5" s="182">
        <v>10.624257329980379</v>
      </c>
      <c r="M5" s="207">
        <v>10.261650324997246</v>
      </c>
      <c r="O5" s="132"/>
    </row>
    <row r="6" spans="1:256">
      <c r="A6" s="601"/>
      <c r="B6" s="46" t="s">
        <v>28</v>
      </c>
      <c r="C6" s="47">
        <v>42.247904456599478</v>
      </c>
      <c r="D6" s="183">
        <v>41.765703726889953</v>
      </c>
      <c r="E6" s="183">
        <v>42.008099035040622</v>
      </c>
      <c r="F6" s="183">
        <v>41.877887439606226</v>
      </c>
      <c r="G6" s="183">
        <v>42.146444299172465</v>
      </c>
      <c r="H6" s="183">
        <v>41.228530596336235</v>
      </c>
      <c r="I6" s="184">
        <v>40.233459042048274</v>
      </c>
      <c r="J6" s="184">
        <v>39.735854048168989</v>
      </c>
      <c r="K6" s="184">
        <v>38.971381595848527</v>
      </c>
      <c r="L6" s="184">
        <v>39.612568049299476</v>
      </c>
      <c r="M6" s="208">
        <v>39.261870662113033</v>
      </c>
    </row>
    <row r="7" spans="1:256">
      <c r="A7" s="601"/>
      <c r="B7" s="46" t="s">
        <v>29</v>
      </c>
      <c r="C7" s="47">
        <v>45.068719415872103</v>
      </c>
      <c r="D7" s="183">
        <v>45.974231852741909</v>
      </c>
      <c r="E7" s="183">
        <v>46.023996025752332</v>
      </c>
      <c r="F7" s="183">
        <v>46.580918841850171</v>
      </c>
      <c r="G7" s="183">
        <v>46.518286533793479</v>
      </c>
      <c r="H7" s="183">
        <v>47.849811614914898</v>
      </c>
      <c r="I7" s="184">
        <v>49.24497806511198</v>
      </c>
      <c r="J7" s="184">
        <v>50.10887371666378</v>
      </c>
      <c r="K7" s="184">
        <v>50.738837794790115</v>
      </c>
      <c r="L7" s="184">
        <v>49.763174620720143</v>
      </c>
      <c r="M7" s="208">
        <v>50.476479012889726</v>
      </c>
    </row>
    <row r="8" spans="1:256">
      <c r="A8" s="601"/>
      <c r="B8" s="48" t="s">
        <v>30</v>
      </c>
      <c r="C8" s="49">
        <v>100</v>
      </c>
      <c r="D8" s="185">
        <v>100</v>
      </c>
      <c r="E8" s="185">
        <v>100</v>
      </c>
      <c r="F8" s="185">
        <v>100</v>
      </c>
      <c r="G8" s="185">
        <v>100</v>
      </c>
      <c r="H8" s="185">
        <v>100</v>
      </c>
      <c r="I8" s="186">
        <v>100</v>
      </c>
      <c r="J8" s="186">
        <v>100</v>
      </c>
      <c r="K8" s="186">
        <v>100</v>
      </c>
      <c r="L8" s="186">
        <v>100</v>
      </c>
      <c r="M8" s="209">
        <v>100</v>
      </c>
    </row>
    <row r="9" spans="1:256" ht="13.15" customHeight="1">
      <c r="A9" s="601" t="s">
        <v>31</v>
      </c>
      <c r="B9" s="44" t="s">
        <v>27</v>
      </c>
      <c r="C9" s="45">
        <v>29.46551483350957</v>
      </c>
      <c r="D9" s="181">
        <v>28.560755541081591</v>
      </c>
      <c r="E9" s="181">
        <v>28.801749666131183</v>
      </c>
      <c r="F9" s="181">
        <v>28.273510933619054</v>
      </c>
      <c r="G9" s="181">
        <v>27.431756829189855</v>
      </c>
      <c r="H9" s="181">
        <v>26.764076644961182</v>
      </c>
      <c r="I9" s="182">
        <v>25.581149526536002</v>
      </c>
      <c r="J9" s="182">
        <v>24.119515933329076</v>
      </c>
      <c r="K9" s="182">
        <v>23.83354843756111</v>
      </c>
      <c r="L9" s="182">
        <v>23.812951916839388</v>
      </c>
      <c r="M9" s="207">
        <v>22.72554879621342</v>
      </c>
    </row>
    <row r="10" spans="1:256">
      <c r="A10" s="601"/>
      <c r="B10" s="46" t="s">
        <v>28</v>
      </c>
      <c r="C10" s="47">
        <v>44.76188576102787</v>
      </c>
      <c r="D10" s="183">
        <v>44.386122871209366</v>
      </c>
      <c r="E10" s="183">
        <v>45.067451177734334</v>
      </c>
      <c r="F10" s="183">
        <v>46.025422490624841</v>
      </c>
      <c r="G10" s="183">
        <v>44.78662131740262</v>
      </c>
      <c r="H10" s="183">
        <v>45.85151206569568</v>
      </c>
      <c r="I10" s="184">
        <v>47.230125523012553</v>
      </c>
      <c r="J10" s="184">
        <v>45.928060540264383</v>
      </c>
      <c r="K10" s="184">
        <v>45.252454143689626</v>
      </c>
      <c r="L10" s="184">
        <v>45.71301995158457</v>
      </c>
      <c r="M10" s="208">
        <v>46.003307189344177</v>
      </c>
    </row>
    <row r="11" spans="1:256">
      <c r="A11" s="601"/>
      <c r="B11" s="46" t="s">
        <v>29</v>
      </c>
      <c r="C11" s="47">
        <v>25.772599405462561</v>
      </c>
      <c r="D11" s="183">
        <v>27.053121587709047</v>
      </c>
      <c r="E11" s="183">
        <v>26.130799156134476</v>
      </c>
      <c r="F11" s="183">
        <v>25.701066575756098</v>
      </c>
      <c r="G11" s="183">
        <v>27.781621853407533</v>
      </c>
      <c r="H11" s="183">
        <v>27.384411289343138</v>
      </c>
      <c r="I11" s="184">
        <v>27.188724950451441</v>
      </c>
      <c r="J11" s="184">
        <v>29.952423526406537</v>
      </c>
      <c r="K11" s="184">
        <v>30.913997418749265</v>
      </c>
      <c r="L11" s="184">
        <v>30.474028131576031</v>
      </c>
      <c r="M11" s="208">
        <v>31.271144014442406</v>
      </c>
    </row>
    <row r="12" spans="1:256">
      <c r="A12" s="601"/>
      <c r="B12" s="48" t="s">
        <v>30</v>
      </c>
      <c r="C12" s="49">
        <v>100</v>
      </c>
      <c r="D12" s="185">
        <v>100</v>
      </c>
      <c r="E12" s="185">
        <v>100</v>
      </c>
      <c r="F12" s="185">
        <v>100</v>
      </c>
      <c r="G12" s="185">
        <v>100</v>
      </c>
      <c r="H12" s="185">
        <v>100</v>
      </c>
      <c r="I12" s="186">
        <v>100</v>
      </c>
      <c r="J12" s="186">
        <v>100</v>
      </c>
      <c r="K12" s="186">
        <v>100</v>
      </c>
      <c r="L12" s="186">
        <v>100</v>
      </c>
      <c r="M12" s="209">
        <v>100</v>
      </c>
    </row>
    <row r="13" spans="1:256" ht="13.15" customHeight="1">
      <c r="A13" s="601" t="s">
        <v>32</v>
      </c>
      <c r="B13" s="44" t="s">
        <v>27</v>
      </c>
      <c r="C13" s="45">
        <v>13.17539484621779</v>
      </c>
      <c r="D13" s="181">
        <v>12.3602653821685</v>
      </c>
      <c r="E13" s="181">
        <v>11.860795454545453</v>
      </c>
      <c r="F13" s="181">
        <v>10.421988835272966</v>
      </c>
      <c r="G13" s="181">
        <v>10.468188543648278</v>
      </c>
      <c r="H13" s="181">
        <v>10.198255352894529</v>
      </c>
      <c r="I13" s="182">
        <v>9.3445481587855159</v>
      </c>
      <c r="J13" s="182">
        <v>7.9048204740053931</v>
      </c>
      <c r="K13" s="182">
        <v>8.060514666536946</v>
      </c>
      <c r="L13" s="182">
        <v>7.8492534260584979</v>
      </c>
      <c r="M13" s="207">
        <v>8.0955400549566683</v>
      </c>
    </row>
    <row r="14" spans="1:256">
      <c r="A14" s="601"/>
      <c r="B14" s="46" t="s">
        <v>28</v>
      </c>
      <c r="C14" s="47">
        <v>37.928327329823588</v>
      </c>
      <c r="D14" s="183">
        <v>37.189857311642278</v>
      </c>
      <c r="E14" s="183">
        <v>37.154356060606062</v>
      </c>
      <c r="F14" s="183">
        <v>37.004446967546599</v>
      </c>
      <c r="G14" s="183">
        <v>38.30585499894314</v>
      </c>
      <c r="H14" s="183">
        <v>39.661644197726673</v>
      </c>
      <c r="I14" s="184">
        <v>38.55267206893015</v>
      </c>
      <c r="J14" s="184">
        <v>41.047353233360141</v>
      </c>
      <c r="K14" s="184">
        <v>41.187916524784747</v>
      </c>
      <c r="L14" s="184">
        <v>42.181427694825118</v>
      </c>
      <c r="M14" s="208">
        <v>42.163390403720143</v>
      </c>
    </row>
    <row r="15" spans="1:256">
      <c r="A15" s="601"/>
      <c r="B15" s="46" t="s">
        <v>29</v>
      </c>
      <c r="C15" s="47">
        <v>48.89627782395862</v>
      </c>
      <c r="D15" s="183">
        <v>50.449877306189222</v>
      </c>
      <c r="E15" s="183">
        <v>50.984848484848492</v>
      </c>
      <c r="F15" s="183">
        <v>52.573564197180424</v>
      </c>
      <c r="G15" s="183">
        <v>51.225956457408586</v>
      </c>
      <c r="H15" s="183">
        <v>50.140100449378799</v>
      </c>
      <c r="I15" s="184">
        <v>52.102779772284336</v>
      </c>
      <c r="J15" s="184">
        <v>51.047826292634475</v>
      </c>
      <c r="K15" s="184">
        <v>50.751568808678307</v>
      </c>
      <c r="L15" s="184">
        <v>49.969318879116386</v>
      </c>
      <c r="M15" s="208">
        <v>49.741069541323192</v>
      </c>
    </row>
    <row r="16" spans="1:256">
      <c r="A16" s="601"/>
      <c r="B16" s="48" t="s">
        <v>30</v>
      </c>
      <c r="C16" s="49">
        <v>100</v>
      </c>
      <c r="D16" s="185">
        <v>100</v>
      </c>
      <c r="E16" s="185">
        <v>100</v>
      </c>
      <c r="F16" s="185">
        <v>100</v>
      </c>
      <c r="G16" s="185">
        <v>100</v>
      </c>
      <c r="H16" s="185">
        <v>100</v>
      </c>
      <c r="I16" s="187">
        <v>100</v>
      </c>
      <c r="J16" s="187">
        <v>100</v>
      </c>
      <c r="K16" s="187">
        <v>100</v>
      </c>
      <c r="L16" s="187">
        <v>100</v>
      </c>
      <c r="M16" s="210">
        <v>100</v>
      </c>
    </row>
    <row r="17" spans="1:19">
      <c r="A17" s="195"/>
      <c r="B17" s="44" t="s">
        <v>27</v>
      </c>
      <c r="C17" s="45">
        <v>4.7434169138132471</v>
      </c>
      <c r="D17" s="181">
        <v>4.5269591869088091</v>
      </c>
      <c r="E17" s="181">
        <v>4.4792911890865623</v>
      </c>
      <c r="F17" s="181">
        <v>4.3549185285654062</v>
      </c>
      <c r="G17" s="181">
        <v>4.0297172196507063</v>
      </c>
      <c r="H17" s="181">
        <v>3.7142058388913295</v>
      </c>
      <c r="I17" s="182">
        <v>3.6211529066927204</v>
      </c>
      <c r="J17" s="182">
        <v>3.7172104926423546</v>
      </c>
      <c r="K17" s="182">
        <v>3.6572015817340984</v>
      </c>
      <c r="L17" s="182">
        <v>4.2619236433669423</v>
      </c>
      <c r="M17" s="207">
        <v>3.8963513384776602</v>
      </c>
    </row>
    <row r="18" spans="1:19">
      <c r="A18" s="196" t="s">
        <v>33</v>
      </c>
      <c r="B18" s="46" t="s">
        <v>28</v>
      </c>
      <c r="C18" s="47">
        <v>29.118360744135888</v>
      </c>
      <c r="D18" s="183">
        <v>32.731500237797469</v>
      </c>
      <c r="E18" s="183">
        <v>33.139371352225581</v>
      </c>
      <c r="F18" s="183">
        <v>33.015634450778059</v>
      </c>
      <c r="G18" s="183">
        <v>34.581275039869304</v>
      </c>
      <c r="H18" s="183">
        <v>33.407883701425774</v>
      </c>
      <c r="I18" s="184">
        <v>33.809640123758342</v>
      </c>
      <c r="J18" s="184">
        <v>34.226914054169328</v>
      </c>
      <c r="K18" s="184">
        <v>36.542972677107294</v>
      </c>
      <c r="L18" s="184">
        <v>36.322646425739208</v>
      </c>
      <c r="M18" s="208">
        <v>36.234162141564262</v>
      </c>
    </row>
    <row r="19" spans="1:19">
      <c r="A19" s="196" t="s">
        <v>34</v>
      </c>
      <c r="B19" s="46" t="s">
        <v>29</v>
      </c>
      <c r="C19" s="47">
        <v>66.138222342050867</v>
      </c>
      <c r="D19" s="183">
        <v>62.741540575293726</v>
      </c>
      <c r="E19" s="183">
        <v>62.381337458687852</v>
      </c>
      <c r="F19" s="183">
        <v>62.629447020656542</v>
      </c>
      <c r="G19" s="183">
        <v>61.38900774047999</v>
      </c>
      <c r="H19" s="183">
        <v>62.877910459682894</v>
      </c>
      <c r="I19" s="184">
        <v>62.569206969548937</v>
      </c>
      <c r="J19" s="184">
        <v>62.055875453188307</v>
      </c>
      <c r="K19" s="184">
        <v>59.799825741158593</v>
      </c>
      <c r="L19" s="184">
        <v>59.415429930893843</v>
      </c>
      <c r="M19" s="208">
        <v>59.869486519958087</v>
      </c>
    </row>
    <row r="20" spans="1:19">
      <c r="A20" s="197"/>
      <c r="B20" s="48" t="s">
        <v>30</v>
      </c>
      <c r="C20" s="49">
        <v>100</v>
      </c>
      <c r="D20" s="185">
        <v>100</v>
      </c>
      <c r="E20" s="185">
        <v>100</v>
      </c>
      <c r="F20" s="185">
        <v>100</v>
      </c>
      <c r="G20" s="185">
        <v>100</v>
      </c>
      <c r="H20" s="185">
        <v>100</v>
      </c>
      <c r="I20" s="187">
        <v>100</v>
      </c>
      <c r="J20" s="187">
        <v>100</v>
      </c>
      <c r="K20" s="187">
        <v>100</v>
      </c>
      <c r="L20" s="187">
        <v>100</v>
      </c>
      <c r="M20" s="210">
        <v>100</v>
      </c>
    </row>
    <row r="21" spans="1:19">
      <c r="A21" s="198"/>
      <c r="B21" s="50" t="s">
        <v>27</v>
      </c>
      <c r="C21" s="51">
        <v>16.048091299250292</v>
      </c>
      <c r="D21" s="188">
        <v>15.57810692637173</v>
      </c>
      <c r="E21" s="188">
        <v>15.412969857154494</v>
      </c>
      <c r="F21" s="188">
        <v>14.996377878790293</v>
      </c>
      <c r="G21" s="188">
        <v>14.737066683950699</v>
      </c>
      <c r="H21" s="188">
        <v>14.507255934885212</v>
      </c>
      <c r="I21" s="189">
        <v>14.095892808834996</v>
      </c>
      <c r="J21" s="189">
        <v>13.745995347035723</v>
      </c>
      <c r="K21" s="189">
        <v>13.871060075865215</v>
      </c>
      <c r="L21" s="189">
        <v>14.214407382651633</v>
      </c>
      <c r="M21" s="211">
        <v>13.828195550995762</v>
      </c>
    </row>
    <row r="22" spans="1:19">
      <c r="A22" s="199" t="s">
        <v>35</v>
      </c>
      <c r="B22" s="52" t="s">
        <v>28</v>
      </c>
      <c r="C22" s="53">
        <v>40.709806494637995</v>
      </c>
      <c r="D22" s="190">
        <v>40.873907877446207</v>
      </c>
      <c r="E22" s="190">
        <v>41.243914550169336</v>
      </c>
      <c r="F22" s="190">
        <v>41.451395909789284</v>
      </c>
      <c r="G22" s="190">
        <v>41.631288416458716</v>
      </c>
      <c r="H22" s="190">
        <v>41.428172079781362</v>
      </c>
      <c r="I22" s="187">
        <v>41.416166727667182</v>
      </c>
      <c r="J22" s="187">
        <v>41.134102329303673</v>
      </c>
      <c r="K22" s="187">
        <v>40.879283535288153</v>
      </c>
      <c r="L22" s="187">
        <v>41.434970568576297</v>
      </c>
      <c r="M22" s="210">
        <v>41.443441646227747</v>
      </c>
    </row>
    <row r="23" spans="1:19">
      <c r="A23" s="200"/>
      <c r="B23" s="52" t="s">
        <v>29</v>
      </c>
      <c r="C23" s="53">
        <v>43.242102206111717</v>
      </c>
      <c r="D23" s="190">
        <v>43.547985196182061</v>
      </c>
      <c r="E23" s="190">
        <v>43.343115592676192</v>
      </c>
      <c r="F23" s="190">
        <v>43.552226211420432</v>
      </c>
      <c r="G23" s="190">
        <v>43.631644899590583</v>
      </c>
      <c r="H23" s="190">
        <v>44.064571985333437</v>
      </c>
      <c r="I23" s="187">
        <v>44.487940463497821</v>
      </c>
      <c r="J23" s="187">
        <v>45.119902323660611</v>
      </c>
      <c r="K23" s="187">
        <v>45.249656388846624</v>
      </c>
      <c r="L23" s="187">
        <v>44.350622048772074</v>
      </c>
      <c r="M23" s="210">
        <v>44.728362802776488</v>
      </c>
    </row>
    <row r="24" spans="1:19" ht="13.5" thickBot="1">
      <c r="A24" s="201"/>
      <c r="B24" s="202" t="s">
        <v>30</v>
      </c>
      <c r="C24" s="203">
        <v>100</v>
      </c>
      <c r="D24" s="204">
        <v>100</v>
      </c>
      <c r="E24" s="204">
        <v>100</v>
      </c>
      <c r="F24" s="204">
        <v>100</v>
      </c>
      <c r="G24" s="204">
        <v>100</v>
      </c>
      <c r="H24" s="204">
        <v>100</v>
      </c>
      <c r="I24" s="205">
        <v>100</v>
      </c>
      <c r="J24" s="205">
        <v>100</v>
      </c>
      <c r="K24" s="205">
        <v>100</v>
      </c>
      <c r="L24" s="205">
        <v>100</v>
      </c>
      <c r="M24" s="212">
        <v>100</v>
      </c>
    </row>
    <row r="25" spans="1:19">
      <c r="A25" s="604" t="s">
        <v>36</v>
      </c>
      <c r="B25" s="604"/>
      <c r="C25" s="604"/>
      <c r="D25" s="604"/>
      <c r="E25" s="604"/>
      <c r="F25" s="604"/>
      <c r="G25" s="604"/>
      <c r="H25" s="604"/>
      <c r="I25" s="604"/>
      <c r="J25" s="604"/>
      <c r="K25" s="604"/>
      <c r="L25" s="604"/>
      <c r="M25" s="604"/>
      <c r="N25" s="54"/>
      <c r="O25" s="55"/>
      <c r="P25" s="55"/>
      <c r="Q25" s="55"/>
      <c r="R25" s="55"/>
      <c r="S25" s="55"/>
    </row>
    <row r="26" spans="1:19" ht="12.75" customHeight="1">
      <c r="A26" s="605" t="s">
        <v>81</v>
      </c>
      <c r="B26" s="606"/>
      <c r="C26" s="606"/>
      <c r="D26" s="606"/>
      <c r="E26" s="606"/>
      <c r="F26" s="606"/>
      <c r="G26" s="606"/>
      <c r="H26" s="606"/>
      <c r="I26" s="606"/>
      <c r="J26" s="606"/>
      <c r="K26" s="606"/>
      <c r="L26" s="606"/>
      <c r="M26" s="606"/>
      <c r="N26" s="56"/>
      <c r="O26" s="56"/>
      <c r="P26" s="56"/>
      <c r="Q26" s="56"/>
      <c r="R26" s="56"/>
      <c r="S26" s="56"/>
    </row>
    <row r="27" spans="1:19" ht="26.25" customHeight="1">
      <c r="A27" s="603" t="s">
        <v>37</v>
      </c>
      <c r="B27" s="603"/>
      <c r="C27" s="603"/>
      <c r="D27" s="603"/>
      <c r="E27" s="603"/>
      <c r="F27" s="603"/>
      <c r="G27" s="603"/>
      <c r="H27" s="603"/>
      <c r="I27" s="603"/>
      <c r="J27" s="603"/>
      <c r="K27" s="603"/>
      <c r="L27" s="603"/>
      <c r="M27" s="603"/>
      <c r="N27" s="57"/>
      <c r="O27" s="57"/>
      <c r="P27" s="57"/>
      <c r="Q27" s="57"/>
      <c r="R27" s="57"/>
      <c r="S27" s="57"/>
    </row>
  </sheetData>
  <sheetProtection selectLockedCells="1" selectUnlockedCells="1"/>
  <mergeCells count="25">
    <mergeCell ref="DA1:DM1"/>
    <mergeCell ref="DN1:DZ1"/>
    <mergeCell ref="CA1:CM1"/>
    <mergeCell ref="CN1:CZ1"/>
    <mergeCell ref="A27:M27"/>
    <mergeCell ref="A9:A12"/>
    <mergeCell ref="A13:A16"/>
    <mergeCell ref="A25:M25"/>
    <mergeCell ref="A26:M26"/>
    <mergeCell ref="IN1:IV1"/>
    <mergeCell ref="IA1:IM1"/>
    <mergeCell ref="A5:A8"/>
    <mergeCell ref="GA1:GM1"/>
    <mergeCell ref="GN1:GZ1"/>
    <mergeCell ref="HA1:HM1"/>
    <mergeCell ref="HN1:HZ1"/>
    <mergeCell ref="EA1:EM1"/>
    <mergeCell ref="EN1:EZ1"/>
    <mergeCell ref="FA1:FM1"/>
    <mergeCell ref="A2:M2"/>
    <mergeCell ref="AA1:AM1"/>
    <mergeCell ref="AN1:AZ1"/>
    <mergeCell ref="BA1:BM1"/>
    <mergeCell ref="BN1:BZ1"/>
    <mergeCell ref="FN1:FZ1"/>
  </mergeCells>
  <phoneticPr fontId="54" type="noConversion"/>
  <printOptions horizontalCentered="1" verticalCentered="1"/>
  <pageMargins left="0.59055118110236227" right="0.59055118110236227" top="0.98425196850393704" bottom="0.98425196850393704" header="0.51181102362204722" footer="0.51181102362204722"/>
  <pageSetup paperSize="9" firstPageNumber="0" orientation="landscape" horizontalDpi="300" verticalDpi="300" r:id="rId1"/>
  <headerFooter alignWithMargins="0"/>
  <colBreaks count="1" manualBreakCount="1">
    <brk id="2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A31"/>
  <sheetViews>
    <sheetView showGridLines="0" workbookViewId="0">
      <selection activeCell="A3" sqref="A3:XFD3"/>
    </sheetView>
  </sheetViews>
  <sheetFormatPr baseColWidth="10" defaultColWidth="11.42578125" defaultRowHeight="12.75"/>
  <cols>
    <col min="1" max="1" width="11.42578125" style="40" customWidth="1"/>
    <col min="2" max="2" width="17.140625" style="41" customWidth="1"/>
    <col min="3" max="8" width="6.5703125" style="40" bestFit="1" customWidth="1"/>
    <col min="9" max="10" width="6.7109375" style="40" customWidth="1"/>
    <col min="11" max="16384" width="11.42578125" style="40"/>
  </cols>
  <sheetData>
    <row r="1" spans="1:235" s="43" customFormat="1" ht="12.75" customHeight="1">
      <c r="A1" s="2" t="s">
        <v>130</v>
      </c>
      <c r="B1" s="2"/>
      <c r="C1" s="2"/>
      <c r="D1" s="2"/>
      <c r="E1" s="2"/>
      <c r="F1" s="2"/>
      <c r="G1" s="2"/>
      <c r="H1" s="2"/>
      <c r="I1" s="2"/>
      <c r="J1" s="2"/>
      <c r="K1" s="2"/>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58"/>
      <c r="HV1" s="58"/>
      <c r="HW1" s="58"/>
      <c r="HX1" s="58"/>
      <c r="HY1" s="58"/>
      <c r="HZ1" s="58"/>
      <c r="IA1" s="58"/>
    </row>
    <row r="2" spans="1:235">
      <c r="A2" s="228" t="s">
        <v>16</v>
      </c>
      <c r="B2" s="228"/>
      <c r="C2" s="228"/>
      <c r="D2" s="228"/>
      <c r="E2" s="228"/>
      <c r="F2" s="228"/>
      <c r="G2" s="228"/>
      <c r="H2" s="228"/>
      <c r="I2" s="228"/>
      <c r="J2" s="228"/>
    </row>
    <row r="3" spans="1:235" ht="13.5" thickBot="1">
      <c r="A3" s="228"/>
      <c r="B3" s="228"/>
      <c r="C3" s="228"/>
      <c r="D3" s="228"/>
      <c r="E3" s="228"/>
      <c r="F3" s="228"/>
      <c r="G3" s="228"/>
      <c r="H3" s="228"/>
      <c r="I3" s="228"/>
      <c r="J3" s="228"/>
    </row>
    <row r="4" spans="1:235">
      <c r="A4" s="412" t="s">
        <v>24</v>
      </c>
      <c r="B4" s="413" t="s">
        <v>25</v>
      </c>
      <c r="C4" s="414">
        <v>2012</v>
      </c>
      <c r="D4" s="415">
        <v>2013</v>
      </c>
      <c r="E4" s="415">
        <v>2014</v>
      </c>
      <c r="F4" s="415">
        <v>2015</v>
      </c>
      <c r="G4" s="416">
        <v>2016</v>
      </c>
      <c r="H4" s="485">
        <v>2017</v>
      </c>
      <c r="I4" s="417">
        <v>2018</v>
      </c>
      <c r="J4" s="489">
        <v>2019</v>
      </c>
    </row>
    <row r="5" spans="1:235" ht="13.15" customHeight="1">
      <c r="A5" s="610" t="s">
        <v>26</v>
      </c>
      <c r="B5" s="44" t="s">
        <v>27</v>
      </c>
      <c r="C5" s="354">
        <v>9.6999999999999993</v>
      </c>
      <c r="D5" s="354">
        <v>9.6999999999999993</v>
      </c>
      <c r="E5" s="354">
        <v>10</v>
      </c>
      <c r="F5" s="354">
        <v>10.1</v>
      </c>
      <c r="G5" s="407">
        <v>10.6</v>
      </c>
      <c r="H5" s="408">
        <v>11.2</v>
      </c>
      <c r="I5" s="355">
        <v>11.5</v>
      </c>
      <c r="J5" s="490">
        <v>11.8</v>
      </c>
    </row>
    <row r="6" spans="1:235">
      <c r="A6" s="610"/>
      <c r="B6" s="259" t="s">
        <v>28</v>
      </c>
      <c r="C6" s="355">
        <v>39.200000000000003</v>
      </c>
      <c r="D6" s="355">
        <v>39.4</v>
      </c>
      <c r="E6" s="355">
        <v>39.5</v>
      </c>
      <c r="F6" s="355">
        <v>39.4</v>
      </c>
      <c r="G6" s="408">
        <v>39.799999999999997</v>
      </c>
      <c r="H6" s="408">
        <v>39.6</v>
      </c>
      <c r="I6" s="355">
        <v>39.6</v>
      </c>
      <c r="J6" s="490">
        <v>39.5</v>
      </c>
    </row>
    <row r="7" spans="1:235">
      <c r="A7" s="610"/>
      <c r="B7" s="259" t="s">
        <v>89</v>
      </c>
      <c r="C7" s="355">
        <v>32.799999999999997</v>
      </c>
      <c r="D7" s="355">
        <v>32.5</v>
      </c>
      <c r="E7" s="355">
        <v>31.2</v>
      </c>
      <c r="F7" s="355">
        <v>31.2</v>
      </c>
      <c r="G7" s="408">
        <v>29.9</v>
      </c>
      <c r="H7" s="408">
        <v>29.2</v>
      </c>
      <c r="I7" s="355">
        <v>29.5</v>
      </c>
      <c r="J7" s="490">
        <v>29.6</v>
      </c>
    </row>
    <row r="8" spans="1:235">
      <c r="A8" s="610"/>
      <c r="B8" s="259" t="s">
        <v>90</v>
      </c>
      <c r="C8" s="355">
        <v>18.3</v>
      </c>
      <c r="D8" s="355">
        <v>18.399999999999999</v>
      </c>
      <c r="E8" s="355">
        <v>19.3</v>
      </c>
      <c r="F8" s="355">
        <v>19.3</v>
      </c>
      <c r="G8" s="408">
        <v>19.7</v>
      </c>
      <c r="H8" s="408">
        <v>20</v>
      </c>
      <c r="I8" s="355">
        <v>19.399999999999999</v>
      </c>
      <c r="J8" s="490">
        <v>19.100000000000001</v>
      </c>
    </row>
    <row r="9" spans="1:235">
      <c r="A9" s="610"/>
      <c r="B9" s="260" t="s">
        <v>30</v>
      </c>
      <c r="C9" s="477">
        <f>SUM(C5:C8)</f>
        <v>100</v>
      </c>
      <c r="D9" s="477">
        <f t="shared" ref="D9:I9" si="0">SUM(D5:D8)</f>
        <v>100</v>
      </c>
      <c r="E9" s="477">
        <f t="shared" si="0"/>
        <v>100</v>
      </c>
      <c r="F9" s="477">
        <f t="shared" si="0"/>
        <v>100</v>
      </c>
      <c r="G9" s="477">
        <f t="shared" si="0"/>
        <v>100</v>
      </c>
      <c r="H9" s="486">
        <f t="shared" si="0"/>
        <v>100</v>
      </c>
      <c r="I9" s="477">
        <f t="shared" si="0"/>
        <v>100</v>
      </c>
      <c r="J9" s="495">
        <v>100</v>
      </c>
      <c r="K9" s="546"/>
      <c r="L9" s="546"/>
      <c r="M9" s="546"/>
      <c r="N9" s="546"/>
      <c r="O9" s="546"/>
      <c r="P9" s="546"/>
      <c r="Q9" s="546"/>
      <c r="R9" s="546"/>
    </row>
    <row r="10" spans="1:235" ht="13.15" customHeight="1">
      <c r="A10" s="610" t="s">
        <v>31</v>
      </c>
      <c r="B10" s="261" t="s">
        <v>27</v>
      </c>
      <c r="C10" s="355">
        <v>22.3</v>
      </c>
      <c r="D10" s="355">
        <v>21.7</v>
      </c>
      <c r="E10" s="355">
        <v>21.5</v>
      </c>
      <c r="F10" s="355">
        <v>20.6</v>
      </c>
      <c r="G10" s="408">
        <v>20.8</v>
      </c>
      <c r="H10" s="408">
        <v>20.6</v>
      </c>
      <c r="I10" s="355">
        <v>20.100000000000001</v>
      </c>
      <c r="J10" s="490">
        <v>20.100000000000001</v>
      </c>
      <c r="K10" s="546"/>
      <c r="L10" s="546"/>
      <c r="M10" s="546"/>
      <c r="N10" s="546"/>
      <c r="O10" s="546"/>
      <c r="P10" s="546"/>
      <c r="Q10" s="546"/>
      <c r="R10" s="546"/>
    </row>
    <row r="11" spans="1:235">
      <c r="A11" s="610"/>
      <c r="B11" s="259" t="s">
        <v>28</v>
      </c>
      <c r="C11" s="355">
        <v>45.9</v>
      </c>
      <c r="D11" s="355">
        <v>45.5</v>
      </c>
      <c r="E11" s="355">
        <v>46.6</v>
      </c>
      <c r="F11" s="355">
        <v>48.3</v>
      </c>
      <c r="G11" s="408">
        <v>48.6</v>
      </c>
      <c r="H11" s="408">
        <v>47.8</v>
      </c>
      <c r="I11" s="355">
        <v>46.8</v>
      </c>
      <c r="J11" s="490">
        <v>47.4</v>
      </c>
      <c r="K11" s="546"/>
      <c r="L11" s="546"/>
      <c r="M11" s="546"/>
      <c r="N11" s="546"/>
      <c r="O11" s="546"/>
      <c r="P11" s="546"/>
      <c r="Q11" s="546"/>
      <c r="R11" s="546"/>
    </row>
    <row r="12" spans="1:235">
      <c r="A12" s="610"/>
      <c r="B12" s="259" t="s">
        <v>89</v>
      </c>
      <c r="C12" s="355">
        <v>21.6</v>
      </c>
      <c r="D12" s="355">
        <v>22.8</v>
      </c>
      <c r="E12" s="355">
        <v>22.5</v>
      </c>
      <c r="F12" s="355">
        <v>21.2</v>
      </c>
      <c r="G12" s="408">
        <v>21.2</v>
      </c>
      <c r="H12" s="408">
        <v>21.6</v>
      </c>
      <c r="I12" s="355">
        <v>21.3</v>
      </c>
      <c r="J12" s="490">
        <v>22</v>
      </c>
      <c r="K12" s="546"/>
      <c r="L12" s="546"/>
      <c r="M12" s="546"/>
      <c r="N12" s="546"/>
      <c r="O12" s="546"/>
      <c r="P12" s="546"/>
      <c r="Q12" s="546"/>
      <c r="R12" s="546"/>
    </row>
    <row r="13" spans="1:235">
      <c r="A13" s="610"/>
      <c r="B13" s="259" t="s">
        <v>90</v>
      </c>
      <c r="C13" s="355">
        <v>10.199999999999999</v>
      </c>
      <c r="D13" s="355">
        <v>10</v>
      </c>
      <c r="E13" s="355">
        <v>9.4</v>
      </c>
      <c r="F13" s="355">
        <v>9.9</v>
      </c>
      <c r="G13" s="408">
        <v>9.4</v>
      </c>
      <c r="H13" s="408">
        <v>10</v>
      </c>
      <c r="I13" s="355">
        <v>11.8</v>
      </c>
      <c r="J13" s="490">
        <v>10.5</v>
      </c>
      <c r="K13" s="546"/>
      <c r="L13" s="546"/>
      <c r="M13" s="546"/>
      <c r="N13" s="546"/>
      <c r="O13" s="546"/>
      <c r="P13" s="546"/>
      <c r="Q13" s="546"/>
      <c r="R13" s="546"/>
    </row>
    <row r="14" spans="1:235">
      <c r="A14" s="610"/>
      <c r="B14" s="260" t="s">
        <v>30</v>
      </c>
      <c r="C14" s="477">
        <f>SUM(C10:C13)</f>
        <v>100.00000000000001</v>
      </c>
      <c r="D14" s="477">
        <f t="shared" ref="D14:I14" si="1">SUM(D10:D13)</f>
        <v>100</v>
      </c>
      <c r="E14" s="477">
        <f t="shared" si="1"/>
        <v>100</v>
      </c>
      <c r="F14" s="477">
        <f t="shared" si="1"/>
        <v>100.00000000000001</v>
      </c>
      <c r="G14" s="477">
        <f t="shared" si="1"/>
        <v>100.00000000000001</v>
      </c>
      <c r="H14" s="486">
        <f t="shared" si="1"/>
        <v>100</v>
      </c>
      <c r="I14" s="477">
        <f t="shared" si="1"/>
        <v>100</v>
      </c>
      <c r="J14" s="495">
        <v>100</v>
      </c>
      <c r="K14" s="546"/>
      <c r="L14" s="546"/>
      <c r="M14" s="546"/>
      <c r="N14" s="546"/>
      <c r="O14" s="546"/>
      <c r="P14" s="546"/>
      <c r="Q14" s="546"/>
      <c r="R14" s="546"/>
    </row>
    <row r="15" spans="1:235" ht="13.15" customHeight="1">
      <c r="A15" s="610" t="s">
        <v>32</v>
      </c>
      <c r="B15" s="261" t="s">
        <v>27</v>
      </c>
      <c r="C15" s="355">
        <v>7.2</v>
      </c>
      <c r="D15" s="355">
        <v>7</v>
      </c>
      <c r="E15" s="355">
        <v>7</v>
      </c>
      <c r="F15" s="355">
        <v>6.7</v>
      </c>
      <c r="G15" s="408">
        <v>7</v>
      </c>
      <c r="H15" s="408">
        <v>6.8</v>
      </c>
      <c r="I15" s="355">
        <v>6.6</v>
      </c>
      <c r="J15" s="490">
        <v>6.6</v>
      </c>
      <c r="K15" s="546"/>
      <c r="L15" s="546"/>
      <c r="M15" s="546"/>
      <c r="N15" s="546"/>
      <c r="O15" s="546"/>
      <c r="P15" s="546"/>
      <c r="Q15" s="546"/>
      <c r="R15" s="546"/>
    </row>
    <row r="16" spans="1:235">
      <c r="A16" s="610"/>
      <c r="B16" s="259" t="s">
        <v>28</v>
      </c>
      <c r="C16" s="355">
        <v>41.2</v>
      </c>
      <c r="D16" s="355">
        <v>41.8</v>
      </c>
      <c r="E16" s="355">
        <v>42.9</v>
      </c>
      <c r="F16" s="355">
        <v>42.6</v>
      </c>
      <c r="G16" s="408">
        <v>41.7</v>
      </c>
      <c r="H16" s="408">
        <v>39.1</v>
      </c>
      <c r="I16" s="355">
        <v>40.1</v>
      </c>
      <c r="J16" s="490">
        <v>38.799999999999997</v>
      </c>
      <c r="K16" s="546"/>
      <c r="L16" s="546"/>
      <c r="M16" s="546"/>
      <c r="N16" s="546"/>
      <c r="O16" s="546"/>
      <c r="P16" s="546"/>
      <c r="Q16" s="546"/>
      <c r="R16" s="546"/>
    </row>
    <row r="17" spans="1:18">
      <c r="A17" s="610"/>
      <c r="B17" s="259" t="s">
        <v>89</v>
      </c>
      <c r="C17" s="355">
        <v>39.200000000000003</v>
      </c>
      <c r="D17" s="355">
        <v>40.299999999999997</v>
      </c>
      <c r="E17" s="355">
        <v>38.799999999999997</v>
      </c>
      <c r="F17" s="355">
        <v>39.9</v>
      </c>
      <c r="G17" s="408">
        <v>39.1</v>
      </c>
      <c r="H17" s="408">
        <v>39.200000000000003</v>
      </c>
      <c r="I17" s="355">
        <v>36.5</v>
      </c>
      <c r="J17" s="490">
        <v>38.5</v>
      </c>
      <c r="K17" s="546"/>
      <c r="L17" s="546"/>
      <c r="M17" s="546"/>
      <c r="N17" s="546"/>
      <c r="O17" s="546"/>
      <c r="P17" s="546"/>
      <c r="Q17" s="546"/>
      <c r="R17" s="546"/>
    </row>
    <row r="18" spans="1:18">
      <c r="A18" s="610"/>
      <c r="B18" s="259" t="s">
        <v>90</v>
      </c>
      <c r="C18" s="355">
        <v>12.4</v>
      </c>
      <c r="D18" s="355">
        <v>10.9</v>
      </c>
      <c r="E18" s="355">
        <v>11.3</v>
      </c>
      <c r="F18" s="355">
        <v>10.8</v>
      </c>
      <c r="G18" s="408">
        <v>12.2</v>
      </c>
      <c r="H18" s="408">
        <v>14.9</v>
      </c>
      <c r="I18" s="355">
        <v>16.8</v>
      </c>
      <c r="J18" s="490">
        <v>16.100000000000001</v>
      </c>
      <c r="K18" s="546"/>
      <c r="L18" s="546"/>
      <c r="M18" s="546"/>
      <c r="N18" s="546"/>
      <c r="O18" s="546"/>
      <c r="P18" s="546"/>
      <c r="Q18" s="546"/>
      <c r="R18" s="546"/>
    </row>
    <row r="19" spans="1:18">
      <c r="A19" s="610"/>
      <c r="B19" s="260" t="s">
        <v>30</v>
      </c>
      <c r="C19" s="477">
        <f>SUM(C15:C18)</f>
        <v>100.00000000000001</v>
      </c>
      <c r="D19" s="477">
        <f t="shared" ref="D19:I19" si="2">SUM(D15:D18)</f>
        <v>100</v>
      </c>
      <c r="E19" s="477">
        <f t="shared" si="2"/>
        <v>99.999999999999986</v>
      </c>
      <c r="F19" s="477">
        <f t="shared" si="2"/>
        <v>100</v>
      </c>
      <c r="G19" s="477">
        <f t="shared" si="2"/>
        <v>100.00000000000001</v>
      </c>
      <c r="H19" s="486">
        <f t="shared" si="2"/>
        <v>100</v>
      </c>
      <c r="I19" s="477">
        <f t="shared" si="2"/>
        <v>100</v>
      </c>
      <c r="J19" s="495">
        <v>100</v>
      </c>
      <c r="K19" s="546"/>
      <c r="L19" s="546"/>
      <c r="M19" s="546"/>
      <c r="N19" s="546"/>
      <c r="O19" s="546"/>
      <c r="P19" s="546"/>
      <c r="Q19" s="546"/>
      <c r="R19" s="546"/>
    </row>
    <row r="20" spans="1:18">
      <c r="A20" s="418"/>
      <c r="B20" s="261" t="s">
        <v>27</v>
      </c>
      <c r="C20" s="355">
        <v>4</v>
      </c>
      <c r="D20" s="355">
        <v>4.0999999999999996</v>
      </c>
      <c r="E20" s="355">
        <v>4.2</v>
      </c>
      <c r="F20" s="355">
        <v>3.9</v>
      </c>
      <c r="G20" s="408">
        <v>3.8</v>
      </c>
      <c r="H20" s="408">
        <v>4.2</v>
      </c>
      <c r="I20" s="355">
        <v>4</v>
      </c>
      <c r="J20" s="490">
        <v>3.9</v>
      </c>
      <c r="K20" s="546"/>
      <c r="L20" s="546"/>
      <c r="M20" s="546"/>
      <c r="N20" s="546"/>
      <c r="O20" s="546"/>
      <c r="P20" s="546"/>
      <c r="Q20" s="546"/>
      <c r="R20" s="546"/>
    </row>
    <row r="21" spans="1:18">
      <c r="A21" s="419" t="s">
        <v>33</v>
      </c>
      <c r="B21" s="259" t="s">
        <v>28</v>
      </c>
      <c r="C21" s="355">
        <v>34.200000000000003</v>
      </c>
      <c r="D21" s="355">
        <v>34.4</v>
      </c>
      <c r="E21" s="355">
        <v>34.6</v>
      </c>
      <c r="F21" s="355">
        <v>33.799999999999997</v>
      </c>
      <c r="G21" s="408">
        <v>34.4</v>
      </c>
      <c r="H21" s="408">
        <v>34.5</v>
      </c>
      <c r="I21" s="355">
        <v>33.6</v>
      </c>
      <c r="J21" s="490">
        <v>33.1</v>
      </c>
      <c r="K21" s="546"/>
      <c r="L21" s="546"/>
      <c r="M21" s="546"/>
      <c r="N21" s="546"/>
      <c r="O21" s="546"/>
      <c r="P21" s="546"/>
      <c r="Q21" s="546"/>
      <c r="R21" s="546"/>
    </row>
    <row r="22" spans="1:18">
      <c r="A22" s="419" t="s">
        <v>34</v>
      </c>
      <c r="B22" s="259" t="s">
        <v>89</v>
      </c>
      <c r="C22" s="355">
        <v>39.6</v>
      </c>
      <c r="D22" s="355">
        <v>40.6</v>
      </c>
      <c r="E22" s="355">
        <v>39.6</v>
      </c>
      <c r="F22" s="355">
        <v>39.299999999999997</v>
      </c>
      <c r="G22" s="408">
        <v>39.799999999999997</v>
      </c>
      <c r="H22" s="408">
        <v>38.5</v>
      </c>
      <c r="I22" s="355">
        <v>36.6</v>
      </c>
      <c r="J22" s="490">
        <v>37.1</v>
      </c>
      <c r="K22" s="546"/>
      <c r="L22" s="546"/>
      <c r="M22" s="546"/>
      <c r="N22" s="546"/>
      <c r="O22" s="546"/>
      <c r="P22" s="546"/>
      <c r="Q22" s="546"/>
      <c r="R22" s="546"/>
    </row>
    <row r="23" spans="1:18">
      <c r="A23" s="419"/>
      <c r="B23" s="259" t="s">
        <v>90</v>
      </c>
      <c r="C23" s="355">
        <v>22.2</v>
      </c>
      <c r="D23" s="355">
        <v>20.9</v>
      </c>
      <c r="E23" s="355">
        <v>21.6</v>
      </c>
      <c r="F23" s="355">
        <v>23</v>
      </c>
      <c r="G23" s="408">
        <v>22</v>
      </c>
      <c r="H23" s="408">
        <v>22.8</v>
      </c>
      <c r="I23" s="355">
        <v>25.8</v>
      </c>
      <c r="J23" s="490">
        <v>25.9</v>
      </c>
      <c r="K23" s="546"/>
      <c r="L23" s="546"/>
      <c r="M23" s="546"/>
      <c r="N23" s="546"/>
      <c r="O23" s="546"/>
      <c r="P23" s="546"/>
      <c r="Q23" s="546"/>
      <c r="R23" s="546"/>
    </row>
    <row r="24" spans="1:18" ht="13.5" thickBot="1">
      <c r="A24" s="419"/>
      <c r="B24" s="263" t="s">
        <v>30</v>
      </c>
      <c r="C24" s="478">
        <f>SUM(C20:C23)</f>
        <v>100.00000000000001</v>
      </c>
      <c r="D24" s="478">
        <f t="shared" ref="D24:I24" si="3">SUM(D20:D23)</f>
        <v>100</v>
      </c>
      <c r="E24" s="478">
        <f t="shared" si="3"/>
        <v>100</v>
      </c>
      <c r="F24" s="478">
        <f t="shared" si="3"/>
        <v>100</v>
      </c>
      <c r="G24" s="478">
        <f t="shared" si="3"/>
        <v>100</v>
      </c>
      <c r="H24" s="493">
        <f t="shared" si="3"/>
        <v>100</v>
      </c>
      <c r="I24" s="494">
        <f t="shared" si="3"/>
        <v>100</v>
      </c>
      <c r="J24" s="496">
        <v>100</v>
      </c>
      <c r="K24" s="546"/>
      <c r="L24" s="546"/>
      <c r="M24" s="546"/>
      <c r="N24" s="546"/>
      <c r="O24" s="546"/>
      <c r="P24" s="546"/>
      <c r="Q24" s="546"/>
      <c r="R24" s="546"/>
    </row>
    <row r="25" spans="1:18" ht="13.5" thickTop="1">
      <c r="A25" s="607" t="s">
        <v>91</v>
      </c>
      <c r="B25" s="264" t="s">
        <v>27</v>
      </c>
      <c r="C25" s="356">
        <v>13.7</v>
      </c>
      <c r="D25" s="356">
        <v>13.6</v>
      </c>
      <c r="E25" s="356">
        <v>13.6</v>
      </c>
      <c r="F25" s="356">
        <v>13.3</v>
      </c>
      <c r="G25" s="409">
        <v>13.6</v>
      </c>
      <c r="H25" s="487">
        <v>14</v>
      </c>
      <c r="I25" s="411">
        <v>14</v>
      </c>
      <c r="J25" s="491">
        <v>14.1</v>
      </c>
      <c r="K25" s="546"/>
      <c r="L25" s="546"/>
      <c r="M25" s="546"/>
      <c r="N25" s="546"/>
      <c r="O25" s="546"/>
      <c r="P25" s="546"/>
      <c r="Q25" s="546"/>
      <c r="R25" s="546"/>
    </row>
    <row r="26" spans="1:18">
      <c r="A26" s="608"/>
      <c r="B26" s="262" t="s">
        <v>28</v>
      </c>
      <c r="C26" s="357">
        <v>41.2</v>
      </c>
      <c r="D26" s="357">
        <v>41.3</v>
      </c>
      <c r="E26" s="357">
        <v>41.9</v>
      </c>
      <c r="F26" s="357">
        <v>42.4</v>
      </c>
      <c r="G26" s="410">
        <v>42.7</v>
      </c>
      <c r="H26" s="410">
        <v>42.2</v>
      </c>
      <c r="I26" s="357">
        <v>42</v>
      </c>
      <c r="J26" s="492">
        <v>42</v>
      </c>
      <c r="K26" s="546"/>
      <c r="L26" s="546"/>
      <c r="M26" s="546"/>
      <c r="N26" s="546"/>
      <c r="O26" s="546"/>
      <c r="P26" s="546"/>
      <c r="Q26" s="546"/>
      <c r="R26" s="546"/>
    </row>
    <row r="27" spans="1:18">
      <c r="A27" s="608"/>
      <c r="B27" s="262" t="s">
        <v>89</v>
      </c>
      <c r="C27" s="357">
        <v>29.7</v>
      </c>
      <c r="D27" s="357">
        <v>30</v>
      </c>
      <c r="E27" s="357">
        <v>29.1</v>
      </c>
      <c r="F27" s="357">
        <v>28.6</v>
      </c>
      <c r="G27" s="410">
        <v>28</v>
      </c>
      <c r="H27" s="410">
        <v>27.6</v>
      </c>
      <c r="I27" s="357">
        <v>27.2</v>
      </c>
      <c r="J27" s="492">
        <v>27.7</v>
      </c>
      <c r="K27" s="546"/>
      <c r="L27" s="546"/>
      <c r="M27" s="546"/>
      <c r="N27" s="546"/>
      <c r="O27" s="546"/>
      <c r="P27" s="546"/>
      <c r="Q27" s="546"/>
      <c r="R27" s="546"/>
    </row>
    <row r="28" spans="1:18">
      <c r="A28" s="608"/>
      <c r="B28" s="262" t="s">
        <v>90</v>
      </c>
      <c r="C28" s="357">
        <v>15.4</v>
      </c>
      <c r="D28" s="357">
        <v>15.1</v>
      </c>
      <c r="E28" s="357">
        <v>15.4</v>
      </c>
      <c r="F28" s="357">
        <v>15.7</v>
      </c>
      <c r="G28" s="410">
        <v>15.7</v>
      </c>
      <c r="H28" s="410">
        <v>16.2</v>
      </c>
      <c r="I28" s="357">
        <v>16.8</v>
      </c>
      <c r="J28" s="492">
        <v>16.2</v>
      </c>
      <c r="K28" s="546"/>
      <c r="L28" s="546"/>
      <c r="M28" s="546"/>
      <c r="N28" s="546"/>
      <c r="O28" s="546"/>
      <c r="P28" s="546"/>
      <c r="Q28" s="546"/>
      <c r="R28" s="546"/>
    </row>
    <row r="29" spans="1:18" ht="13.5" thickBot="1">
      <c r="A29" s="609"/>
      <c r="B29" s="420" t="s">
        <v>30</v>
      </c>
      <c r="C29" s="479">
        <f>SUM(C25:C28)</f>
        <v>100.00000000000001</v>
      </c>
      <c r="D29" s="479">
        <f t="shared" ref="D29:I29" si="4">SUM(D25:D28)</f>
        <v>100</v>
      </c>
      <c r="E29" s="479">
        <f t="shared" si="4"/>
        <v>100</v>
      </c>
      <c r="F29" s="479">
        <f t="shared" si="4"/>
        <v>100.00000000000001</v>
      </c>
      <c r="G29" s="479">
        <f t="shared" si="4"/>
        <v>100.00000000000001</v>
      </c>
      <c r="H29" s="488">
        <f t="shared" si="4"/>
        <v>100.00000000000001</v>
      </c>
      <c r="I29" s="497">
        <f t="shared" si="4"/>
        <v>100</v>
      </c>
      <c r="J29" s="498">
        <v>100</v>
      </c>
      <c r="K29" s="546"/>
      <c r="L29" s="546"/>
      <c r="M29" s="546"/>
      <c r="N29" s="546"/>
      <c r="O29" s="546"/>
      <c r="P29" s="546"/>
      <c r="Q29" s="546"/>
      <c r="R29" s="546"/>
    </row>
    <row r="30" spans="1:18">
      <c r="A30" s="213" t="s">
        <v>94</v>
      </c>
      <c r="B30" s="213"/>
      <c r="C30" s="116"/>
      <c r="D30" s="116"/>
      <c r="E30" s="116"/>
      <c r="F30" s="59"/>
      <c r="G30" s="55"/>
      <c r="H30" s="55"/>
      <c r="I30" s="55"/>
      <c r="J30" s="55"/>
      <c r="K30" s="55"/>
    </row>
    <row r="31" spans="1:18" ht="12.75" customHeight="1">
      <c r="A31" s="481" t="s">
        <v>125</v>
      </c>
      <c r="B31" s="170"/>
      <c r="C31" s="60"/>
      <c r="D31" s="60"/>
      <c r="E31" s="60"/>
      <c r="F31" s="56"/>
      <c r="G31" s="56"/>
      <c r="H31" s="56"/>
      <c r="I31" s="56"/>
      <c r="J31" s="56"/>
      <c r="K31" s="56"/>
    </row>
  </sheetData>
  <sheetProtection selectLockedCells="1" selectUnlockedCells="1"/>
  <mergeCells count="22">
    <mergeCell ref="N1:X1"/>
    <mergeCell ref="GY1:HK1"/>
    <mergeCell ref="AY1:BK1"/>
    <mergeCell ref="BL1:BX1"/>
    <mergeCell ref="BY1:CK1"/>
    <mergeCell ref="CL1:CX1"/>
    <mergeCell ref="DY1:EK1"/>
    <mergeCell ref="EL1:EX1"/>
    <mergeCell ref="Y1:AK1"/>
    <mergeCell ref="AL1:AX1"/>
    <mergeCell ref="CY1:DK1"/>
    <mergeCell ref="DL1:DX1"/>
    <mergeCell ref="A25:A29"/>
    <mergeCell ref="A10:A14"/>
    <mergeCell ref="A15:A19"/>
    <mergeCell ref="L1:M1"/>
    <mergeCell ref="A5:A9"/>
    <mergeCell ref="HL1:HT1"/>
    <mergeCell ref="EY1:FK1"/>
    <mergeCell ref="FL1:FX1"/>
    <mergeCell ref="FY1:GK1"/>
    <mergeCell ref="GL1:GX1"/>
  </mergeCells>
  <phoneticPr fontId="54" type="noConversion"/>
  <printOptions horizontalCentered="1" verticalCentered="1"/>
  <pageMargins left="0" right="0" top="0.98425196850393704" bottom="0.98425196850393704" header="0.51181102362204722" footer="0.51181102362204722"/>
  <pageSetup paperSize="9" firstPageNumber="0" orientation="landscape" verticalDpi="300" r:id="rId1"/>
  <headerFooter alignWithMargins="0"/>
  <ignoredErrors>
    <ignoredError sqref="C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1"/>
  <sheetViews>
    <sheetView showGridLines="0" workbookViewId="0">
      <selection activeCell="A2" sqref="A2"/>
    </sheetView>
  </sheetViews>
  <sheetFormatPr baseColWidth="10" defaultColWidth="10.28515625" defaultRowHeight="12.75"/>
  <cols>
    <col min="1" max="1" width="19.5703125" style="127" customWidth="1"/>
    <col min="2" max="12" width="7.7109375" style="127" customWidth="1"/>
    <col min="13" max="16384" width="10.28515625" style="127"/>
  </cols>
  <sheetData>
    <row r="1" spans="1:22">
      <c r="A1" s="133" t="s">
        <v>131</v>
      </c>
      <c r="M1" s="131"/>
    </row>
    <row r="2" spans="1:22" ht="13.5" thickBot="1">
      <c r="A2" s="229" t="s">
        <v>146</v>
      </c>
      <c r="M2" s="132"/>
    </row>
    <row r="3" spans="1:22" ht="13.5" thickBot="1">
      <c r="B3" s="229"/>
      <c r="C3" s="229"/>
      <c r="D3" s="229"/>
      <c r="E3" s="229"/>
      <c r="F3" s="229"/>
      <c r="G3" s="128"/>
      <c r="H3" s="128"/>
      <c r="I3" s="128"/>
      <c r="J3" s="128"/>
      <c r="R3" s="128"/>
      <c r="S3" s="128"/>
      <c r="T3" s="128"/>
      <c r="U3" s="128"/>
      <c r="V3" s="128"/>
    </row>
    <row r="4" spans="1:22">
      <c r="A4" s="214"/>
      <c r="B4" s="215">
        <v>2009</v>
      </c>
      <c r="C4" s="215">
        <v>2010</v>
      </c>
      <c r="D4" s="215">
        <v>2011</v>
      </c>
      <c r="E4" s="215">
        <v>2012</v>
      </c>
      <c r="F4" s="215">
        <v>2013</v>
      </c>
      <c r="G4" s="215">
        <v>2014</v>
      </c>
      <c r="H4" s="215">
        <v>2015</v>
      </c>
      <c r="I4" s="215">
        <v>2016</v>
      </c>
      <c r="J4" s="215">
        <v>2017</v>
      </c>
      <c r="K4" s="215">
        <v>2018</v>
      </c>
      <c r="L4" s="215">
        <v>2019</v>
      </c>
      <c r="R4" s="129"/>
      <c r="S4" s="129"/>
      <c r="T4" s="129"/>
      <c r="U4" s="129"/>
      <c r="V4" s="129"/>
    </row>
    <row r="5" spans="1:22">
      <c r="A5" s="216" t="s">
        <v>96</v>
      </c>
      <c r="B5" s="474">
        <v>376.26266661485261</v>
      </c>
      <c r="C5" s="474">
        <v>380.20994542011829</v>
      </c>
      <c r="D5" s="474">
        <v>382.75486140066067</v>
      </c>
      <c r="E5" s="474">
        <v>378.97300541630955</v>
      </c>
      <c r="F5" s="474">
        <v>374.53989617080487</v>
      </c>
      <c r="G5" s="474">
        <v>372.07901406649717</v>
      </c>
      <c r="H5" s="474">
        <v>378.71723087889228</v>
      </c>
      <c r="I5" s="474">
        <v>385.61234387679565</v>
      </c>
      <c r="J5" s="474">
        <v>397.41807572783222</v>
      </c>
      <c r="K5" s="474">
        <v>412.90784531406678</v>
      </c>
      <c r="L5" s="474">
        <v>424.68436161828532</v>
      </c>
    </row>
    <row r="6" spans="1:22">
      <c r="A6" s="217" t="s">
        <v>98</v>
      </c>
      <c r="B6" s="475">
        <v>21.437000000000001</v>
      </c>
      <c r="C6" s="475">
        <v>21.654</v>
      </c>
      <c r="D6" s="475">
        <v>21.407</v>
      </c>
      <c r="E6" s="475">
        <v>21.033999999999999</v>
      </c>
      <c r="F6" s="475">
        <v>20.317</v>
      </c>
      <c r="G6" s="475">
        <v>19.079999999999998</v>
      </c>
      <c r="H6" s="475">
        <v>20.196999999999999</v>
      </c>
      <c r="I6" s="475">
        <v>19.149000000000001</v>
      </c>
      <c r="J6" s="475">
        <v>18.321999999999999</v>
      </c>
      <c r="K6" s="475">
        <v>17.981999999999999</v>
      </c>
      <c r="L6" s="475">
        <v>18.574999999999999</v>
      </c>
    </row>
    <row r="7" spans="1:22" ht="13.5" thickBot="1">
      <c r="A7" s="218" t="s">
        <v>82</v>
      </c>
      <c r="B7" s="476">
        <v>397.69966661485262</v>
      </c>
      <c r="C7" s="476">
        <v>401.86394542011828</v>
      </c>
      <c r="D7" s="476">
        <v>404.16186140066065</v>
      </c>
      <c r="E7" s="476">
        <v>400.00700541630954</v>
      </c>
      <c r="F7" s="476">
        <v>394.85689617080487</v>
      </c>
      <c r="G7" s="476">
        <v>391.15901406649715</v>
      </c>
      <c r="H7" s="476">
        <v>398.91423087889228</v>
      </c>
      <c r="I7" s="476">
        <v>404.76134387679565</v>
      </c>
      <c r="J7" s="476">
        <v>415.74007572783222</v>
      </c>
      <c r="K7" s="476">
        <v>430.88984531406675</v>
      </c>
      <c r="L7" s="476">
        <v>443.25936161828531</v>
      </c>
    </row>
    <row r="8" spans="1:22">
      <c r="A8" s="253" t="s">
        <v>87</v>
      </c>
    </row>
    <row r="9" spans="1:22">
      <c r="A9" s="253" t="s">
        <v>97</v>
      </c>
    </row>
    <row r="10" spans="1:22">
      <c r="A10" s="65" t="s">
        <v>127</v>
      </c>
      <c r="B10" s="162"/>
      <c r="C10" s="166"/>
      <c r="D10" s="166"/>
      <c r="E10" s="166"/>
      <c r="F10" s="166"/>
    </row>
    <row r="11" spans="1:22">
      <c r="A11" s="130" t="s">
        <v>120</v>
      </c>
    </row>
  </sheetData>
  <phoneticPr fontId="68" type="noConversion"/>
  <printOptions horizontalCentered="1" verticalCentered="1"/>
  <pageMargins left="0" right="0"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4"/>
  <sheetViews>
    <sheetView showGridLines="0" workbookViewId="0"/>
  </sheetViews>
  <sheetFormatPr baseColWidth="10" defaultRowHeight="12.75"/>
  <cols>
    <col min="1" max="1" width="28.28515625" customWidth="1"/>
    <col min="2" max="2" width="5.85546875" customWidth="1"/>
    <col min="3" max="6" width="6.28515625" customWidth="1"/>
    <col min="7" max="7" width="7" customWidth="1"/>
    <col min="8" max="11" width="6.28515625" customWidth="1"/>
  </cols>
  <sheetData>
    <row r="1" spans="1:11">
      <c r="A1" s="133" t="s">
        <v>132</v>
      </c>
      <c r="B1" s="133"/>
    </row>
    <row r="2" spans="1:11" ht="13.5" thickBot="1">
      <c r="A2" s="230" t="s">
        <v>16</v>
      </c>
      <c r="B2" s="133"/>
    </row>
    <row r="3" spans="1:11" ht="13.5" thickBot="1">
      <c r="B3" s="230"/>
      <c r="C3" s="230"/>
      <c r="D3" s="230"/>
      <c r="E3" s="230"/>
    </row>
    <row r="4" spans="1:11">
      <c r="A4" s="155"/>
      <c r="B4" s="152">
        <v>2010</v>
      </c>
      <c r="C4" s="152">
        <v>2011</v>
      </c>
      <c r="D4" s="152">
        <v>2012</v>
      </c>
      <c r="E4" s="287" t="s">
        <v>62</v>
      </c>
      <c r="F4" s="287" t="s">
        <v>99</v>
      </c>
      <c r="G4" s="287">
        <v>2015</v>
      </c>
      <c r="H4" s="287">
        <v>2016</v>
      </c>
      <c r="I4" s="287">
        <v>2017</v>
      </c>
      <c r="J4" s="287">
        <v>2018</v>
      </c>
      <c r="K4" s="459">
        <v>2019</v>
      </c>
    </row>
    <row r="5" spans="1:11">
      <c r="A5" s="153" t="s">
        <v>112</v>
      </c>
      <c r="B5" s="340">
        <v>11.422849090971306</v>
      </c>
      <c r="C5" s="341">
        <v>11.900107804132322</v>
      </c>
      <c r="D5" s="341">
        <v>12.447659293248128</v>
      </c>
      <c r="E5" s="341">
        <v>12.991489743656626</v>
      </c>
      <c r="F5" s="341">
        <v>13.0314861807247</v>
      </c>
      <c r="G5" s="341">
        <v>13.090773432683319</v>
      </c>
      <c r="H5" s="341">
        <v>13.063659316177626</v>
      </c>
      <c r="I5" s="472">
        <v>13.074671931883747</v>
      </c>
      <c r="J5" s="341">
        <v>13.338165956814258</v>
      </c>
      <c r="K5" s="564">
        <v>14.048258432632387</v>
      </c>
    </row>
    <row r="6" spans="1:11">
      <c r="A6" s="153" t="s">
        <v>63</v>
      </c>
      <c r="B6" s="342">
        <v>4.1243170324645781</v>
      </c>
      <c r="C6" s="343">
        <v>4.1324891923637397</v>
      </c>
      <c r="D6" s="343">
        <v>4.2239616979744348</v>
      </c>
      <c r="E6" s="343">
        <v>4.3374264598339662</v>
      </c>
      <c r="F6" s="343">
        <v>4.3596850734147869</v>
      </c>
      <c r="G6" s="343">
        <v>4.757441021666196</v>
      </c>
      <c r="H6" s="343">
        <v>4.9563512977033763</v>
      </c>
      <c r="I6" s="343">
        <v>5.3393481580109956</v>
      </c>
      <c r="J6" s="343">
        <v>6.3487232512735581</v>
      </c>
      <c r="K6" s="461">
        <v>7.5666282446545923</v>
      </c>
    </row>
    <row r="7" spans="1:11">
      <c r="A7" s="154" t="s">
        <v>23</v>
      </c>
      <c r="B7" s="340">
        <v>5.3883908339580913</v>
      </c>
      <c r="C7" s="341">
        <v>5.2966402930281555</v>
      </c>
      <c r="D7" s="341">
        <v>5.2584079066587215</v>
      </c>
      <c r="E7" s="341">
        <v>5.1454084244260967</v>
      </c>
      <c r="F7" s="341">
        <v>4.8778116606962287</v>
      </c>
      <c r="G7" s="341">
        <v>5.0629931039315759</v>
      </c>
      <c r="H7" s="341">
        <v>4.7309359674990903</v>
      </c>
      <c r="I7" s="341">
        <v>4.4070805461618896</v>
      </c>
      <c r="J7" s="341">
        <v>4.1732243624570193</v>
      </c>
      <c r="K7" s="460">
        <v>4.1905488317685977</v>
      </c>
    </row>
    <row r="8" spans="1:11">
      <c r="A8" s="283" t="s">
        <v>21</v>
      </c>
      <c r="B8" s="338">
        <v>3.3626249262069119</v>
      </c>
      <c r="C8" s="285">
        <v>3.3140462929712524</v>
      </c>
      <c r="D8" s="285">
        <v>3.3166912304788436</v>
      </c>
      <c r="E8" s="285">
        <v>3.2847153305049432</v>
      </c>
      <c r="F8" s="285">
        <v>3.2474119774889654</v>
      </c>
      <c r="G8" s="285">
        <v>3.6407556097202169</v>
      </c>
      <c r="H8" s="285">
        <v>3.5450302145678756</v>
      </c>
      <c r="I8" s="285">
        <v>3.3997112338568383</v>
      </c>
      <c r="J8" s="285">
        <v>3.4423228993240089</v>
      </c>
      <c r="K8" s="462">
        <v>3.7137827288199787</v>
      </c>
    </row>
    <row r="9" spans="1:11">
      <c r="A9" s="283" t="s">
        <v>22</v>
      </c>
      <c r="B9" s="338">
        <v>9.5652204892601258</v>
      </c>
      <c r="C9" s="285">
        <v>9.2184765844406638</v>
      </c>
      <c r="D9" s="285">
        <v>8.9874201027903062</v>
      </c>
      <c r="E9" s="285">
        <v>8.6471504140455036</v>
      </c>
      <c r="F9" s="285">
        <v>7.9671248997098818</v>
      </c>
      <c r="G9" s="285">
        <v>8.0090042100488219</v>
      </c>
      <c r="H9" s="285">
        <v>7.3627630278910727</v>
      </c>
      <c r="I9" s="285">
        <v>6.6850344011284788</v>
      </c>
      <c r="J9" s="285">
        <v>6.0870903119911768</v>
      </c>
      <c r="K9" s="462">
        <v>5.7967730095281578</v>
      </c>
    </row>
    <row r="10" spans="1:11">
      <c r="A10" s="283" t="s">
        <v>19</v>
      </c>
      <c r="B10" s="338">
        <v>2.8380398073491855</v>
      </c>
      <c r="C10" s="285">
        <v>2.7292152347416301</v>
      </c>
      <c r="D10" s="285">
        <v>2.5717994320672828</v>
      </c>
      <c r="E10" s="285">
        <v>2.5352743018335588</v>
      </c>
      <c r="F10" s="285">
        <v>2.3960304512665611</v>
      </c>
      <c r="G10" s="285">
        <v>2.6021334307411315</v>
      </c>
      <c r="H10" s="285">
        <v>2.3657212498055911</v>
      </c>
      <c r="I10" s="285">
        <v>2.1951757744492171</v>
      </c>
      <c r="J10" s="285">
        <v>1.9779372179134016</v>
      </c>
      <c r="K10" s="462">
        <v>1.8670745909051223</v>
      </c>
    </row>
    <row r="11" spans="1:11" ht="13.5" thickBot="1">
      <c r="A11" s="284" t="s">
        <v>20</v>
      </c>
      <c r="B11" s="339">
        <v>1.085597416450869</v>
      </c>
      <c r="C11" s="286">
        <v>1.1069831200421933</v>
      </c>
      <c r="D11" s="286">
        <v>1.129055146111497</v>
      </c>
      <c r="E11" s="286">
        <v>1.0978328295278279</v>
      </c>
      <c r="F11" s="286">
        <v>1.0749589222136751</v>
      </c>
      <c r="G11" s="286">
        <v>1.0613702016758775</v>
      </c>
      <c r="H11" s="286">
        <v>1.0068933993547282</v>
      </c>
      <c r="I11" s="286">
        <v>1.0039153852032145</v>
      </c>
      <c r="J11" s="286">
        <v>0.90416144187874958</v>
      </c>
      <c r="K11" s="463">
        <v>0.85665699005170437</v>
      </c>
    </row>
    <row r="12" spans="1:11">
      <c r="A12" s="65" t="s">
        <v>127</v>
      </c>
      <c r="B12" s="65"/>
      <c r="C12" s="114"/>
      <c r="D12" s="114"/>
      <c r="E12" s="114"/>
    </row>
    <row r="13" spans="1:11">
      <c r="A13" s="130" t="s">
        <v>123</v>
      </c>
      <c r="B13" s="130"/>
    </row>
    <row r="14" spans="1:11">
      <c r="A14" s="242" t="s">
        <v>110</v>
      </c>
      <c r="B14" s="242"/>
    </row>
  </sheetData>
  <phoneticPr fontId="54"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74"/>
  <sheetViews>
    <sheetView showGridLines="0" workbookViewId="0"/>
  </sheetViews>
  <sheetFormatPr baseColWidth="10" defaultRowHeight="12.75"/>
  <cols>
    <col min="1" max="1" width="37.28515625" bestFit="1" customWidth="1"/>
    <col min="2" max="12" width="6.7109375" customWidth="1"/>
  </cols>
  <sheetData>
    <row r="1" spans="1:17">
      <c r="A1" s="133" t="s">
        <v>133</v>
      </c>
    </row>
    <row r="2" spans="1:17">
      <c r="A2" s="156" t="s">
        <v>75</v>
      </c>
      <c r="B2" s="156"/>
      <c r="C2" s="156"/>
      <c r="D2" s="156"/>
      <c r="E2" s="156"/>
      <c r="F2" s="156"/>
      <c r="G2" s="156"/>
    </row>
    <row r="3" spans="1:17" ht="13.5" thickBot="1">
      <c r="A3" s="156"/>
      <c r="B3" s="156"/>
      <c r="C3" s="156"/>
      <c r="D3" s="156"/>
      <c r="E3" s="156"/>
      <c r="F3" s="156"/>
      <c r="G3" s="156"/>
    </row>
    <row r="4" spans="1:17">
      <c r="A4" s="219" t="s">
        <v>1</v>
      </c>
      <c r="B4" s="152">
        <v>2009</v>
      </c>
      <c r="C4" s="152">
        <v>2010</v>
      </c>
      <c r="D4" s="152">
        <v>2011</v>
      </c>
      <c r="E4" s="152">
        <v>2012</v>
      </c>
      <c r="F4" s="287">
        <v>2013</v>
      </c>
      <c r="G4" s="287">
        <v>2014</v>
      </c>
      <c r="H4" s="287">
        <v>2015</v>
      </c>
      <c r="I4" s="287">
        <v>2016</v>
      </c>
      <c r="J4" s="287">
        <v>2017</v>
      </c>
      <c r="K4" s="287">
        <v>2018</v>
      </c>
      <c r="L4" s="459">
        <v>2019</v>
      </c>
    </row>
    <row r="5" spans="1:17">
      <c r="A5" s="220" t="s">
        <v>23</v>
      </c>
      <c r="B5" s="288">
        <v>21.437000000000001</v>
      </c>
      <c r="C5" s="288">
        <v>21.654</v>
      </c>
      <c r="D5" s="288">
        <v>21.407</v>
      </c>
      <c r="E5" s="288">
        <v>21.033999999999999</v>
      </c>
      <c r="F5" s="288">
        <v>20.317</v>
      </c>
      <c r="G5" s="288">
        <v>19.079999999999998</v>
      </c>
      <c r="H5" s="288">
        <v>20.196999999999999</v>
      </c>
      <c r="I5" s="315">
        <v>19.149000000000001</v>
      </c>
      <c r="J5" s="315">
        <v>18.321999999999999</v>
      </c>
      <c r="K5" s="315">
        <v>17.981999999999999</v>
      </c>
      <c r="L5" s="464">
        <v>18.574999999999999</v>
      </c>
    </row>
    <row r="6" spans="1:17">
      <c r="A6" s="221" t="s">
        <v>57</v>
      </c>
      <c r="B6" s="289">
        <v>6.431</v>
      </c>
      <c r="C6" s="289">
        <v>6.4320000000000004</v>
      </c>
      <c r="D6" s="289">
        <v>6.36</v>
      </c>
      <c r="E6" s="289">
        <v>6.2119999999999997</v>
      </c>
      <c r="F6" s="289">
        <v>6.0309999999999997</v>
      </c>
      <c r="G6" s="289">
        <v>5.8620000000000001</v>
      </c>
      <c r="H6" s="289">
        <v>6.7450000000000001</v>
      </c>
      <c r="I6" s="311">
        <v>6.7720000000000002</v>
      </c>
      <c r="J6" s="311">
        <v>6.7279999999999998</v>
      </c>
      <c r="K6" s="311">
        <v>7.0460000000000003</v>
      </c>
      <c r="L6" s="465">
        <v>7.8179999999999996</v>
      </c>
    </row>
    <row r="7" spans="1:17">
      <c r="A7" s="221" t="s">
        <v>58</v>
      </c>
      <c r="B7" s="289">
        <v>13.984</v>
      </c>
      <c r="C7" s="289">
        <v>14.211</v>
      </c>
      <c r="D7" s="289">
        <v>14.081</v>
      </c>
      <c r="E7" s="289">
        <v>13.885999999999999</v>
      </c>
      <c r="F7" s="289">
        <v>13.396000000000001</v>
      </c>
      <c r="G7" s="289">
        <v>12.388</v>
      </c>
      <c r="H7" s="289">
        <v>12.579000000000001</v>
      </c>
      <c r="I7" s="311">
        <v>11.55</v>
      </c>
      <c r="J7" s="311">
        <v>10.798</v>
      </c>
      <c r="K7" s="311">
        <v>10.188000000000001</v>
      </c>
      <c r="L7" s="465">
        <v>10.044</v>
      </c>
    </row>
    <row r="8" spans="1:17">
      <c r="A8" s="222" t="s">
        <v>59</v>
      </c>
      <c r="B8" s="290">
        <v>0.57899999999999996</v>
      </c>
      <c r="C8" s="290">
        <v>0.54700000000000004</v>
      </c>
      <c r="D8" s="290">
        <v>0.51700000000000002</v>
      </c>
      <c r="E8" s="290">
        <v>0.497</v>
      </c>
      <c r="F8" s="290">
        <v>0.47899999999999998</v>
      </c>
      <c r="G8" s="290">
        <v>0.43</v>
      </c>
      <c r="H8" s="290">
        <v>0.46</v>
      </c>
      <c r="I8" s="312">
        <v>0.443</v>
      </c>
      <c r="J8" s="312">
        <v>0.42499999999999999</v>
      </c>
      <c r="K8" s="312">
        <v>0.39800000000000002</v>
      </c>
      <c r="L8" s="466">
        <v>0.376</v>
      </c>
    </row>
    <row r="9" spans="1:17">
      <c r="A9" s="223" t="s">
        <v>60</v>
      </c>
      <c r="B9" s="291">
        <v>0.443</v>
      </c>
      <c r="C9" s="291">
        <v>0.46400000000000002</v>
      </c>
      <c r="D9" s="291">
        <v>0.44900000000000001</v>
      </c>
      <c r="E9" s="291">
        <v>0.439</v>
      </c>
      <c r="F9" s="291">
        <v>0.41099999999999998</v>
      </c>
      <c r="G9" s="291">
        <v>0.4</v>
      </c>
      <c r="H9" s="291">
        <v>0.41299999999999998</v>
      </c>
      <c r="I9" s="313">
        <v>0.38400000000000001</v>
      </c>
      <c r="J9" s="313">
        <v>0.371</v>
      </c>
      <c r="K9" s="313">
        <v>0.35</v>
      </c>
      <c r="L9" s="467">
        <v>0.33700000000000002</v>
      </c>
    </row>
    <row r="10" spans="1:17">
      <c r="A10" s="224" t="s">
        <v>61</v>
      </c>
      <c r="B10" s="292">
        <v>57.823</v>
      </c>
      <c r="C10" s="292">
        <v>59.036999999999999</v>
      </c>
      <c r="D10" s="292">
        <v>59.353000000000002</v>
      </c>
      <c r="E10" s="292">
        <v>60.415999999999997</v>
      </c>
      <c r="F10" s="292">
        <v>61.981000000000002</v>
      </c>
      <c r="G10" s="292">
        <v>65.400000000000006</v>
      </c>
      <c r="H10" s="292">
        <v>68.007999999999996</v>
      </c>
      <c r="I10" s="314">
        <v>71.662000000000006</v>
      </c>
      <c r="J10" s="314">
        <v>78.436999999999998</v>
      </c>
      <c r="K10" s="314">
        <v>95.537999999999997</v>
      </c>
      <c r="L10" s="468">
        <v>116.651</v>
      </c>
    </row>
    <row r="11" spans="1:17" ht="23.25" thickBot="1">
      <c r="A11" s="225" t="s">
        <v>111</v>
      </c>
      <c r="B11" s="344">
        <v>2168.3760000000002</v>
      </c>
      <c r="C11" s="344">
        <v>2343.2939999999999</v>
      </c>
      <c r="D11" s="344">
        <v>2455.5450000000001</v>
      </c>
      <c r="E11" s="344">
        <v>2584.21</v>
      </c>
      <c r="F11" s="345">
        <v>2709.4760000000001</v>
      </c>
      <c r="G11" s="345">
        <v>2715.741</v>
      </c>
      <c r="H11" s="345">
        <v>2735.636</v>
      </c>
      <c r="I11" s="345">
        <v>2745.212</v>
      </c>
      <c r="J11" s="345">
        <v>2782.3939999999998</v>
      </c>
      <c r="K11" s="345">
        <v>2880.1060000000002</v>
      </c>
      <c r="L11" s="469">
        <v>3069.944</v>
      </c>
      <c r="M11" s="310"/>
      <c r="N11" s="310"/>
      <c r="O11" s="310"/>
      <c r="P11" s="310"/>
      <c r="Q11" s="310"/>
    </row>
    <row r="12" spans="1:17">
      <c r="A12" s="65" t="s">
        <v>127</v>
      </c>
      <c r="B12" s="114"/>
      <c r="C12" s="114"/>
      <c r="D12" s="114"/>
    </row>
    <row r="13" spans="1:17">
      <c r="A13" s="130" t="s">
        <v>124</v>
      </c>
      <c r="B13" s="156"/>
      <c r="C13" s="156"/>
      <c r="D13" s="156"/>
      <c r="E13" s="156"/>
      <c r="F13" s="156"/>
      <c r="G13" s="156"/>
      <c r="H13" s="156"/>
      <c r="I13" s="156"/>
      <c r="J13" s="156"/>
      <c r="K13" s="156"/>
      <c r="L13" s="156"/>
    </row>
    <row r="14" spans="1:17">
      <c r="A14" s="130"/>
      <c r="B14" s="156"/>
      <c r="C14" s="156"/>
      <c r="D14" s="156"/>
      <c r="E14" s="156"/>
      <c r="F14" s="156"/>
      <c r="G14" s="353"/>
      <c r="H14" s="353"/>
      <c r="I14" s="353"/>
      <c r="J14" s="353"/>
      <c r="K14" s="353"/>
      <c r="L14" s="353"/>
    </row>
    <row r="15" spans="1:17" ht="13.5" thickBot="1">
      <c r="A15" s="156" t="s">
        <v>76</v>
      </c>
      <c r="B15" s="156"/>
      <c r="C15" s="156"/>
      <c r="D15" s="156"/>
      <c r="E15" s="156"/>
      <c r="F15" s="156"/>
      <c r="G15" s="156"/>
      <c r="H15" s="156"/>
      <c r="I15" s="156"/>
      <c r="J15" s="156"/>
      <c r="K15" s="156"/>
      <c r="L15" s="156"/>
    </row>
    <row r="16" spans="1:17">
      <c r="A16" s="219" t="s">
        <v>1</v>
      </c>
      <c r="B16" s="152">
        <v>2009</v>
      </c>
      <c r="C16" s="152">
        <v>2010</v>
      </c>
      <c r="D16" s="152">
        <v>2011</v>
      </c>
      <c r="E16" s="152">
        <v>2012</v>
      </c>
      <c r="F16" s="152">
        <v>2013</v>
      </c>
      <c r="G16" s="152">
        <v>2014</v>
      </c>
      <c r="H16" s="152">
        <v>2015</v>
      </c>
      <c r="I16" s="287">
        <v>2016</v>
      </c>
      <c r="J16" s="287">
        <v>2017</v>
      </c>
      <c r="K16" s="287">
        <v>2018</v>
      </c>
      <c r="L16" s="459">
        <v>2019</v>
      </c>
    </row>
    <row r="17" spans="1:17">
      <c r="A17" s="220" t="s">
        <v>23</v>
      </c>
      <c r="B17" s="294" t="s">
        <v>9</v>
      </c>
      <c r="C17" s="315">
        <v>1.0122685077202909</v>
      </c>
      <c r="D17" s="315">
        <v>-1.1406668513900429</v>
      </c>
      <c r="E17" s="315">
        <v>-1.7424207035082035</v>
      </c>
      <c r="F17" s="315">
        <v>-3.4087667585813386</v>
      </c>
      <c r="G17" s="315">
        <v>-6.0884973175173593</v>
      </c>
      <c r="H17" s="315">
        <v>5.8542976939203406</v>
      </c>
      <c r="I17" s="315">
        <v>-5.1888894390255897</v>
      </c>
      <c r="J17" s="315">
        <v>-4.3187633818998465</v>
      </c>
      <c r="K17" s="315">
        <v>-1.8556926099770759</v>
      </c>
      <c r="L17" s="464">
        <v>3.2977421866310808</v>
      </c>
    </row>
    <row r="18" spans="1:17">
      <c r="A18" s="221" t="s">
        <v>57</v>
      </c>
      <c r="B18" s="295" t="s">
        <v>9</v>
      </c>
      <c r="C18" s="311">
        <v>1.5549681231539946E-2</v>
      </c>
      <c r="D18" s="311">
        <v>-1.1194029850746279</v>
      </c>
      <c r="E18" s="311">
        <v>-2.3270440251572415</v>
      </c>
      <c r="F18" s="311">
        <v>-2.9137153895685777</v>
      </c>
      <c r="G18" s="311">
        <v>-2.8021886917592371</v>
      </c>
      <c r="H18" s="311">
        <v>15.063118389628114</v>
      </c>
      <c r="I18" s="311">
        <v>0.40029651593773369</v>
      </c>
      <c r="J18" s="311">
        <v>-0.64973419964560664</v>
      </c>
      <c r="K18" s="311">
        <v>4.7265160523186758</v>
      </c>
      <c r="L18" s="465">
        <v>10.956571104172564</v>
      </c>
    </row>
    <row r="19" spans="1:17">
      <c r="A19" s="221" t="s">
        <v>58</v>
      </c>
      <c r="B19" s="295" t="s">
        <v>9</v>
      </c>
      <c r="C19" s="311">
        <v>1.6232837528604143</v>
      </c>
      <c r="D19" s="311">
        <v>-0.91478432200408688</v>
      </c>
      <c r="E19" s="311">
        <v>-1.3848448263617661</v>
      </c>
      <c r="F19" s="311">
        <v>-3.528733976667136</v>
      </c>
      <c r="G19" s="311">
        <v>-7.5246342191699078</v>
      </c>
      <c r="H19" s="311">
        <v>1.5418146593477617</v>
      </c>
      <c r="I19" s="311">
        <v>-8.1803005008347238</v>
      </c>
      <c r="J19" s="311">
        <v>-6.510822510822516</v>
      </c>
      <c r="K19" s="311">
        <v>-5.6491942952398535</v>
      </c>
      <c r="L19" s="465">
        <v>-1.4134275618374548</v>
      </c>
    </row>
    <row r="20" spans="1:17">
      <c r="A20" s="222" t="s">
        <v>59</v>
      </c>
      <c r="B20" s="296" t="s">
        <v>9</v>
      </c>
      <c r="C20" s="321">
        <v>-5.5267702936096574</v>
      </c>
      <c r="D20" s="321">
        <v>-5.4844606946983596</v>
      </c>
      <c r="E20" s="321">
        <v>-3.8684719535783394</v>
      </c>
      <c r="F20" s="321">
        <v>-3.6217303822937654</v>
      </c>
      <c r="G20" s="321">
        <v>-10.229645093945718</v>
      </c>
      <c r="H20" s="321">
        <v>6.9767441860465187</v>
      </c>
      <c r="I20" s="312">
        <v>-3.6956521739130466</v>
      </c>
      <c r="J20" s="312">
        <v>-4.063205417607227</v>
      </c>
      <c r="K20" s="312">
        <v>-6.3529411764705808</v>
      </c>
      <c r="L20" s="466">
        <v>-5.5276381909547752</v>
      </c>
    </row>
    <row r="21" spans="1:17">
      <c r="A21" s="223" t="s">
        <v>60</v>
      </c>
      <c r="B21" s="296" t="s">
        <v>9</v>
      </c>
      <c r="C21" s="321">
        <v>4.7404063205417648</v>
      </c>
      <c r="D21" s="321">
        <v>-3.2327586206896584</v>
      </c>
      <c r="E21" s="321">
        <v>-2.227171492204902</v>
      </c>
      <c r="F21" s="321">
        <v>-6.3781321184510311</v>
      </c>
      <c r="G21" s="321">
        <v>-2.6763990267639794</v>
      </c>
      <c r="H21" s="321">
        <v>3.2499999999999889</v>
      </c>
      <c r="I21" s="313">
        <v>-7.0217917675544719</v>
      </c>
      <c r="J21" s="313">
        <v>-3.3854166666666701</v>
      </c>
      <c r="K21" s="313">
        <v>-5.660377358490571</v>
      </c>
      <c r="L21" s="467">
        <v>-3.7142857142857033</v>
      </c>
    </row>
    <row r="22" spans="1:17">
      <c r="A22" s="224" t="s">
        <v>61</v>
      </c>
      <c r="B22" s="297" t="s">
        <v>9</v>
      </c>
      <c r="C22" s="322">
        <v>2.0995105753765779</v>
      </c>
      <c r="D22" s="322">
        <v>0.53525755034978484</v>
      </c>
      <c r="E22" s="322">
        <v>1.7909793944703642</v>
      </c>
      <c r="F22" s="322">
        <v>2.5903734110169574</v>
      </c>
      <c r="G22" s="322">
        <v>5.5162065794356394</v>
      </c>
      <c r="H22" s="322">
        <v>3.9877675840978433</v>
      </c>
      <c r="I22" s="314">
        <v>5.3728973061992864</v>
      </c>
      <c r="J22" s="314">
        <v>9.4541039881666578</v>
      </c>
      <c r="K22" s="314">
        <v>21.802210691382893</v>
      </c>
      <c r="L22" s="468">
        <v>22.099060059871455</v>
      </c>
    </row>
    <row r="23" spans="1:17" ht="23.25" thickBot="1">
      <c r="A23" s="225" t="s">
        <v>111</v>
      </c>
      <c r="B23" s="298" t="s">
        <v>9</v>
      </c>
      <c r="C23" s="320">
        <v>8.0667743970602714</v>
      </c>
      <c r="D23" s="320">
        <v>4.7903080023249407</v>
      </c>
      <c r="E23" s="320">
        <v>5.23977365513562</v>
      </c>
      <c r="F23" s="320">
        <v>4.8473614760410362</v>
      </c>
      <c r="G23" s="320">
        <v>0.23122552109706351</v>
      </c>
      <c r="H23" s="320">
        <v>0.73258090517468277</v>
      </c>
      <c r="I23" s="320">
        <v>0.35004657052327215</v>
      </c>
      <c r="J23" s="320">
        <v>1.3544309146251652</v>
      </c>
      <c r="K23" s="320">
        <v>3.5117959570068238</v>
      </c>
      <c r="L23" s="470">
        <v>6.5913546237534204</v>
      </c>
    </row>
    <row r="24" spans="1:17">
      <c r="A24" s="65" t="s">
        <v>127</v>
      </c>
      <c r="B24" s="168"/>
      <c r="C24" s="169"/>
      <c r="D24" s="169"/>
      <c r="E24" s="169"/>
      <c r="F24" s="169"/>
      <c r="G24" s="169"/>
      <c r="H24" s="169"/>
      <c r="I24" s="169"/>
      <c r="J24" s="169"/>
      <c r="K24" s="169"/>
      <c r="L24" s="169"/>
    </row>
    <row r="25" spans="1:17">
      <c r="A25" s="130" t="s">
        <v>124</v>
      </c>
      <c r="B25" s="156"/>
      <c r="C25" s="156"/>
      <c r="D25" s="156"/>
      <c r="E25" s="156"/>
      <c r="F25" s="156"/>
      <c r="G25" s="156"/>
      <c r="H25" s="156"/>
      <c r="I25" s="156"/>
      <c r="J25" s="156"/>
      <c r="K25" s="156"/>
      <c r="L25" s="156"/>
    </row>
    <row r="26" spans="1:17">
      <c r="A26" s="156"/>
      <c r="B26" s="156"/>
      <c r="C26" s="156"/>
      <c r="D26" s="156"/>
      <c r="E26" s="156"/>
      <c r="F26" s="156"/>
      <c r="G26" s="156"/>
      <c r="H26" s="156"/>
      <c r="I26" s="156"/>
      <c r="J26" s="156"/>
      <c r="K26" s="156"/>
      <c r="L26" s="156"/>
    </row>
    <row r="27" spans="1:17" ht="13.5" thickBot="1">
      <c r="A27" s="61" t="s">
        <v>77</v>
      </c>
      <c r="B27" s="61"/>
      <c r="C27" s="61"/>
      <c r="D27" s="61"/>
      <c r="E27" s="61"/>
      <c r="F27" s="61"/>
      <c r="G27" s="61"/>
      <c r="H27" s="61"/>
      <c r="I27" s="61"/>
      <c r="J27" s="61"/>
      <c r="K27" s="61"/>
      <c r="L27" s="61"/>
    </row>
    <row r="28" spans="1:17">
      <c r="A28" s="299" t="s">
        <v>1</v>
      </c>
      <c r="B28" s="152">
        <v>2009</v>
      </c>
      <c r="C28" s="152">
        <v>2010</v>
      </c>
      <c r="D28" s="152">
        <v>2011</v>
      </c>
      <c r="E28" s="152">
        <v>2012</v>
      </c>
      <c r="F28" s="152">
        <v>2013</v>
      </c>
      <c r="G28" s="152">
        <v>2014</v>
      </c>
      <c r="H28" s="152">
        <v>2015</v>
      </c>
      <c r="I28" s="287">
        <v>2016</v>
      </c>
      <c r="J28" s="287">
        <v>2017</v>
      </c>
      <c r="K28" s="287">
        <v>2018</v>
      </c>
      <c r="L28" s="459">
        <v>2019</v>
      </c>
      <c r="M28" s="309"/>
      <c r="N28" s="309"/>
      <c r="O28" s="309"/>
      <c r="P28" s="309"/>
      <c r="Q28" s="309"/>
    </row>
    <row r="29" spans="1:17">
      <c r="A29" s="300" t="s">
        <v>23</v>
      </c>
      <c r="B29" s="289">
        <v>53.053132434575701</v>
      </c>
      <c r="C29" s="289">
        <v>54.853606723930902</v>
      </c>
      <c r="D29" s="289">
        <v>57.621338814406499</v>
      </c>
      <c r="E29" s="289">
        <v>60.368926499952501</v>
      </c>
      <c r="F29" s="311">
        <v>61.928434316089998</v>
      </c>
      <c r="G29" s="311">
        <v>62.6729559748428</v>
      </c>
      <c r="H29" s="311">
        <v>68.633955537951195</v>
      </c>
      <c r="I29" s="315">
        <v>69.293435688547703</v>
      </c>
      <c r="J29" s="315">
        <v>69.468398646435986</v>
      </c>
      <c r="K29" s="315">
        <v>69.24702480258037</v>
      </c>
      <c r="L29" s="464">
        <v>69.695827725437425</v>
      </c>
    </row>
    <row r="30" spans="1:17">
      <c r="A30" s="301" t="s">
        <v>57</v>
      </c>
      <c r="B30" s="289">
        <v>62.603016638158898</v>
      </c>
      <c r="C30" s="289">
        <v>63.992537313432798</v>
      </c>
      <c r="D30" s="289">
        <v>66.147798742138406</v>
      </c>
      <c r="E30" s="289">
        <v>67.900837089504194</v>
      </c>
      <c r="F30" s="311">
        <v>69.971812303100606</v>
      </c>
      <c r="G30" s="311">
        <v>70.232002729443906</v>
      </c>
      <c r="H30" s="311">
        <v>75.315048183839906</v>
      </c>
      <c r="I30" s="311">
        <v>74.719432959244003</v>
      </c>
      <c r="J30" s="311">
        <v>74.256837098692046</v>
      </c>
      <c r="K30" s="311">
        <v>71.402214022140214</v>
      </c>
      <c r="L30" s="465">
        <v>68.419033000767456</v>
      </c>
    </row>
    <row r="31" spans="1:17">
      <c r="A31" s="301" t="s">
        <v>58</v>
      </c>
      <c r="B31" s="289">
        <v>49.0131578947368</v>
      </c>
      <c r="C31" s="289">
        <v>51.150517204982101</v>
      </c>
      <c r="D31" s="289">
        <v>54.307222498402098</v>
      </c>
      <c r="E31" s="289">
        <v>57.511162321762903</v>
      </c>
      <c r="F31" s="311">
        <v>58.920573305464302</v>
      </c>
      <c r="G31" s="311">
        <v>59.711010655472997</v>
      </c>
      <c r="H31" s="311">
        <v>65.498052309404599</v>
      </c>
      <c r="I31" s="311">
        <v>66.493506493506501</v>
      </c>
      <c r="J31" s="311">
        <v>66.901278014447115</v>
      </c>
      <c r="K31" s="311">
        <v>68.109540636042396</v>
      </c>
      <c r="L31" s="465">
        <v>70.888092393468739</v>
      </c>
    </row>
    <row r="32" spans="1:17">
      <c r="A32" s="302" t="s">
        <v>59</v>
      </c>
      <c r="B32" s="290">
        <v>41.450777202072501</v>
      </c>
      <c r="C32" s="290">
        <v>42.778793418647197</v>
      </c>
      <c r="D32" s="290">
        <v>46.034816247582199</v>
      </c>
      <c r="E32" s="290">
        <v>49.094567404426599</v>
      </c>
      <c r="F32" s="312">
        <v>49.060542797494797</v>
      </c>
      <c r="G32" s="312">
        <v>49.534883720930203</v>
      </c>
      <c r="H32" s="312">
        <v>59.130434782608702</v>
      </c>
      <c r="I32" s="312">
        <v>61.8510158013544</v>
      </c>
      <c r="J32" s="312">
        <v>63.764705882352949</v>
      </c>
      <c r="K32" s="312">
        <v>65.577889447236174</v>
      </c>
      <c r="L32" s="466">
        <v>67.287234042553195</v>
      </c>
    </row>
    <row r="33" spans="1:17">
      <c r="A33" s="303" t="s">
        <v>60</v>
      </c>
      <c r="B33" s="291">
        <v>57.110609480812599</v>
      </c>
      <c r="C33" s="291">
        <v>55.818965517241402</v>
      </c>
      <c r="D33" s="291">
        <v>54.120267260579098</v>
      </c>
      <c r="E33" s="291">
        <v>56.947608200455598</v>
      </c>
      <c r="F33" s="313">
        <v>56.9343065693431</v>
      </c>
      <c r="G33" s="313">
        <v>57.75</v>
      </c>
      <c r="H33" s="313">
        <v>65.617433414043603</v>
      </c>
      <c r="I33" s="313">
        <v>66.40625</v>
      </c>
      <c r="J33" s="313">
        <v>63.881401617250674</v>
      </c>
      <c r="K33" s="313">
        <v>63.142857142857153</v>
      </c>
      <c r="L33" s="467">
        <v>66.468842729970319</v>
      </c>
      <c r="M33" s="473"/>
    </row>
    <row r="34" spans="1:17">
      <c r="A34" s="304" t="s">
        <v>61</v>
      </c>
      <c r="B34" s="292">
        <v>28.410839977171701</v>
      </c>
      <c r="C34" s="292">
        <v>29.264698409472</v>
      </c>
      <c r="D34" s="292">
        <v>30.7061142654963</v>
      </c>
      <c r="E34" s="292">
        <v>32.122285487288103</v>
      </c>
      <c r="F34" s="314">
        <v>32.064664977977102</v>
      </c>
      <c r="G34" s="314">
        <v>31.350924927148899</v>
      </c>
      <c r="H34" s="314">
        <v>34.404775908716601</v>
      </c>
      <c r="I34" s="314">
        <v>32.266752253635097</v>
      </c>
      <c r="J34" s="314">
        <v>28.909825720004591</v>
      </c>
      <c r="K34" s="314">
        <v>23.731918189620881</v>
      </c>
      <c r="L34" s="468">
        <v>20.647058319260015</v>
      </c>
    </row>
    <row r="35" spans="1:17" ht="23.25" thickBot="1">
      <c r="A35" s="225" t="s">
        <v>111</v>
      </c>
      <c r="B35" s="293">
        <v>30.293500758171092</v>
      </c>
      <c r="C35" s="293">
        <v>29.583782487387413</v>
      </c>
      <c r="D35" s="293">
        <v>30.020952578755431</v>
      </c>
      <c r="E35" s="293">
        <v>30.721148823044565</v>
      </c>
      <c r="F35" s="320">
        <v>30.823598363668843</v>
      </c>
      <c r="G35" s="320">
        <v>30.415860717203888</v>
      </c>
      <c r="H35" s="320">
        <v>30.620228714638937</v>
      </c>
      <c r="I35" s="320">
        <v>29.795804477031282</v>
      </c>
      <c r="J35" s="320">
        <v>28.883184768224773</v>
      </c>
      <c r="K35" s="320">
        <v>27.632628799078923</v>
      </c>
      <c r="L35" s="470">
        <v>27.950379550897349</v>
      </c>
    </row>
    <row r="36" spans="1:17">
      <c r="A36" s="65" t="s">
        <v>127</v>
      </c>
      <c r="B36" s="305"/>
      <c r="C36" s="305"/>
      <c r="D36" s="305"/>
      <c r="E36" s="305"/>
      <c r="F36" s="169"/>
      <c r="G36" s="169"/>
      <c r="H36" s="169"/>
      <c r="I36" s="169"/>
      <c r="J36" s="169"/>
      <c r="K36" s="169"/>
      <c r="L36" s="169"/>
    </row>
    <row r="37" spans="1:17">
      <c r="A37" s="130" t="s">
        <v>124</v>
      </c>
      <c r="B37" s="61"/>
      <c r="C37" s="61"/>
      <c r="D37" s="61"/>
      <c r="E37" s="61"/>
      <c r="F37" s="61"/>
      <c r="G37" s="61"/>
      <c r="H37" s="61"/>
      <c r="I37" s="61"/>
      <c r="J37" s="61"/>
      <c r="K37" s="61"/>
      <c r="L37" s="61"/>
    </row>
    <row r="38" spans="1:17">
      <c r="A38" s="156"/>
      <c r="B38" s="156"/>
      <c r="C38" s="156"/>
      <c r="D38" s="156"/>
      <c r="E38" s="156"/>
      <c r="F38" s="156"/>
      <c r="G38" s="156"/>
      <c r="H38" s="156"/>
      <c r="I38" s="156"/>
      <c r="J38" s="156"/>
      <c r="K38" s="156"/>
      <c r="L38" s="156"/>
    </row>
    <row r="39" spans="1:17" ht="13.5" thickBot="1">
      <c r="A39" s="61" t="s">
        <v>78</v>
      </c>
      <c r="B39" s="61"/>
      <c r="C39" s="61"/>
      <c r="D39" s="61"/>
      <c r="E39" s="61"/>
      <c r="F39" s="61"/>
      <c r="G39" s="61"/>
      <c r="H39" s="61"/>
      <c r="I39" s="61"/>
      <c r="J39" s="61"/>
      <c r="K39" s="61"/>
      <c r="L39" s="61"/>
    </row>
    <row r="40" spans="1:17">
      <c r="A40" s="299" t="s">
        <v>1</v>
      </c>
      <c r="B40" s="152">
        <v>2009</v>
      </c>
      <c r="C40" s="152">
        <v>2010</v>
      </c>
      <c r="D40" s="152">
        <v>2011</v>
      </c>
      <c r="E40" s="152">
        <v>2012</v>
      </c>
      <c r="F40" s="152">
        <v>2013</v>
      </c>
      <c r="G40" s="152">
        <v>2014</v>
      </c>
      <c r="H40" s="152">
        <v>2015</v>
      </c>
      <c r="I40" s="287">
        <v>2016</v>
      </c>
      <c r="J40" s="287">
        <v>2017</v>
      </c>
      <c r="K40" s="287">
        <v>2018</v>
      </c>
      <c r="L40" s="459">
        <v>2019</v>
      </c>
      <c r="M40" s="309"/>
      <c r="N40" s="309"/>
      <c r="O40" s="309"/>
      <c r="P40" s="309"/>
      <c r="Q40" s="309"/>
    </row>
    <row r="41" spans="1:17">
      <c r="A41" s="300" t="s">
        <v>23</v>
      </c>
      <c r="B41" s="288">
        <v>0.98427951672342195</v>
      </c>
      <c r="C41" s="288">
        <v>1.97192204673501</v>
      </c>
      <c r="D41" s="288">
        <v>2.5272107254636298</v>
      </c>
      <c r="E41" s="288">
        <v>2.7669487496434302</v>
      </c>
      <c r="F41" s="315">
        <v>3.2042132204557801</v>
      </c>
      <c r="G41" s="315">
        <v>4.0041928721174003</v>
      </c>
      <c r="H41" s="315">
        <v>4.2382532059216702</v>
      </c>
      <c r="I41" s="315">
        <v>5.1856493811687301</v>
      </c>
      <c r="J41" s="315">
        <v>6.1074118546010263</v>
      </c>
      <c r="K41" s="315">
        <v>8.1748415081748416</v>
      </c>
      <c r="L41" s="464">
        <v>11.251682368775235</v>
      </c>
    </row>
    <row r="42" spans="1:17">
      <c r="A42" s="301" t="s">
        <v>57</v>
      </c>
      <c r="B42" s="289">
        <v>0.82413310527134198</v>
      </c>
      <c r="C42" s="289">
        <v>1.88121890547264</v>
      </c>
      <c r="D42" s="289">
        <v>2.2327044025157199</v>
      </c>
      <c r="E42" s="289">
        <v>2.5595621377978102</v>
      </c>
      <c r="F42" s="311">
        <v>2.95141767534406</v>
      </c>
      <c r="G42" s="311">
        <v>4.3841692255203002</v>
      </c>
      <c r="H42" s="311">
        <v>5.4707190511489996</v>
      </c>
      <c r="I42" s="311">
        <v>7.8115770821027803</v>
      </c>
      <c r="J42" s="311">
        <v>9.5273483947681328</v>
      </c>
      <c r="K42" s="311">
        <v>14.00794777178541</v>
      </c>
      <c r="L42" s="465">
        <v>20.017907393195191</v>
      </c>
      <c r="M42" s="473"/>
    </row>
    <row r="43" spans="1:17">
      <c r="A43" s="301" t="s">
        <v>58</v>
      </c>
      <c r="B43" s="289">
        <v>0.98684210526315796</v>
      </c>
      <c r="C43" s="289">
        <v>1.86475265639294</v>
      </c>
      <c r="D43" s="289">
        <v>2.4359065407286402</v>
      </c>
      <c r="E43" s="289">
        <v>2.5853377502520498</v>
      </c>
      <c r="F43" s="311">
        <v>2.9561063003881798</v>
      </c>
      <c r="G43" s="311">
        <v>3.3903777849531802</v>
      </c>
      <c r="H43" s="311">
        <v>3.2594005882820598</v>
      </c>
      <c r="I43" s="311">
        <v>3.4199134199134198</v>
      </c>
      <c r="J43" s="311">
        <v>3.7599555473235786</v>
      </c>
      <c r="K43" s="311">
        <v>4.0145268943855514</v>
      </c>
      <c r="L43" s="465">
        <v>4.4305057745917962</v>
      </c>
    </row>
    <row r="44" spans="1:17" ht="12.75" customHeight="1">
      <c r="A44" s="302" t="s">
        <v>59</v>
      </c>
      <c r="B44" s="290">
        <v>1.03626943005181</v>
      </c>
      <c r="C44" s="290">
        <v>1.6453382084095101</v>
      </c>
      <c r="D44" s="290">
        <v>1.7408123791102501</v>
      </c>
      <c r="E44" s="290">
        <v>3.0181086519114699</v>
      </c>
      <c r="F44" s="312">
        <v>5.0104384133611699</v>
      </c>
      <c r="G44" s="312">
        <v>5.1162790697674403</v>
      </c>
      <c r="H44" s="312">
        <v>4.3478260869565197</v>
      </c>
      <c r="I44" s="312">
        <v>3.8374717832957099</v>
      </c>
      <c r="J44" s="312">
        <v>4.0000000000000009</v>
      </c>
      <c r="K44" s="312">
        <v>4.2713567839195985</v>
      </c>
      <c r="L44" s="466">
        <v>4.5212765957446814</v>
      </c>
    </row>
    <row r="45" spans="1:17">
      <c r="A45" s="303" t="s">
        <v>60</v>
      </c>
      <c r="B45" s="291">
        <v>3.1602708803611699</v>
      </c>
      <c r="C45" s="291">
        <v>6.8965517241379297</v>
      </c>
      <c r="D45" s="291">
        <v>10.467706013362999</v>
      </c>
      <c r="E45" s="291">
        <v>11.1617312072893</v>
      </c>
      <c r="F45" s="313">
        <v>12.8953771289538</v>
      </c>
      <c r="G45" s="313">
        <v>16.25</v>
      </c>
      <c r="H45" s="313">
        <v>13.801452784503599</v>
      </c>
      <c r="I45" s="313">
        <v>13.5416666666667</v>
      </c>
      <c r="J45" s="313">
        <v>14.824797843665769</v>
      </c>
      <c r="K45" s="313">
        <v>16.285714285714288</v>
      </c>
      <c r="L45" s="467">
        <v>18.694362017804153</v>
      </c>
    </row>
    <row r="46" spans="1:17">
      <c r="A46" s="304" t="s">
        <v>61</v>
      </c>
      <c r="B46" s="292">
        <v>1.4129325700845701</v>
      </c>
      <c r="C46" s="292">
        <v>3.1014448566153399</v>
      </c>
      <c r="D46" s="292">
        <v>4.1935538220477504</v>
      </c>
      <c r="E46" s="292">
        <v>5.3115068855932197</v>
      </c>
      <c r="F46" s="314">
        <v>7.1731659702166803</v>
      </c>
      <c r="G46" s="314">
        <v>9.6871830373673795</v>
      </c>
      <c r="H46" s="314">
        <v>12.3382543230208</v>
      </c>
      <c r="I46" s="314">
        <v>18.825877033853399</v>
      </c>
      <c r="J46" s="314">
        <v>25.727654040822571</v>
      </c>
      <c r="K46" s="314">
        <v>39.62088383679793</v>
      </c>
      <c r="L46" s="468">
        <v>49.673813340648607</v>
      </c>
    </row>
    <row r="47" spans="1:17" ht="23.25" thickBot="1">
      <c r="A47" s="225" t="s">
        <v>111</v>
      </c>
      <c r="B47" s="293">
        <v>8.6778768995783011</v>
      </c>
      <c r="C47" s="293">
        <v>16.501471859698356</v>
      </c>
      <c r="D47" s="293">
        <v>20.214453410546334</v>
      </c>
      <c r="E47" s="293">
        <v>23.188053602454907</v>
      </c>
      <c r="F47" s="320">
        <v>25.610634676225217</v>
      </c>
      <c r="G47" s="320">
        <v>27.648881097276949</v>
      </c>
      <c r="H47" s="320">
        <v>29.07276406656441</v>
      </c>
      <c r="I47" s="320">
        <v>31.197481287419695</v>
      </c>
      <c r="J47" s="320">
        <v>33.318322279303366</v>
      </c>
      <c r="K47" s="320">
        <v>36.798159512184618</v>
      </c>
      <c r="L47" s="470">
        <v>40.683771430358341</v>
      </c>
      <c r="M47" s="309"/>
      <c r="N47" s="309"/>
      <c r="P47" s="309"/>
      <c r="Q47" s="309"/>
    </row>
    <row r="48" spans="1:17">
      <c r="A48" s="65" t="s">
        <v>127</v>
      </c>
      <c r="B48" s="305"/>
      <c r="C48" s="305"/>
      <c r="D48" s="305"/>
      <c r="E48" s="305"/>
      <c r="F48" s="169"/>
      <c r="G48" s="169"/>
      <c r="H48" s="169"/>
      <c r="I48" s="169"/>
      <c r="J48" s="169"/>
      <c r="K48" s="169"/>
      <c r="L48" s="169"/>
      <c r="M48" s="135"/>
      <c r="N48" s="135"/>
    </row>
    <row r="49" spans="1:14">
      <c r="A49" s="130" t="s">
        <v>124</v>
      </c>
      <c r="B49" s="61"/>
      <c r="C49" s="61"/>
      <c r="D49" s="61"/>
      <c r="E49" s="61"/>
      <c r="F49" s="61"/>
      <c r="G49" s="61"/>
      <c r="H49" s="61"/>
      <c r="I49" s="61"/>
      <c r="J49" s="61"/>
      <c r="K49" s="61"/>
      <c r="L49" s="61"/>
      <c r="M49" s="135"/>
      <c r="N49" s="135"/>
    </row>
    <row r="50" spans="1:14">
      <c r="A50" s="130"/>
      <c r="B50" s="156"/>
      <c r="C50" s="156"/>
      <c r="D50" s="156"/>
      <c r="E50" s="156"/>
      <c r="F50" s="156"/>
      <c r="G50" s="156"/>
      <c r="H50" s="156"/>
      <c r="I50" s="156"/>
      <c r="J50" s="156"/>
      <c r="K50" s="156"/>
      <c r="L50" s="156"/>
    </row>
    <row r="51" spans="1:14">
      <c r="A51" s="156"/>
      <c r="B51" s="156"/>
      <c r="C51" s="156"/>
      <c r="D51" s="156"/>
      <c r="E51" s="156"/>
      <c r="F51" s="156"/>
      <c r="G51" s="156"/>
      <c r="H51" s="156"/>
      <c r="I51" s="156"/>
      <c r="J51" s="156"/>
      <c r="K51" s="156"/>
      <c r="L51" s="156"/>
    </row>
    <row r="52" spans="1:14" ht="13.5" thickBot="1">
      <c r="A52" s="61" t="s">
        <v>100</v>
      </c>
      <c r="B52" s="61"/>
      <c r="C52" s="61"/>
      <c r="D52" s="61"/>
      <c r="E52" s="61"/>
      <c r="F52" s="61"/>
      <c r="G52" s="61"/>
      <c r="H52" s="61"/>
      <c r="I52" s="61"/>
      <c r="J52" s="61"/>
      <c r="K52" s="61"/>
      <c r="L52" s="61"/>
    </row>
    <row r="53" spans="1:14">
      <c r="A53" s="299" t="s">
        <v>1</v>
      </c>
      <c r="B53" s="152">
        <v>2009</v>
      </c>
      <c r="C53" s="152">
        <v>2010</v>
      </c>
      <c r="D53" s="152">
        <v>2011</v>
      </c>
      <c r="E53" s="152">
        <v>2012</v>
      </c>
      <c r="F53" s="152">
        <v>2013</v>
      </c>
      <c r="G53" s="152">
        <v>2014</v>
      </c>
      <c r="H53" s="152">
        <v>2015</v>
      </c>
      <c r="I53" s="287">
        <v>2016</v>
      </c>
      <c r="J53" s="471">
        <v>2017</v>
      </c>
      <c r="K53" s="287">
        <v>2018</v>
      </c>
      <c r="L53" s="459">
        <v>2019</v>
      </c>
    </row>
    <row r="54" spans="1:14">
      <c r="A54" s="300" t="s">
        <v>23</v>
      </c>
      <c r="B54" s="288">
        <v>45.962588048700802</v>
      </c>
      <c r="C54" s="288">
        <v>43.174471229334102</v>
      </c>
      <c r="D54" s="288">
        <v>39.851450460129897</v>
      </c>
      <c r="E54" s="288">
        <v>36.864124750404102</v>
      </c>
      <c r="F54" s="315">
        <v>34.867352463454303</v>
      </c>
      <c r="G54" s="315">
        <v>33.322851153039799</v>
      </c>
      <c r="H54" s="315">
        <v>27.1277912561271</v>
      </c>
      <c r="I54" s="315">
        <v>25.520914930283599</v>
      </c>
      <c r="J54" s="315">
        <v>24.424189498962992</v>
      </c>
      <c r="K54" s="315">
        <v>22.578133689244797</v>
      </c>
      <c r="L54" s="464">
        <v>19.052489905787347</v>
      </c>
    </row>
    <row r="55" spans="1:14">
      <c r="A55" s="301" t="s">
        <v>57</v>
      </c>
      <c r="B55" s="289">
        <v>36.572850256569701</v>
      </c>
      <c r="C55" s="289">
        <v>34.126243781094502</v>
      </c>
      <c r="D55" s="289">
        <v>31.619496855345901</v>
      </c>
      <c r="E55" s="289">
        <v>29.539600772698002</v>
      </c>
      <c r="F55" s="311">
        <v>27.076770021555301</v>
      </c>
      <c r="G55" s="311">
        <v>25.383828045035798</v>
      </c>
      <c r="H55" s="311">
        <v>19.214232765011101</v>
      </c>
      <c r="I55" s="311">
        <v>17.4689899586533</v>
      </c>
      <c r="J55" s="311">
        <v>16.215814506539832</v>
      </c>
      <c r="K55" s="311">
        <v>14.589838206074367</v>
      </c>
      <c r="L55" s="465">
        <v>11.563059606037349</v>
      </c>
    </row>
    <row r="56" spans="1:14">
      <c r="A56" s="301" t="s">
        <v>58</v>
      </c>
      <c r="B56" s="289">
        <v>50</v>
      </c>
      <c r="C56" s="289">
        <v>46.984730138624997</v>
      </c>
      <c r="D56" s="289">
        <v>43.2568709608693</v>
      </c>
      <c r="E56" s="289">
        <v>39.903499927985003</v>
      </c>
      <c r="F56" s="311">
        <v>38.123320394147498</v>
      </c>
      <c r="G56" s="311">
        <v>36.898611559573801</v>
      </c>
      <c r="H56" s="311">
        <v>31.242547102313399</v>
      </c>
      <c r="I56" s="311">
        <v>30.086580086580099</v>
      </c>
      <c r="J56" s="311">
        <v>29.338766438229303</v>
      </c>
      <c r="K56" s="311">
        <v>27.875932469572042</v>
      </c>
      <c r="L56" s="465">
        <v>24.681401831939468</v>
      </c>
    </row>
    <row r="57" spans="1:14" ht="12.75" customHeight="1">
      <c r="A57" s="302" t="s">
        <v>59</v>
      </c>
      <c r="B57" s="290">
        <v>57.512953367875703</v>
      </c>
      <c r="C57" s="290">
        <v>55.575868372943297</v>
      </c>
      <c r="D57" s="290">
        <v>52.224371373307498</v>
      </c>
      <c r="E57" s="290">
        <v>47.887323943661997</v>
      </c>
      <c r="F57" s="312">
        <v>45.929018789144102</v>
      </c>
      <c r="G57" s="312">
        <v>45.348837209302303</v>
      </c>
      <c r="H57" s="312">
        <v>36.521739130434803</v>
      </c>
      <c r="I57" s="312">
        <v>34.311512415349902</v>
      </c>
      <c r="J57" s="312">
        <v>32235.294117647059</v>
      </c>
      <c r="K57" s="312">
        <v>30.150753768844218</v>
      </c>
      <c r="L57" s="466">
        <v>28.191489361702125</v>
      </c>
    </row>
    <row r="58" spans="1:14">
      <c r="A58" s="303" t="s">
        <v>60</v>
      </c>
      <c r="B58" s="291">
        <v>39.729119638826198</v>
      </c>
      <c r="C58" s="291">
        <v>37.284482758620697</v>
      </c>
      <c r="D58" s="291">
        <v>35.412026726057903</v>
      </c>
      <c r="E58" s="291">
        <v>31.890660592255099</v>
      </c>
      <c r="F58" s="313">
        <v>30.170316301703199</v>
      </c>
      <c r="G58" s="313">
        <v>26</v>
      </c>
      <c r="H58" s="313">
        <v>20.581113801452801</v>
      </c>
      <c r="I58" s="313">
        <v>20.0520833333333</v>
      </c>
      <c r="J58" s="313">
        <v>21.293800539083559</v>
      </c>
      <c r="K58" s="313">
        <v>20.571428571428569</v>
      </c>
      <c r="L58" s="467">
        <v>14.836795252225517</v>
      </c>
    </row>
    <row r="59" spans="1:14">
      <c r="A59" s="304" t="s">
        <v>61</v>
      </c>
      <c r="B59" s="292">
        <v>70.176227452743703</v>
      </c>
      <c r="C59" s="292">
        <v>67.633856733912594</v>
      </c>
      <c r="D59" s="292">
        <v>65.100331912455999</v>
      </c>
      <c r="E59" s="292">
        <v>62.566207627118601</v>
      </c>
      <c r="F59" s="314">
        <v>60.762169051806197</v>
      </c>
      <c r="G59" s="314">
        <v>58.9618920354837</v>
      </c>
      <c r="H59" s="314">
        <v>53.2569697682626</v>
      </c>
      <c r="I59" s="314">
        <v>48.907370712511501</v>
      </c>
      <c r="J59" s="314">
        <v>45.362520239172845</v>
      </c>
      <c r="K59" s="314">
        <v>36.647197973581193</v>
      </c>
      <c r="L59" s="468">
        <v>29.679128340091381</v>
      </c>
    </row>
    <row r="60" spans="1:14" ht="23.25" thickBot="1">
      <c r="A60" s="225" t="s">
        <v>111</v>
      </c>
      <c r="B60" s="293">
        <v>61.028622342250607</v>
      </c>
      <c r="C60" s="293">
        <v>53.914745652914227</v>
      </c>
      <c r="D60" s="293">
        <v>49.764594010698239</v>
      </c>
      <c r="E60" s="293">
        <v>46.090797574500527</v>
      </c>
      <c r="F60" s="320">
        <v>43.56576696010594</v>
      </c>
      <c r="G60" s="320">
        <v>41.935258185519167</v>
      </c>
      <c r="H60" s="320">
        <v>40.307007218796656</v>
      </c>
      <c r="I60" s="320">
        <v>39.006714235549019</v>
      </c>
      <c r="J60" s="320">
        <v>37.798492952471868</v>
      </c>
      <c r="K60" s="320">
        <v>35.569211688736452</v>
      </c>
      <c r="L60" s="470">
        <v>31.365849018744317</v>
      </c>
    </row>
    <row r="61" spans="1:14">
      <c r="A61" s="65" t="s">
        <v>127</v>
      </c>
      <c r="B61" s="305"/>
      <c r="C61" s="305"/>
      <c r="D61" s="305"/>
      <c r="E61" s="305"/>
      <c r="F61" s="169"/>
      <c r="G61" s="169"/>
      <c r="H61" s="169"/>
      <c r="I61" s="169"/>
      <c r="J61" s="169"/>
      <c r="K61" s="169"/>
      <c r="L61" s="169"/>
    </row>
    <row r="62" spans="1:14">
      <c r="A62" s="130" t="s">
        <v>121</v>
      </c>
      <c r="B62" s="61"/>
      <c r="C62" s="61"/>
      <c r="D62" s="61"/>
      <c r="E62" s="61"/>
      <c r="F62" s="61"/>
      <c r="G62" s="61"/>
      <c r="H62" s="61"/>
      <c r="I62" s="61"/>
      <c r="J62" s="61"/>
      <c r="K62" s="61"/>
      <c r="L62" s="61"/>
    </row>
    <row r="63" spans="1:14">
      <c r="A63" s="130"/>
      <c r="B63" s="156"/>
      <c r="C63" s="156"/>
      <c r="D63" s="156"/>
      <c r="E63" s="156"/>
      <c r="F63" s="156"/>
      <c r="G63" s="156"/>
      <c r="H63" s="156"/>
      <c r="I63" s="156"/>
      <c r="J63" s="156"/>
      <c r="K63" s="156"/>
      <c r="L63" s="156"/>
    </row>
    <row r="64" spans="1:14" ht="13.5" thickBot="1">
      <c r="A64" s="316" t="s">
        <v>79</v>
      </c>
      <c r="B64" s="316"/>
      <c r="C64" s="316"/>
      <c r="D64" s="316"/>
      <c r="E64" s="316"/>
      <c r="F64" s="316"/>
      <c r="G64" s="316"/>
      <c r="H64" s="316"/>
      <c r="I64" s="316"/>
      <c r="J64" s="316"/>
      <c r="K64" s="316"/>
      <c r="L64" s="316"/>
    </row>
    <row r="65" spans="1:18" ht="12.75" customHeight="1">
      <c r="A65" s="299" t="s">
        <v>1</v>
      </c>
      <c r="B65" s="152">
        <v>2009</v>
      </c>
      <c r="C65" s="152">
        <v>2010</v>
      </c>
      <c r="D65" s="152">
        <v>2011</v>
      </c>
      <c r="E65" s="152">
        <v>2012</v>
      </c>
      <c r="F65" s="152">
        <v>2013</v>
      </c>
      <c r="G65" s="152">
        <v>2014</v>
      </c>
      <c r="H65" s="152">
        <v>2015</v>
      </c>
      <c r="I65" s="287">
        <v>2016</v>
      </c>
      <c r="J65" s="287">
        <v>2017</v>
      </c>
      <c r="K65" s="287">
        <v>2018</v>
      </c>
      <c r="L65" s="459">
        <v>2019</v>
      </c>
    </row>
    <row r="66" spans="1:18">
      <c r="A66" s="300" t="s">
        <v>23</v>
      </c>
      <c r="B66" s="288">
        <v>12.809628212902901</v>
      </c>
      <c r="C66" s="288">
        <v>12.4041747483144</v>
      </c>
      <c r="D66" s="288">
        <v>12.8696220862335</v>
      </c>
      <c r="E66" s="288">
        <v>12.8934106684416</v>
      </c>
      <c r="F66" s="315">
        <v>12.9054486390707</v>
      </c>
      <c r="G66" s="315">
        <v>12.8878406708595</v>
      </c>
      <c r="H66" s="315">
        <v>12.7048571570035</v>
      </c>
      <c r="I66" s="315">
        <v>12.752624157919501</v>
      </c>
      <c r="J66" s="315">
        <v>12.689662700578541</v>
      </c>
      <c r="K66" s="315">
        <v>12.529195862529196</v>
      </c>
      <c r="L66" s="464">
        <v>11.973082099596231</v>
      </c>
    </row>
    <row r="67" spans="1:18">
      <c r="A67" s="301" t="s">
        <v>57</v>
      </c>
      <c r="B67" s="289">
        <v>14.399004820401199</v>
      </c>
      <c r="C67" s="289">
        <v>13.9614427860697</v>
      </c>
      <c r="D67" s="289">
        <v>14.0880503144654</v>
      </c>
      <c r="E67" s="289">
        <v>14.246619446233099</v>
      </c>
      <c r="F67" s="311">
        <v>14.6410213894876</v>
      </c>
      <c r="G67" s="311">
        <v>14.6366427840328</v>
      </c>
      <c r="H67" s="311">
        <v>13.832468495181599</v>
      </c>
      <c r="I67" s="311">
        <v>13.4967513290018</v>
      </c>
      <c r="J67" s="311">
        <v>13.674197384066588</v>
      </c>
      <c r="K67" s="311">
        <v>13.042861197842749</v>
      </c>
      <c r="L67" s="465">
        <v>12.228191353287286</v>
      </c>
    </row>
    <row r="68" spans="1:18">
      <c r="A68" s="301" t="s">
        <v>58</v>
      </c>
      <c r="B68" s="289">
        <v>11.942219679633901</v>
      </c>
      <c r="C68" s="289">
        <v>11.6177608894518</v>
      </c>
      <c r="D68" s="289">
        <v>12.2150415453448</v>
      </c>
      <c r="E68" s="289">
        <v>12.292956935042501</v>
      </c>
      <c r="F68" s="311">
        <v>12.1230217975515</v>
      </c>
      <c r="G68" s="311">
        <v>12.1407814013562</v>
      </c>
      <c r="H68" s="311">
        <v>12.1631290245648</v>
      </c>
      <c r="I68" s="311">
        <v>12.329004329004301</v>
      </c>
      <c r="J68" s="311">
        <v>12.094832376365993</v>
      </c>
      <c r="K68" s="311">
        <v>12.161366313309776</v>
      </c>
      <c r="L68" s="465">
        <v>11.738351254480287</v>
      </c>
    </row>
    <row r="69" spans="1:18">
      <c r="A69" s="302" t="s">
        <v>59</v>
      </c>
      <c r="B69" s="290">
        <v>11.7443868739206</v>
      </c>
      <c r="C69" s="290">
        <v>10.9689213893967</v>
      </c>
      <c r="D69" s="290">
        <v>11.411992263056099</v>
      </c>
      <c r="E69" s="290">
        <v>10.4627766599598</v>
      </c>
      <c r="F69" s="312">
        <v>11.273486430062601</v>
      </c>
      <c r="G69" s="312">
        <v>10.2325581395349</v>
      </c>
      <c r="H69" s="312">
        <v>11.304347826087</v>
      </c>
      <c r="I69" s="312">
        <v>12.4153498871332</v>
      </c>
      <c r="J69" s="312">
        <v>12.23529411764706</v>
      </c>
      <c r="K69" s="312">
        <v>13.5678391959799</v>
      </c>
      <c r="L69" s="466">
        <v>13.031914893617023</v>
      </c>
    </row>
    <row r="70" spans="1:18">
      <c r="A70" s="303" t="s">
        <v>60</v>
      </c>
      <c r="B70" s="291">
        <v>18.510158013544</v>
      </c>
      <c r="C70" s="291">
        <v>16.5948275862069</v>
      </c>
      <c r="D70" s="291">
        <v>17.817371937639201</v>
      </c>
      <c r="E70" s="291">
        <v>15.489749430523901</v>
      </c>
      <c r="F70" s="313">
        <v>14.8418491484185</v>
      </c>
      <c r="G70" s="313">
        <v>13.25</v>
      </c>
      <c r="H70" s="313">
        <v>12.348668280871699</v>
      </c>
      <c r="I70" s="313">
        <v>12.7604166666667</v>
      </c>
      <c r="J70" s="313">
        <v>12.668463611859838</v>
      </c>
      <c r="K70" s="313">
        <v>11.714285714285717</v>
      </c>
      <c r="L70" s="467">
        <v>11.869436201780417</v>
      </c>
    </row>
    <row r="71" spans="1:18">
      <c r="A71" s="304" t="s">
        <v>61</v>
      </c>
      <c r="B71" s="292">
        <v>11.732355637030199</v>
      </c>
      <c r="C71" s="292">
        <v>11.6384640140929</v>
      </c>
      <c r="D71" s="292">
        <v>11.6708506730915</v>
      </c>
      <c r="E71" s="292">
        <v>11.622748940677999</v>
      </c>
      <c r="F71" s="314">
        <v>11.4793243090625</v>
      </c>
      <c r="G71" s="314">
        <v>11.1699644196867</v>
      </c>
      <c r="H71" s="314">
        <v>10.9751793906599</v>
      </c>
      <c r="I71" s="314">
        <v>10.509056403672799</v>
      </c>
      <c r="J71" s="314">
        <v>9.7721738465265116</v>
      </c>
      <c r="K71" s="314">
        <v>8.7975465259896577</v>
      </c>
      <c r="L71" s="468">
        <v>8.0462233499927134</v>
      </c>
    </row>
    <row r="72" spans="1:18" ht="23.25" thickBot="1">
      <c r="A72" s="225" t="s">
        <v>111</v>
      </c>
      <c r="B72" s="293">
        <v>32.208758997517037</v>
      </c>
      <c r="C72" s="293">
        <v>32.994494075433984</v>
      </c>
      <c r="D72" s="293">
        <v>33.545506191089963</v>
      </c>
      <c r="E72" s="293">
        <v>34.075442785222563</v>
      </c>
      <c r="F72" s="320">
        <v>34.634888812449347</v>
      </c>
      <c r="G72" s="320">
        <v>35.355101977692279</v>
      </c>
      <c r="H72" s="320">
        <v>35.988852318071558</v>
      </c>
      <c r="I72" s="320">
        <v>36.735232105935715</v>
      </c>
      <c r="J72" s="320">
        <v>37.429350408317447</v>
      </c>
      <c r="K72" s="320">
        <v>38.022211682486684</v>
      </c>
      <c r="L72" s="470">
        <v>38.661454410894791</v>
      </c>
    </row>
    <row r="73" spans="1:18" s="135" customFormat="1">
      <c r="A73" s="317" t="s">
        <v>127</v>
      </c>
      <c r="B73" s="318"/>
      <c r="C73" s="318"/>
      <c r="D73" s="318"/>
      <c r="E73" s="318"/>
      <c r="F73" s="319"/>
      <c r="G73" s="319"/>
      <c r="M73"/>
      <c r="N73"/>
      <c r="O73"/>
      <c r="P73"/>
      <c r="Q73"/>
      <c r="R73"/>
    </row>
    <row r="74" spans="1:18" s="135" customFormat="1">
      <c r="A74" s="130" t="s">
        <v>121</v>
      </c>
      <c r="M74"/>
      <c r="N74"/>
      <c r="O74"/>
      <c r="P74"/>
      <c r="Q74"/>
      <c r="R74"/>
    </row>
  </sheetData>
  <sheetProtection selectLockedCells="1" selectUnlockedCells="1"/>
  <phoneticPr fontId="54" type="noConversion"/>
  <pageMargins left="0.78740157480314965" right="0.78740157480314965" top="0.19685039370078741" bottom="0.19685039370078741" header="0.78740157480314965" footer="0.78740157480314965"/>
  <pageSetup paperSize="9" firstPageNumber="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78"/>
  <sheetViews>
    <sheetView showGridLines="0" workbookViewId="0">
      <pane xSplit="1" ySplit="4" topLeftCell="B5" activePane="bottomRight" state="frozen"/>
      <selection pane="topRight"/>
      <selection pane="bottomLeft"/>
      <selection pane="bottomRight"/>
    </sheetView>
  </sheetViews>
  <sheetFormatPr baseColWidth="10" defaultRowHeight="12.75"/>
  <cols>
    <col min="1" max="1" width="47.5703125" bestFit="1" customWidth="1"/>
    <col min="2" max="15" width="5.7109375" customWidth="1"/>
    <col min="16" max="19" width="6" customWidth="1"/>
  </cols>
  <sheetData>
    <row r="1" spans="1:19">
      <c r="A1" s="133" t="s">
        <v>134</v>
      </c>
    </row>
    <row r="2" spans="1:19">
      <c r="A2" s="156" t="s">
        <v>16</v>
      </c>
    </row>
    <row r="3" spans="1:19" ht="13.5" thickBot="1"/>
    <row r="4" spans="1:19" s="67" customFormat="1">
      <c r="A4" s="501" t="s">
        <v>1</v>
      </c>
      <c r="B4" s="502">
        <v>2002</v>
      </c>
      <c r="C4" s="502">
        <v>2003</v>
      </c>
      <c r="D4" s="502">
        <v>2004</v>
      </c>
      <c r="E4" s="502">
        <v>2005</v>
      </c>
      <c r="F4" s="502">
        <v>2006</v>
      </c>
      <c r="G4" s="503">
        <v>2007</v>
      </c>
      <c r="H4" s="503">
        <v>2008</v>
      </c>
      <c r="I4" s="503">
        <v>2009</v>
      </c>
      <c r="J4" s="503">
        <v>2010</v>
      </c>
      <c r="K4" s="504">
        <v>2011</v>
      </c>
      <c r="L4" s="504">
        <v>2012</v>
      </c>
      <c r="M4" s="504">
        <v>2013</v>
      </c>
      <c r="N4" s="504">
        <v>2014</v>
      </c>
      <c r="O4" s="504">
        <v>2015</v>
      </c>
      <c r="P4" s="505">
        <v>2016</v>
      </c>
      <c r="Q4" s="506">
        <v>2017</v>
      </c>
      <c r="R4" s="507">
        <v>2018</v>
      </c>
      <c r="S4" s="507">
        <v>2019</v>
      </c>
    </row>
    <row r="5" spans="1:19" s="67" customFormat="1">
      <c r="A5" s="509" t="s">
        <v>56</v>
      </c>
      <c r="B5" s="16" t="s">
        <v>47</v>
      </c>
      <c r="C5" s="16" t="s">
        <v>47</v>
      </c>
      <c r="D5" s="16" t="s">
        <v>47</v>
      </c>
      <c r="E5" s="16" t="s">
        <v>47</v>
      </c>
      <c r="F5" s="16" t="s">
        <v>47</v>
      </c>
      <c r="G5" s="70" t="s">
        <v>47</v>
      </c>
      <c r="H5" s="16" t="s">
        <v>47</v>
      </c>
      <c r="I5" s="16" t="s">
        <v>47</v>
      </c>
      <c r="J5" s="16" t="s">
        <v>47</v>
      </c>
      <c r="K5" s="70" t="s">
        <v>47</v>
      </c>
      <c r="L5" s="29">
        <v>43.4</v>
      </c>
      <c r="M5" s="29">
        <v>43.638284820000003</v>
      </c>
      <c r="N5" s="29">
        <v>43.575179007000003</v>
      </c>
      <c r="O5" s="29">
        <v>43.653363532</v>
      </c>
      <c r="P5" s="427">
        <v>43.327219869351794</v>
      </c>
      <c r="Q5" s="499">
        <v>45.2</v>
      </c>
      <c r="R5" s="436">
        <v>45.3</v>
      </c>
      <c r="S5" s="436">
        <v>45.1</v>
      </c>
    </row>
    <row r="6" spans="1:19" s="67" customFormat="1">
      <c r="A6" s="511" t="s">
        <v>46</v>
      </c>
      <c r="B6" s="16" t="s">
        <v>47</v>
      </c>
      <c r="C6" s="16" t="s">
        <v>47</v>
      </c>
      <c r="D6" s="16" t="s">
        <v>47</v>
      </c>
      <c r="E6" s="16" t="s">
        <v>47</v>
      </c>
      <c r="F6" s="16" t="s">
        <v>47</v>
      </c>
      <c r="G6" s="70" t="s">
        <v>47</v>
      </c>
      <c r="H6" s="70">
        <v>27.495234528717145</v>
      </c>
      <c r="I6" s="11">
        <v>27.348664792417861</v>
      </c>
      <c r="J6" s="11">
        <v>27.166210528952739</v>
      </c>
      <c r="K6" s="29">
        <v>27.049795476297238</v>
      </c>
      <c r="L6" s="29">
        <v>26.759256425948593</v>
      </c>
      <c r="M6" s="29">
        <v>26.872242043089202</v>
      </c>
      <c r="N6" s="29">
        <v>26.639144993348928</v>
      </c>
      <c r="O6" s="29">
        <v>26.755074081241904</v>
      </c>
      <c r="P6" s="427">
        <v>26.5</v>
      </c>
      <c r="Q6" s="499">
        <v>26.7</v>
      </c>
      <c r="R6" s="436">
        <v>25.5</v>
      </c>
      <c r="S6" s="436">
        <v>26.3</v>
      </c>
    </row>
    <row r="7" spans="1:19" s="67" customFormat="1">
      <c r="A7" s="512" t="s">
        <v>48</v>
      </c>
      <c r="B7" s="16">
        <v>19.401479422131757</v>
      </c>
      <c r="C7" s="16">
        <v>18.966293435869485</v>
      </c>
      <c r="D7" s="16">
        <v>19.304437214355964</v>
      </c>
      <c r="E7" s="16">
        <v>20.304095778704848</v>
      </c>
      <c r="F7" s="16">
        <v>20.457441053620045</v>
      </c>
      <c r="G7" s="11">
        <v>20.87349463970525</v>
      </c>
      <c r="H7" s="11">
        <v>21.440637907119111</v>
      </c>
      <c r="I7" s="11">
        <v>21.421542594733062</v>
      </c>
      <c r="J7" s="11">
        <v>21.346219999083978</v>
      </c>
      <c r="K7" s="29">
        <v>21.44327939857547</v>
      </c>
      <c r="L7" s="29">
        <v>21.323041090581395</v>
      </c>
      <c r="M7" s="29">
        <v>21.497555895683625</v>
      </c>
      <c r="N7" s="29">
        <v>21.460135001893285</v>
      </c>
      <c r="O7" s="29">
        <v>21.448513989196211</v>
      </c>
      <c r="P7" s="427">
        <v>21.4</v>
      </c>
      <c r="Q7" s="499">
        <v>21.9</v>
      </c>
      <c r="R7" s="436">
        <v>22.1</v>
      </c>
      <c r="S7" s="436">
        <v>22.1</v>
      </c>
    </row>
    <row r="8" spans="1:19" s="67" customFormat="1">
      <c r="A8" s="513" t="s">
        <v>3</v>
      </c>
      <c r="B8" s="16">
        <v>12.260075556082603</v>
      </c>
      <c r="C8" s="16">
        <v>12.198176157873073</v>
      </c>
      <c r="D8" s="16">
        <v>12.221045772927187</v>
      </c>
      <c r="E8" s="16">
        <v>11.942766241416502</v>
      </c>
      <c r="F8" s="16">
        <v>11.879487243531569</v>
      </c>
      <c r="G8" s="11">
        <v>12.20151180532662</v>
      </c>
      <c r="H8" s="11">
        <v>11.809566373303996</v>
      </c>
      <c r="I8" s="11">
        <v>11.664871078710295</v>
      </c>
      <c r="J8" s="11">
        <v>11.529524094375871</v>
      </c>
      <c r="K8" s="29">
        <v>11.5116570855005</v>
      </c>
      <c r="L8" s="29">
        <v>11.262960872277846</v>
      </c>
      <c r="M8" s="29">
        <v>11.17007703875826</v>
      </c>
      <c r="N8" s="29">
        <v>10.945500465607237</v>
      </c>
      <c r="O8" s="29">
        <v>11.088460336228103</v>
      </c>
      <c r="P8" s="427">
        <v>11.1</v>
      </c>
      <c r="Q8" s="499">
        <v>11.4</v>
      </c>
      <c r="R8" s="436">
        <v>11.7</v>
      </c>
      <c r="S8" s="436">
        <v>11.7</v>
      </c>
    </row>
    <row r="9" spans="1:19" s="67" customFormat="1">
      <c r="A9" s="514" t="s">
        <v>17</v>
      </c>
      <c r="B9" s="20">
        <v>9.9000273149412727</v>
      </c>
      <c r="C9" s="20">
        <v>9.9467674783759978</v>
      </c>
      <c r="D9" s="20">
        <v>10.226564696930431</v>
      </c>
      <c r="E9" s="20">
        <v>10.177848591852554</v>
      </c>
      <c r="F9" s="20">
        <v>10.20163726680177</v>
      </c>
      <c r="G9" s="74">
        <v>10.500788805414313</v>
      </c>
      <c r="H9" s="74">
        <v>10.245487912331582</v>
      </c>
      <c r="I9" s="74">
        <v>10.191310671640039</v>
      </c>
      <c r="J9" s="74">
        <v>10.052592482543456</v>
      </c>
      <c r="K9" s="75">
        <v>10.195235430960864</v>
      </c>
      <c r="L9" s="75">
        <v>10.09613491514364</v>
      </c>
      <c r="M9" s="75">
        <v>10.177904829831412</v>
      </c>
      <c r="N9" s="75">
        <v>10.069805872632216</v>
      </c>
      <c r="O9" s="75">
        <v>10.039698820592536</v>
      </c>
      <c r="P9" s="428">
        <v>10</v>
      </c>
      <c r="Q9" s="500">
        <v>10.6</v>
      </c>
      <c r="R9" s="437">
        <v>10.8</v>
      </c>
      <c r="S9" s="437">
        <v>10.8</v>
      </c>
    </row>
    <row r="10" spans="1:19" s="67" customFormat="1">
      <c r="A10" s="514" t="s">
        <v>18</v>
      </c>
      <c r="B10" s="20">
        <v>11.117602510007574</v>
      </c>
      <c r="C10" s="20">
        <v>10.992896084586155</v>
      </c>
      <c r="D10" s="20">
        <v>11.148841035159133</v>
      </c>
      <c r="E10" s="20">
        <v>11.195716250736885</v>
      </c>
      <c r="F10" s="20">
        <v>11.114920270182624</v>
      </c>
      <c r="G10" s="74">
        <v>11.385195831836148</v>
      </c>
      <c r="H10" s="74">
        <v>10.94970038133285</v>
      </c>
      <c r="I10" s="74">
        <v>10.704345964461572</v>
      </c>
      <c r="J10" s="74">
        <v>10.722637405766054</v>
      </c>
      <c r="K10" s="75">
        <v>10.557786417377837</v>
      </c>
      <c r="L10" s="75">
        <v>10.358902699124807</v>
      </c>
      <c r="M10" s="75">
        <v>10.174543578573271</v>
      </c>
      <c r="N10" s="75">
        <v>9.9071586513875776</v>
      </c>
      <c r="O10" s="75">
        <v>9.9867033568691035</v>
      </c>
      <c r="P10" s="428">
        <v>10.1</v>
      </c>
      <c r="Q10" s="500">
        <v>10.4</v>
      </c>
      <c r="R10" s="437">
        <v>11</v>
      </c>
      <c r="S10" s="437">
        <v>10.6</v>
      </c>
    </row>
    <row r="11" spans="1:19" s="67" customFormat="1">
      <c r="A11" s="514" t="s">
        <v>19</v>
      </c>
      <c r="B11" s="20">
        <v>7.2186613428601456</v>
      </c>
      <c r="C11" s="20">
        <v>7.2099136312429586</v>
      </c>
      <c r="D11" s="20">
        <v>7.0846953937592865</v>
      </c>
      <c r="E11" s="20">
        <v>7.6949640287769778</v>
      </c>
      <c r="F11" s="20">
        <v>7.2528318486748056</v>
      </c>
      <c r="G11" s="74">
        <v>7.0273003033367036</v>
      </c>
      <c r="H11" s="74">
        <v>6.9971611817895072</v>
      </c>
      <c r="I11" s="74">
        <v>6.9272779534348947</v>
      </c>
      <c r="J11" s="74">
        <v>6.458223549388137</v>
      </c>
      <c r="K11" s="75">
        <v>6.6357662520535081</v>
      </c>
      <c r="L11" s="75">
        <v>6.4503858276274322</v>
      </c>
      <c r="M11" s="75">
        <v>6.2427872726273561</v>
      </c>
      <c r="N11" s="75">
        <v>5.8913632614587019</v>
      </c>
      <c r="O11" s="75">
        <v>5.944182674882204</v>
      </c>
      <c r="P11" s="428">
        <v>6.1</v>
      </c>
      <c r="Q11" s="500">
        <v>6.3</v>
      </c>
      <c r="R11" s="437">
        <v>6.4</v>
      </c>
      <c r="S11" s="437">
        <v>6.4</v>
      </c>
    </row>
    <row r="12" spans="1:19" s="67" customFormat="1" ht="13.5" thickBot="1">
      <c r="A12" s="516" t="s">
        <v>20</v>
      </c>
      <c r="B12" s="517">
        <v>22.879651357693596</v>
      </c>
      <c r="C12" s="517">
        <v>23.833077491614077</v>
      </c>
      <c r="D12" s="517">
        <v>23.050106357835027</v>
      </c>
      <c r="E12" s="517">
        <v>22.222939530880137</v>
      </c>
      <c r="F12" s="517">
        <v>22.059540205530247</v>
      </c>
      <c r="G12" s="518">
        <v>23.166264836795254</v>
      </c>
      <c r="H12" s="518">
        <v>22.48105268052262</v>
      </c>
      <c r="I12" s="518">
        <v>22.397149803808286</v>
      </c>
      <c r="J12" s="518">
        <v>22.358961557663505</v>
      </c>
      <c r="K12" s="519">
        <v>22.55481262634116</v>
      </c>
      <c r="L12" s="519">
        <v>22.256337584632341</v>
      </c>
      <c r="M12" s="519">
        <v>22.078981723237597</v>
      </c>
      <c r="N12" s="519">
        <v>21.458500985098649</v>
      </c>
      <c r="O12" s="519">
        <v>22.282998327181964</v>
      </c>
      <c r="P12" s="520">
        <v>22.3</v>
      </c>
      <c r="Q12" s="521">
        <v>22.8</v>
      </c>
      <c r="R12" s="522">
        <v>23</v>
      </c>
      <c r="S12" s="522">
        <v>23</v>
      </c>
    </row>
    <row r="13" spans="1:19" s="268" customFormat="1">
      <c r="A13" s="213" t="s">
        <v>94</v>
      </c>
    </row>
    <row r="14" spans="1:19" s="480" customFormat="1" ht="15" customHeight="1">
      <c r="A14" s="481" t="s">
        <v>125</v>
      </c>
    </row>
    <row r="15" spans="1:19" s="268" customFormat="1">
      <c r="P15" s="272"/>
      <c r="Q15" s="272"/>
      <c r="R15" s="272"/>
      <c r="S15" s="272"/>
    </row>
    <row r="16" spans="1:19" s="268" customFormat="1"/>
    <row r="17" spans="16:19" s="268" customFormat="1"/>
    <row r="18" spans="16:19" s="268" customFormat="1">
      <c r="P18" s="272"/>
      <c r="Q18" s="272"/>
      <c r="R18" s="272"/>
      <c r="S18" s="272"/>
    </row>
    <row r="19" spans="16:19" s="268" customFormat="1"/>
    <row r="20" spans="16:19" s="268" customFormat="1"/>
    <row r="21" spans="16:19" s="268" customFormat="1"/>
    <row r="22" spans="16:19" s="268" customFormat="1"/>
    <row r="23" spans="16:19" s="268" customFormat="1"/>
    <row r="24" spans="16:19" s="268" customFormat="1"/>
    <row r="25" spans="16:19" s="268" customFormat="1"/>
    <row r="26" spans="16:19" s="268" customFormat="1"/>
    <row r="27" spans="16:19" s="268" customFormat="1"/>
    <row r="28" spans="16:19" s="268" customFormat="1"/>
    <row r="29" spans="16:19" s="268" customFormat="1"/>
    <row r="30" spans="16:19" s="268" customFormat="1"/>
    <row r="31" spans="16:19" s="268" customFormat="1"/>
    <row r="32" spans="16:19" s="268" customFormat="1"/>
    <row r="33" s="268" customFormat="1"/>
    <row r="34" s="268" customFormat="1"/>
    <row r="35" s="268" customFormat="1"/>
    <row r="36" s="268" customFormat="1"/>
    <row r="37" s="268" customFormat="1"/>
    <row r="38" s="268" customFormat="1"/>
    <row r="39" s="268" customFormat="1"/>
    <row r="40" s="268" customFormat="1"/>
    <row r="41" s="268" customFormat="1"/>
    <row r="42" s="268" customFormat="1"/>
    <row r="43" s="268" customFormat="1"/>
    <row r="44" s="268" customFormat="1"/>
    <row r="45" s="268" customFormat="1"/>
    <row r="46" s="268" customFormat="1"/>
    <row r="47" s="268" customFormat="1"/>
    <row r="48" s="268" customFormat="1"/>
    <row r="49" s="268" customFormat="1"/>
    <row r="50" s="268" customFormat="1"/>
    <row r="51" s="268" customFormat="1"/>
    <row r="52" s="268" customFormat="1"/>
    <row r="53" s="268" customFormat="1"/>
    <row r="54" s="268" customFormat="1"/>
    <row r="55" s="268" customFormat="1"/>
    <row r="56" s="268" customFormat="1"/>
    <row r="57" s="268" customFormat="1"/>
    <row r="58" s="268" customFormat="1"/>
    <row r="59" s="268" customFormat="1"/>
    <row r="60" s="268" customFormat="1"/>
    <row r="61" s="268" customFormat="1"/>
    <row r="62" s="268" customFormat="1"/>
    <row r="63" s="268" customFormat="1"/>
    <row r="64" s="268" customFormat="1"/>
    <row r="65" s="268" customFormat="1"/>
    <row r="66" s="268" customFormat="1"/>
    <row r="67" s="268" customFormat="1"/>
    <row r="68" s="268" customFormat="1"/>
    <row r="69" s="268" customFormat="1"/>
    <row r="70" s="268" customFormat="1"/>
    <row r="71" s="268" customFormat="1"/>
    <row r="72" s="268" customFormat="1"/>
    <row r="73" s="268" customFormat="1"/>
    <row r="74" s="268" customFormat="1"/>
    <row r="75" s="268" customFormat="1"/>
    <row r="76" s="268" customFormat="1"/>
    <row r="77" s="268" customFormat="1"/>
    <row r="78" s="268" customFormat="1"/>
    <row r="79" s="268" customFormat="1"/>
    <row r="80" s="268" customFormat="1"/>
    <row r="81" s="268" customFormat="1"/>
    <row r="82" s="268" customFormat="1"/>
    <row r="83" s="268" customFormat="1"/>
    <row r="84" s="268" customFormat="1"/>
    <row r="85" s="268" customFormat="1"/>
    <row r="86" s="268" customFormat="1"/>
    <row r="87" s="268" customFormat="1"/>
    <row r="88" s="268" customFormat="1"/>
    <row r="89" s="268" customFormat="1"/>
    <row r="90" s="268" customFormat="1"/>
    <row r="91" s="268" customFormat="1"/>
    <row r="92" s="268" customFormat="1"/>
    <row r="93" s="268" customFormat="1"/>
    <row r="94" s="268" customFormat="1"/>
    <row r="95" s="268" customFormat="1"/>
    <row r="96" s="268" customFormat="1"/>
    <row r="97" s="268" customFormat="1"/>
    <row r="98" s="268" customFormat="1"/>
    <row r="99" s="268" customFormat="1"/>
    <row r="100" s="268" customFormat="1"/>
    <row r="101" s="268" customFormat="1"/>
    <row r="102" s="268" customFormat="1"/>
    <row r="103" s="268" customFormat="1"/>
    <row r="104" s="268" customFormat="1"/>
    <row r="105" s="268" customFormat="1"/>
    <row r="106" s="268" customFormat="1"/>
    <row r="107" s="268" customFormat="1"/>
    <row r="108" s="268" customFormat="1"/>
    <row r="109" s="268" customFormat="1"/>
    <row r="110" s="268" customFormat="1"/>
    <row r="111" s="268" customFormat="1"/>
    <row r="112" s="268" customFormat="1"/>
    <row r="113" s="268" customFormat="1"/>
    <row r="114" s="268" customFormat="1"/>
    <row r="115" s="268" customFormat="1"/>
    <row r="116" s="268" customFormat="1"/>
    <row r="117" s="268" customFormat="1"/>
    <row r="118" s="268" customFormat="1"/>
    <row r="119" s="268" customFormat="1"/>
    <row r="120" s="268" customFormat="1"/>
    <row r="121" s="268" customFormat="1"/>
    <row r="122" s="268" customFormat="1"/>
    <row r="123" s="268" customFormat="1"/>
    <row r="124" s="268" customFormat="1"/>
    <row r="125" s="268" customFormat="1"/>
    <row r="126" s="268" customFormat="1"/>
    <row r="127" s="268" customFormat="1"/>
    <row r="128" s="268" customFormat="1"/>
    <row r="129" s="268" customFormat="1"/>
    <row r="130" s="268" customFormat="1"/>
    <row r="131" s="268" customFormat="1"/>
    <row r="132" s="268" customFormat="1"/>
    <row r="133" s="268" customFormat="1"/>
    <row r="134" s="268" customFormat="1"/>
    <row r="135" s="268" customFormat="1"/>
    <row r="136" s="268" customFormat="1"/>
    <row r="137" s="268" customFormat="1"/>
    <row r="138" s="268" customFormat="1"/>
    <row r="139" s="268" customFormat="1"/>
    <row r="140" s="268" customFormat="1"/>
    <row r="141" s="268" customFormat="1"/>
    <row r="142" s="268" customFormat="1"/>
    <row r="143" s="268" customFormat="1"/>
    <row r="144" s="268" customFormat="1"/>
    <row r="145" s="268" customFormat="1"/>
    <row r="146" s="268" customFormat="1"/>
    <row r="147" s="268" customFormat="1"/>
    <row r="148" s="268" customFormat="1"/>
    <row r="149" s="268" customFormat="1"/>
    <row r="150" s="268" customFormat="1"/>
    <row r="151" s="268" customFormat="1"/>
    <row r="152" s="268" customFormat="1"/>
    <row r="153" s="268" customFormat="1"/>
    <row r="154" s="268" customFormat="1"/>
    <row r="155" s="268" customFormat="1"/>
    <row r="156" s="268" customFormat="1"/>
    <row r="157" s="268" customFormat="1"/>
    <row r="158" s="268" customFormat="1"/>
    <row r="159" s="268" customFormat="1"/>
    <row r="160" s="268" customFormat="1"/>
    <row r="161" s="268" customFormat="1"/>
    <row r="162" s="268" customFormat="1"/>
    <row r="163" s="268" customFormat="1"/>
    <row r="164" s="268" customFormat="1"/>
    <row r="165" s="268" customFormat="1"/>
    <row r="166" s="268" customFormat="1"/>
    <row r="167" s="268" customFormat="1"/>
    <row r="168" s="268" customFormat="1"/>
    <row r="169" s="268" customFormat="1"/>
    <row r="170" s="268" customFormat="1"/>
    <row r="171" s="268" customFormat="1"/>
    <row r="172" s="268" customFormat="1"/>
    <row r="173" s="268" customFormat="1"/>
    <row r="174" s="268" customFormat="1"/>
    <row r="175" s="268" customFormat="1"/>
    <row r="176" s="268" customFormat="1"/>
    <row r="177" s="268" customFormat="1"/>
    <row r="178" s="268" customFormat="1"/>
  </sheetData>
  <sheetProtection selectLockedCells="1" selectUnlockedCells="1"/>
  <phoneticPr fontId="54" type="noConversion"/>
  <pageMargins left="0.74791666666666667" right="0.74791666666666667" top="0.98402777777777772" bottom="0.98402777777777772" header="0.51180555555555551" footer="0.51180555555555551"/>
  <pageSetup paperSize="9" firstPageNumber="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8</vt:i4>
      </vt:variant>
    </vt:vector>
  </HeadingPairs>
  <TitlesOfParts>
    <vt:vector size="24" baseType="lpstr">
      <vt:lpstr>Sommaire</vt:lpstr>
      <vt:lpstr>1.1</vt:lpstr>
      <vt:lpstr>1.2</vt:lpstr>
      <vt:lpstr>1.3a</vt:lpstr>
      <vt:lpstr>1.3b</vt:lpstr>
      <vt:lpstr>1.4</vt:lpstr>
      <vt:lpstr>1.5</vt:lpstr>
      <vt:lpstr>1.6</vt:lpstr>
      <vt:lpstr>1.7</vt:lpstr>
      <vt:lpstr>1.8</vt:lpstr>
      <vt:lpstr>1.9</vt:lpstr>
      <vt:lpstr>1.10</vt:lpstr>
      <vt:lpstr>1.11</vt:lpstr>
      <vt:lpstr>1.12</vt:lpstr>
      <vt:lpstr>1.13</vt:lpstr>
      <vt:lpstr>1.14</vt:lpstr>
      <vt:lpstr>'1.1'!Impression_des_titres</vt:lpstr>
      <vt:lpstr>'1.10'!Impression_des_titres</vt:lpstr>
      <vt:lpstr>'1.11'!Impression_des_titres</vt:lpstr>
      <vt:lpstr>'1.1'!Zone_d_impression</vt:lpstr>
      <vt:lpstr>'1.3a'!Zone_d_impression</vt:lpstr>
      <vt:lpstr>'1.3b'!Zone_d_impression</vt:lpstr>
      <vt:lpstr>'1.7'!Zone_d_impression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Parite 1 - Emploi</dc:title>
  <dc:subject>Données sociales TRM - Edition 2022</dc:subject>
  <dc:creator>SDES</dc:creator>
  <cp:keywords>transport routier de marchandises, emploi, salaire, transport routier</cp:keywords>
  <cp:lastModifiedBy>DUMAS Morgane</cp:lastModifiedBy>
  <cp:lastPrinted>2017-01-10T15:23:24Z</cp:lastPrinted>
  <dcterms:created xsi:type="dcterms:W3CDTF">2016-11-08T15:05:39Z</dcterms:created>
  <dcterms:modified xsi:type="dcterms:W3CDTF">2022-05-17T07:15:55Z</dcterms:modified>
</cp:coreProperties>
</file>