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fen\MEA\publications\dépenses_env\web\2022\version_finale\"/>
    </mc:Choice>
  </mc:AlternateContent>
  <bookViews>
    <workbookView xWindow="0" yWindow="0" windowWidth="28800" windowHeight="12300"/>
  </bookViews>
  <sheets>
    <sheet name="Graph_1" sheetId="1" r:id="rId1"/>
    <sheet name="Graph_2" sheetId="2" r:id="rId2"/>
    <sheet name="Graph_3" sheetId="3" r:id="rId3"/>
    <sheet name="Graph_4" sheetId="5" r:id="rId4"/>
    <sheet name="Graph_5" sheetId="4" r:id="rId5"/>
    <sheet name="Graph_6" sheetId="6" r:id="rId6"/>
  </sheets>
  <externalReferences>
    <externalReference r:id="rId7"/>
    <externalReference r:id="rId8"/>
    <externalReference r:id="rId9"/>
  </externalReferences>
  <definedNames>
    <definedName name="____xlfn_IFERROR">#N/A</definedName>
    <definedName name="___xlfn_IFERROR">#N/A</definedName>
    <definedName name="__xlfn_IFERROR">#N/A</definedName>
    <definedName name="_016" localSheetId="4">#REF!</definedName>
    <definedName name="_016">#REF!</definedName>
    <definedName name="_017">'[1]E  recettes TEOM &amp; redev '!#REF!</definedName>
    <definedName name="_018" localSheetId="4">#REF!</definedName>
    <definedName name="_018">#REF!</definedName>
    <definedName name="_05">#REF!</definedName>
    <definedName name="_1">#REF!</definedName>
    <definedName name="_10">#REF!</definedName>
    <definedName name="_2">#REF!</definedName>
    <definedName name="_3">#REF!</definedName>
    <definedName name="_4">#REF!</definedName>
    <definedName name="_5">#REF!</definedName>
    <definedName name="_9">#REF!</definedName>
    <definedName name="_G2">#REF!</definedName>
    <definedName name="_G9">#REF!</definedName>
    <definedName name="aa">#REF!</definedName>
    <definedName name="aaa">#REF!</definedName>
    <definedName name="autres2002">'[2]E  recettes TEOM &amp; redev '!$E$91</definedName>
    <definedName name="autres2002jointage" localSheetId="4">'[1]E  recettes TEOM &amp; redev '!#REF!</definedName>
    <definedName name="autres2002jointage">'[1]E  recettes TEOM &amp; redev '!#REF!</definedName>
    <definedName name="ee">#REF!</definedName>
    <definedName name="estimation_2020_table1_juin2021">#REF!</definedName>
    <definedName name="Fbcf1999">'[2]C taux délégation '!$B$18</definedName>
    <definedName name="Fbcf2000">'[2]C taux délégation '!$C$18</definedName>
    <definedName name="Fbcf2001">'[2]C taux délégation '!$D$18</definedName>
    <definedName name="Fbcf2002">'[2]C taux délégation '!$E$18</definedName>
    <definedName name="Fbcf2003">'[2]C taux délégation '!$F$18</definedName>
    <definedName name="Fbcf2004">'[2]C taux délégation '!$G$18</definedName>
    <definedName name="Fbcf2005">'[2]C taux délégation '!$H$18</definedName>
    <definedName name="fff">#REF!</definedName>
    <definedName name="fffff">#REF!</definedName>
    <definedName name="frise">#REF!</definedName>
    <definedName name="fzdad">#REF!</definedName>
    <definedName name="Graph">#REF!</definedName>
    <definedName name="POWER_USER_EXCEL_CHART_0063051D_D8EC_4EDB_8144_4E4E9EA79367">Graph_1!$C$4:$C$12</definedName>
    <definedName name="POWER_USER_EXCEL_CHART_038DA1B2_DB30_40A7_8325_7448C5F7DC42">#REF!</definedName>
    <definedName name="POWER_USER_EXCEL_CHART_11259404_1610_4855_BA3F_6A1535E7AF1E">#REF!</definedName>
    <definedName name="POWER_USER_EXCEL_CHART_14B25A57_3718_4E86_BE59_82880A532F72">#REF!</definedName>
    <definedName name="POWER_USER_EXCEL_CHART_2AF6F6B5_F9D1_421E_9903_68F3D3728B36">#REF!</definedName>
    <definedName name="POWER_USER_EXCEL_CHART_2EEBCB1F_7011_44BC_BF82_D5830A732320">#REF!</definedName>
    <definedName name="POWER_USER_EXCEL_CHART_33079EDF_CABA_4DE5_AEA6_321EC4E136F9">#REF!</definedName>
    <definedName name="POWER_USER_EXCEL_CHART_449A8F83_A113_4796_B75F_883626237898">#REF!</definedName>
    <definedName name="POWER_USER_EXCEL_CHART_4F217BED_85B6_4EB3_AB94_3EB5E8E22391">#REF!</definedName>
    <definedName name="POWER_USER_EXCEL_CHART_51B6AE88_1B87_4E8C_ADA1_94D2CBF2C2E5">#REF!</definedName>
    <definedName name="POWER_USER_EXCEL_CHART_5AF0DC4C_F876_42B0_8EA6_58DC4AB79AC5">#REF!</definedName>
    <definedName name="POWER_USER_EXCEL_CHART_6AE74893_AB42_40BE_A818_9FB92E748F45">#REF!</definedName>
    <definedName name="POWER_USER_EXCEL_CHART_B5A8BCF7_DD4A_4F36_AB4C_D905244CCF23">#REF!</definedName>
    <definedName name="POWER_USER_EXCEL_CHART_BD545F1B_278E_4897_ABE8_6448623ADD85">#REF!</definedName>
    <definedName name="POWER_USER_EXCEL_CHART_C0BD352F_BA07_4D79_8E12_744B446E5099">#REF!</definedName>
    <definedName name="POWER_USER_EXCEL_CHART_C599E209_E886_405C_88DE_3BA41191EEA3">#REF!</definedName>
    <definedName name="POWER_USER_EXCEL_CHART_C78594B7_0C6D_4479_8934_E688A5004BBC">#REF!</definedName>
    <definedName name="POWER_USER_EXCEL_CHART_D1439727_3A7F_490D_9D91_8D215242566F">#REF!</definedName>
    <definedName name="POWER_USER_EXCEL_CHART_D60A2EA9_F658_472E_8362_587B5281687B">#REF!</definedName>
    <definedName name="POWER_USER_EXCEL_CHART_D8B63A80_3269_4368_ACC4_C66E7E16E7E1" localSheetId="4">'[3]Graph 1'!$A$4:$A$12,'[3]Graph 1'!$C$4:$C$12</definedName>
    <definedName name="POWER_USER_EXCEL_CHART_D8B63A80_3269_4368_ACC4_C66E7E16E7E1">Graph_1!$A$4:$A$12,Graph_1!$C$4:$C$12</definedName>
    <definedName name="POWER_USER_EXCEL_CHART_E5F8DB06_6FFB_42BD_9C2E_185C90F624C3">#REF!</definedName>
    <definedName name="POWER_USER_EXCEL_CHART_F0A52704_372B_4DF2_B66F_B9C636A00481">#REF!</definedName>
    <definedName name="POWER_USER_EXCEL_MAP_92F0287F_AAA0_4A3D_A547_FD9C6E56F708">#REF!</definedName>
    <definedName name="qqq">#REF!</definedName>
    <definedName name="ratio1999">'[2]C taux délégation '!$B$30</definedName>
    <definedName name="ratio2000">'[2]C taux délégation '!$C$30</definedName>
    <definedName name="ratio2001">'[2]C taux délégation '!$D$30</definedName>
    <definedName name="ratio2002">'[2]C taux délégation '!$E$30</definedName>
    <definedName name="ratio2003">'[2]C taux délégation '!$F$30</definedName>
    <definedName name="ratio2004">'[2]C taux délégation '!$G$30</definedName>
    <definedName name="ratio2005">'[2]C taux délégation '!$H$30</definedName>
    <definedName name="Rectificatif">#REF!</definedName>
    <definedName name="Rectificatof">#REF!</definedName>
    <definedName name="reom2001">'[2]E DGCP 2001 détail'!$K$17</definedName>
    <definedName name="reom2002">'[2]E  recettes TEOM &amp; redev '!$E$64</definedName>
    <definedName name="reomm42001">'[2]E DGCP 2001 détail'!$K$18</definedName>
    <definedName name="rggre">#REF!</definedName>
    <definedName name="Teom2002">'[2]E  recettes TEOM &amp; redev '!$E$25</definedName>
    <definedName name="yjke">#REF!</definedName>
    <definedName name="zef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6" l="1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U11" i="4"/>
  <c r="U12" i="4" s="1"/>
  <c r="T11" i="4"/>
  <c r="M11" i="4"/>
  <c r="M12" i="4" s="1"/>
  <c r="L11" i="4"/>
  <c r="L15" i="4" s="1"/>
  <c r="E11" i="4"/>
  <c r="E12" i="4" s="1"/>
  <c r="D11" i="4"/>
  <c r="U6" i="4"/>
  <c r="T6" i="4"/>
  <c r="S6" i="4"/>
  <c r="S11" i="4" s="1"/>
  <c r="R6" i="4"/>
  <c r="R11" i="4" s="1"/>
  <c r="Q6" i="4"/>
  <c r="Q11" i="4" s="1"/>
  <c r="P6" i="4"/>
  <c r="P11" i="4" s="1"/>
  <c r="O6" i="4"/>
  <c r="O11" i="4" s="1"/>
  <c r="N6" i="4"/>
  <c r="N11" i="4" s="1"/>
  <c r="M6" i="4"/>
  <c r="L6" i="4"/>
  <c r="K6" i="4"/>
  <c r="K11" i="4" s="1"/>
  <c r="J6" i="4"/>
  <c r="J11" i="4" s="1"/>
  <c r="I6" i="4"/>
  <c r="I11" i="4" s="1"/>
  <c r="H6" i="4"/>
  <c r="H11" i="4" s="1"/>
  <c r="G6" i="4"/>
  <c r="G11" i="4" s="1"/>
  <c r="F6" i="4"/>
  <c r="F11" i="4" s="1"/>
  <c r="E6" i="4"/>
  <c r="D6" i="4"/>
  <c r="C6" i="4"/>
  <c r="C11" i="4" s="1"/>
  <c r="B6" i="4"/>
  <c r="B11" i="4" s="1"/>
  <c r="B13" i="1"/>
  <c r="I9" i="6" l="1"/>
  <c r="I10" i="6"/>
  <c r="B9" i="6"/>
  <c r="C10" i="6"/>
  <c r="C9" i="6"/>
  <c r="K9" i="6"/>
  <c r="Q9" i="6"/>
  <c r="K10" i="6"/>
  <c r="J9" i="6"/>
  <c r="Q10" i="6"/>
  <c r="S10" i="6"/>
  <c r="R9" i="6"/>
  <c r="S9" i="6"/>
  <c r="H15" i="4"/>
  <c r="H12" i="4"/>
  <c r="I12" i="4"/>
  <c r="I15" i="4"/>
  <c r="Q15" i="4"/>
  <c r="Q12" i="4"/>
  <c r="Q16" i="4" s="1"/>
  <c r="T15" i="4"/>
  <c r="K15" i="4"/>
  <c r="K12" i="4"/>
  <c r="N12" i="4"/>
  <c r="N15" i="4"/>
  <c r="D15" i="4"/>
  <c r="P12" i="4"/>
  <c r="P16" i="4" s="1"/>
  <c r="P15" i="4"/>
  <c r="M16" i="4"/>
  <c r="E15" i="4"/>
  <c r="M15" i="4"/>
  <c r="U15" i="4"/>
  <c r="B12" i="4"/>
  <c r="U16" i="4" s="1"/>
  <c r="J15" i="4"/>
  <c r="J12" i="4"/>
  <c r="J16" i="4" s="1"/>
  <c r="R15" i="4"/>
  <c r="R12" i="4"/>
  <c r="R16" i="4" s="1"/>
  <c r="C15" i="4"/>
  <c r="C12" i="4"/>
  <c r="S15" i="4"/>
  <c r="S12" i="4"/>
  <c r="S16" i="4" s="1"/>
  <c r="F12" i="4"/>
  <c r="F16" i="4" s="1"/>
  <c r="F15" i="4"/>
  <c r="G12" i="4"/>
  <c r="G16" i="4" s="1"/>
  <c r="G15" i="4"/>
  <c r="O12" i="4"/>
  <c r="O15" i="4"/>
  <c r="E16" i="4"/>
  <c r="D12" i="4"/>
  <c r="D16" i="4" s="1"/>
  <c r="L12" i="4"/>
  <c r="L16" i="4" s="1"/>
  <c r="T12" i="4"/>
  <c r="T16" i="4" s="1"/>
  <c r="B10" i="6"/>
  <c r="J10" i="6"/>
  <c r="R10" i="6"/>
  <c r="D9" i="6"/>
  <c r="L9" i="6"/>
  <c r="T9" i="6"/>
  <c r="D10" i="6"/>
  <c r="L10" i="6"/>
  <c r="T10" i="6"/>
  <c r="E9" i="6"/>
  <c r="M9" i="6"/>
  <c r="U9" i="6"/>
  <c r="E10" i="6"/>
  <c r="M10" i="6"/>
  <c r="U10" i="6"/>
  <c r="F9" i="6"/>
  <c r="N9" i="6"/>
  <c r="F10" i="6"/>
  <c r="N10" i="6"/>
  <c r="G9" i="6"/>
  <c r="O9" i="6"/>
  <c r="C11" i="6"/>
  <c r="G10" i="6"/>
  <c r="O10" i="6"/>
  <c r="H9" i="6"/>
  <c r="P9" i="6"/>
  <c r="H10" i="6"/>
  <c r="P10" i="6"/>
  <c r="K11" i="6" l="1"/>
  <c r="I11" i="6"/>
  <c r="S11" i="6"/>
  <c r="H11" i="6"/>
  <c r="G11" i="6"/>
  <c r="Q11" i="6"/>
  <c r="R11" i="6"/>
  <c r="J11" i="6"/>
  <c r="U11" i="6"/>
  <c r="P11" i="6"/>
  <c r="O11" i="6"/>
  <c r="F11" i="6"/>
  <c r="B11" i="6"/>
  <c r="N16" i="4"/>
  <c r="I16" i="4"/>
  <c r="C16" i="4"/>
  <c r="H16" i="4"/>
  <c r="O16" i="4"/>
  <c r="K16" i="4"/>
  <c r="T11" i="6"/>
  <c r="M11" i="6"/>
  <c r="D11" i="6"/>
  <c r="E11" i="6"/>
  <c r="L11" i="6"/>
  <c r="N11" i="6"/>
</calcChain>
</file>

<file path=xl/sharedStrings.xml><?xml version="1.0" encoding="utf-8"?>
<sst xmlns="http://schemas.openxmlformats.org/spreadsheetml/2006/main" count="71" uniqueCount="49">
  <si>
    <t>Graphique 1 : répartition de la dépense de protection de l'environnement par domaine en 2019</t>
  </si>
  <si>
    <t>En milliards d'euros courants</t>
  </si>
  <si>
    <t>2019p</t>
  </si>
  <si>
    <t>Gestion des eaux usées</t>
  </si>
  <si>
    <t>Lutte contre le bruit et les vibrations</t>
  </si>
  <si>
    <t>Protection de la biodiversité et des paysages</t>
  </si>
  <si>
    <t>Gestion des déchets*</t>
  </si>
  <si>
    <t>Gestion des déchets radioactifs</t>
  </si>
  <si>
    <t>Recherche et développement pour l'environnement</t>
  </si>
  <si>
    <t xml:space="preserve">Autres activités de protection de l'environnement </t>
  </si>
  <si>
    <t>Protection et dépollution des sols et des eaux</t>
  </si>
  <si>
    <t>Dépense en faveur de l'environnement</t>
  </si>
  <si>
    <t>Champ : France</t>
  </si>
  <si>
    <t>Dépenses d'investissement</t>
  </si>
  <si>
    <t>Dépenses courantes</t>
  </si>
  <si>
    <t>Total</t>
  </si>
  <si>
    <t>Champ : France.</t>
  </si>
  <si>
    <t>En millions d'euros courants</t>
  </si>
  <si>
    <t>2018sd</t>
  </si>
  <si>
    <t>Dépense courante</t>
  </si>
  <si>
    <t>Dépense en capital</t>
  </si>
  <si>
    <t>Dépense totale</t>
  </si>
  <si>
    <t>PIB en prix courants</t>
  </si>
  <si>
    <t>PIB en volume</t>
  </si>
  <si>
    <t>Ratio PIB courant/PIB volume</t>
  </si>
  <si>
    <t>Dépense totale (prix courants)</t>
  </si>
  <si>
    <t>Dépense totale (volume base PIB)</t>
  </si>
  <si>
    <t>En indice base 100 en 2000</t>
  </si>
  <si>
    <t xml:space="preserve">Dépense totale (prix courants) </t>
  </si>
  <si>
    <r>
      <t>Sources</t>
    </r>
    <r>
      <rPr>
        <i/>
        <sz val="9"/>
        <color theme="1"/>
        <rFont val="Arial"/>
        <family val="2"/>
      </rPr>
      <t xml:space="preserve"> : SDES, compte satellite de l'environnement, 2021 ; Insee, comptes nationaux, 2021</t>
    </r>
  </si>
  <si>
    <t>Champ : France</t>
  </si>
  <si>
    <t>Porteurs de projets</t>
  </si>
  <si>
    <t>Entreprises</t>
  </si>
  <si>
    <t>Financement</t>
  </si>
  <si>
    <t>Administrations publiques centrales</t>
  </si>
  <si>
    <t>Entreprises non spécialisées</t>
  </si>
  <si>
    <t>Entreprises spécialisées</t>
  </si>
  <si>
    <t>Source : SDES, compte satellite de l'environnement, 2021</t>
  </si>
  <si>
    <t>Source : SDES, compte satellite de l’environnement, 2021</t>
  </si>
  <si>
    <t>En %</t>
  </si>
  <si>
    <t xml:space="preserve">APUC </t>
  </si>
  <si>
    <t>Graphique 6 : évolution du financement de la dépense de gestion des déchets radioactifs</t>
  </si>
  <si>
    <t>Graphique 5 : évolution des dépenses de gestion des déchets radioactifs</t>
  </si>
  <si>
    <t>Graphique 4 : les agents financeurs de la dépense de gestion des déchets radioactifs en 2019</t>
  </si>
  <si>
    <t>Graphique 3 : répartition de la dépense de gestion des déchets radioactifs par domaine en 2019</t>
  </si>
  <si>
    <t>Graphique 2 : dépenses d'investissement et dépenses courantes de gestion des déchets radioactifs en 2019</t>
  </si>
  <si>
    <t>Note : échelle de gauche en indice base 100 en 2000 ; échelle de droite en millions d'euros courants</t>
  </si>
  <si>
    <t>Protection de l'air extérieur</t>
  </si>
  <si>
    <t>Note : *hors activités de récupération et transformation des déchets en matières premières de recyclage.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</si>
</sst>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%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i/>
      <sz val="11"/>
      <color rgb="FF808080"/>
      <name val="Calibri"/>
      <family val="2"/>
      <charset val="1"/>
    </font>
    <font>
      <i/>
      <sz val="9"/>
      <color theme="1"/>
      <name val="Arial"/>
      <family val="2"/>
    </font>
    <font>
      <b/>
      <sz val="12"/>
      <color rgb="FFFF0000"/>
      <name val="Arial"/>
      <family val="2"/>
      <charset val="1"/>
    </font>
    <font>
      <i/>
      <sz val="8"/>
      <name val="Arial"/>
      <family val="2"/>
    </font>
    <font>
      <b/>
      <i/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5F1F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1" fillId="0" borderId="0" applyBorder="0" applyProtection="0"/>
    <xf numFmtId="0" fontId="13" fillId="0" borderId="7">
      <alignment horizontal="center"/>
      <protection hidden="1"/>
    </xf>
  </cellStyleXfs>
  <cellXfs count="100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2" xfId="3" applyNumberFormat="1" applyFont="1" applyFill="1" applyBorder="1" applyAlignment="1" applyProtection="1">
      <alignment wrapText="1"/>
    </xf>
    <xf numFmtId="0" fontId="7" fillId="2" borderId="3" xfId="4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10" fillId="0" borderId="0" xfId="0" applyFont="1"/>
    <xf numFmtId="49" fontId="4" fillId="0" borderId="0" xfId="4" applyNumberFormat="1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NumberFormat="1" applyFont="1" applyAlignment="1">
      <alignment vertical="center"/>
    </xf>
    <xf numFmtId="1" fontId="6" fillId="0" borderId="1" xfId="4" applyNumberFormat="1" applyFont="1" applyBorder="1" applyAlignment="1">
      <alignment horizontal="center" vertical="center"/>
    </xf>
    <xf numFmtId="0" fontId="6" fillId="0" borderId="1" xfId="4" applyNumberFormat="1" applyFont="1" applyBorder="1" applyAlignment="1">
      <alignment horizontal="center" vertical="center"/>
    </xf>
    <xf numFmtId="0" fontId="4" fillId="3" borderId="1" xfId="5" applyFont="1" applyFill="1" applyBorder="1" applyAlignment="1" applyProtection="1">
      <alignment vertical="center"/>
    </xf>
    <xf numFmtId="0" fontId="6" fillId="3" borderId="1" xfId="5" applyFont="1" applyFill="1" applyBorder="1" applyAlignment="1" applyProtection="1">
      <alignment vertical="center"/>
    </xf>
    <xf numFmtId="3" fontId="4" fillId="0" borderId="0" xfId="4" applyNumberFormat="1" applyFont="1" applyAlignment="1">
      <alignment vertical="center"/>
    </xf>
    <xf numFmtId="3" fontId="4" fillId="0" borderId="1" xfId="4" applyNumberFormat="1" applyFont="1" applyBorder="1" applyAlignment="1">
      <alignment vertical="center"/>
    </xf>
    <xf numFmtId="3" fontId="4" fillId="0" borderId="5" xfId="4" applyNumberFormat="1" applyFont="1" applyBorder="1" applyAlignment="1">
      <alignment vertical="center"/>
    </xf>
    <xf numFmtId="0" fontId="7" fillId="0" borderId="6" xfId="4" applyFont="1" applyBorder="1" applyAlignment="1">
      <alignment vertical="center"/>
    </xf>
    <xf numFmtId="3" fontId="4" fillId="0" borderId="6" xfId="4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5" xfId="4" applyFont="1" applyBorder="1" applyAlignment="1">
      <alignment vertical="center"/>
    </xf>
    <xf numFmtId="0" fontId="14" fillId="0" borderId="0" xfId="6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4" fillId="0" borderId="0" xfId="6" applyNumberFormat="1" applyFont="1" applyFill="1" applyBorder="1" applyAlignment="1" applyProtection="1"/>
    <xf numFmtId="3" fontId="10" fillId="0" borderId="0" xfId="4" applyNumberFormat="1" applyFont="1" applyAlignment="1">
      <alignment vertical="center"/>
    </xf>
    <xf numFmtId="3" fontId="4" fillId="0" borderId="0" xfId="4" applyNumberFormat="1" applyAlignment="1">
      <alignment vertical="center"/>
    </xf>
    <xf numFmtId="0" fontId="4" fillId="0" borderId="0" xfId="4" applyAlignment="1">
      <alignment vertical="center"/>
    </xf>
    <xf numFmtId="0" fontId="4" fillId="0" borderId="0" xfId="4" applyAlignment="1">
      <alignment horizontal="right" vertical="center"/>
    </xf>
    <xf numFmtId="3" fontId="7" fillId="0" borderId="0" xfId="4" applyNumberFormat="1" applyFont="1" applyAlignment="1">
      <alignment vertical="center"/>
    </xf>
    <xf numFmtId="3" fontId="16" fillId="0" borderId="0" xfId="4" applyNumberFormat="1" applyFont="1" applyAlignment="1">
      <alignment vertical="center"/>
    </xf>
    <xf numFmtId="0" fontId="6" fillId="0" borderId="1" xfId="1" applyNumberFormat="1" applyFont="1" applyBorder="1" applyAlignment="1">
      <alignment horizontal="center" vertical="center"/>
    </xf>
    <xf numFmtId="3" fontId="4" fillId="0" borderId="1" xfId="4" applyNumberFormat="1" applyBorder="1" applyAlignment="1">
      <alignment vertical="center"/>
    </xf>
    <xf numFmtId="9" fontId="4" fillId="0" borderId="0" xfId="2" applyFont="1" applyAlignment="1">
      <alignment horizontal="right" vertical="center"/>
    </xf>
    <xf numFmtId="3" fontId="6" fillId="0" borderId="1" xfId="4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0" fontId="12" fillId="0" borderId="0" xfId="0" applyFont="1" applyAlignment="1">
      <alignment horizontal="left" vertical="top"/>
    </xf>
    <xf numFmtId="3" fontId="4" fillId="0" borderId="0" xfId="4" applyNumberFormat="1" applyBorder="1" applyAlignment="1">
      <alignment vertical="center"/>
    </xf>
    <xf numFmtId="0" fontId="4" fillId="2" borderId="1" xfId="4" applyFont="1" applyFill="1" applyBorder="1" applyAlignment="1">
      <alignment vertical="center"/>
    </xf>
    <xf numFmtId="0" fontId="4" fillId="2" borderId="1" xfId="0" applyFont="1" applyFill="1" applyBorder="1"/>
    <xf numFmtId="0" fontId="17" fillId="2" borderId="0" xfId="0" applyFont="1" applyFill="1"/>
    <xf numFmtId="0" fontId="17" fillId="2" borderId="1" xfId="0" applyFont="1" applyFill="1" applyBorder="1"/>
    <xf numFmtId="0" fontId="17" fillId="2" borderId="4" xfId="0" applyFont="1" applyFill="1" applyBorder="1" applyAlignment="1">
      <alignment horizontal="left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4" fillId="2" borderId="1" xfId="4" applyFont="1" applyFill="1" applyBorder="1" applyAlignment="1">
      <alignment vertical="center" wrapText="1"/>
    </xf>
    <xf numFmtId="9" fontId="18" fillId="2" borderId="0" xfId="2" applyFont="1" applyFill="1"/>
    <xf numFmtId="0" fontId="7" fillId="2" borderId="0" xfId="0" applyFont="1" applyFill="1"/>
    <xf numFmtId="0" fontId="7" fillId="0" borderId="0" xfId="4" applyFont="1" applyAlignment="1">
      <alignment vertical="center"/>
    </xf>
    <xf numFmtId="0" fontId="0" fillId="2" borderId="0" xfId="0" applyFill="1" applyBorder="1"/>
    <xf numFmtId="0" fontId="17" fillId="0" borderId="0" xfId="0" applyFont="1" applyAlignment="1">
      <alignment horizontal="justify" vertical="center"/>
    </xf>
    <xf numFmtId="0" fontId="8" fillId="0" borderId="0" xfId="0" applyFont="1"/>
    <xf numFmtId="0" fontId="17" fillId="0" borderId="0" xfId="0" applyFont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6" fontId="20" fillId="0" borderId="1" xfId="2" applyNumberFormat="1" applyFont="1" applyBorder="1" applyAlignment="1">
      <alignment horizontal="center" vertical="center" wrapText="1"/>
    </xf>
    <xf numFmtId="166" fontId="20" fillId="0" borderId="0" xfId="2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2" fontId="17" fillId="0" borderId="0" xfId="0" applyNumberFormat="1" applyFont="1"/>
    <xf numFmtId="2" fontId="17" fillId="0" borderId="0" xfId="0" applyNumberFormat="1" applyFont="1" applyAlignment="1">
      <alignment vertical="center"/>
    </xf>
    <xf numFmtId="166" fontId="17" fillId="0" borderId="0" xfId="2" applyNumberFormat="1" applyFont="1" applyAlignment="1">
      <alignment vertical="center"/>
    </xf>
    <xf numFmtId="0" fontId="17" fillId="0" borderId="0" xfId="0" applyFont="1" applyAlignment="1">
      <alignment vertical="center"/>
    </xf>
    <xf numFmtId="2" fontId="17" fillId="0" borderId="0" xfId="0" applyNumberFormat="1" applyFont="1" applyFill="1" applyBorder="1"/>
    <xf numFmtId="3" fontId="17" fillId="0" borderId="0" xfId="0" applyNumberFormat="1" applyFont="1"/>
    <xf numFmtId="9" fontId="17" fillId="0" borderId="0" xfId="2" applyFont="1"/>
    <xf numFmtId="0" fontId="17" fillId="0" borderId="0" xfId="0" applyFont="1" applyFill="1" applyBorder="1"/>
    <xf numFmtId="0" fontId="9" fillId="0" borderId="0" xfId="0" applyFont="1" applyAlignment="1">
      <alignment horizontal="left" vertical="top"/>
    </xf>
    <xf numFmtId="166" fontId="20" fillId="0" borderId="1" xfId="2" applyNumberFormat="1" applyFont="1" applyBorder="1" applyAlignment="1">
      <alignment horizontal="right" vertical="center" wrapText="1" indent="1"/>
    </xf>
    <xf numFmtId="0" fontId="17" fillId="2" borderId="4" xfId="0" applyFont="1" applyFill="1" applyBorder="1" applyAlignment="1">
      <alignment horizontal="center"/>
    </xf>
    <xf numFmtId="0" fontId="20" fillId="2" borderId="1" xfId="0" applyFont="1" applyFill="1" applyBorder="1"/>
    <xf numFmtId="0" fontId="20" fillId="2" borderId="0" xfId="0" applyFont="1" applyFill="1"/>
    <xf numFmtId="0" fontId="21" fillId="0" borderId="1" xfId="6" applyNumberFormat="1" applyFont="1" applyFill="1" applyBorder="1" applyAlignment="1" applyProtection="1">
      <alignment horizontal="left" vertical="center" wrapText="1"/>
    </xf>
    <xf numFmtId="0" fontId="22" fillId="0" borderId="1" xfId="6" applyNumberFormat="1" applyFont="1" applyFill="1" applyBorder="1" applyAlignment="1" applyProtection="1">
      <alignment horizontal="right" vertical="center"/>
    </xf>
    <xf numFmtId="167" fontId="17" fillId="0" borderId="1" xfId="0" applyNumberFormat="1" applyFont="1" applyBorder="1" applyAlignment="1">
      <alignment vertical="center"/>
    </xf>
    <xf numFmtId="167" fontId="20" fillId="0" borderId="1" xfId="0" applyNumberFormat="1" applyFont="1" applyBorder="1" applyAlignment="1">
      <alignment vertical="center"/>
    </xf>
    <xf numFmtId="1" fontId="20" fillId="0" borderId="1" xfId="2" applyNumberFormat="1" applyFont="1" applyBorder="1" applyAlignment="1">
      <alignment vertical="center"/>
    </xf>
    <xf numFmtId="1" fontId="20" fillId="0" borderId="1" xfId="0" applyNumberFormat="1" applyFont="1" applyBorder="1" applyAlignment="1">
      <alignment vertical="center"/>
    </xf>
    <xf numFmtId="0" fontId="6" fillId="0" borderId="1" xfId="6" applyNumberFormat="1" applyFont="1" applyFill="1" applyBorder="1" applyAlignment="1" applyProtection="1">
      <alignment horizontal="left" vertical="center" wrapText="1"/>
    </xf>
    <xf numFmtId="3" fontId="4" fillId="2" borderId="1" xfId="4" applyNumberFormat="1" applyFont="1" applyFill="1" applyBorder="1" applyAlignment="1">
      <alignment horizontal="right" vertical="center"/>
    </xf>
    <xf numFmtId="3" fontId="6" fillId="2" borderId="1" xfId="4" applyNumberFormat="1" applyFont="1" applyFill="1" applyBorder="1" applyAlignment="1">
      <alignment horizontal="right" vertical="center"/>
    </xf>
    <xf numFmtId="3" fontId="6" fillId="2" borderId="0" xfId="4" applyNumberFormat="1" applyFont="1" applyFill="1" applyBorder="1" applyAlignment="1">
      <alignment horizontal="right" vertical="center"/>
    </xf>
    <xf numFmtId="164" fontId="4" fillId="2" borderId="1" xfId="4" applyNumberFormat="1" applyFont="1" applyFill="1" applyBorder="1" applyAlignment="1">
      <alignment horizontal="right" vertical="center"/>
    </xf>
    <xf numFmtId="164" fontId="6" fillId="2" borderId="1" xfId="4" applyNumberFormat="1" applyFont="1" applyFill="1" applyBorder="1" applyAlignment="1">
      <alignment horizontal="right" vertical="center"/>
    </xf>
    <xf numFmtId="3" fontId="4" fillId="3" borderId="1" xfId="5" applyNumberFormat="1" applyFont="1" applyFill="1" applyBorder="1" applyAlignment="1" applyProtection="1">
      <alignment vertical="center"/>
    </xf>
    <xf numFmtId="3" fontId="6" fillId="3" borderId="1" xfId="5" applyNumberFormat="1" applyFont="1" applyFill="1" applyBorder="1" applyAlignment="1" applyProtection="1">
      <alignment vertical="center"/>
    </xf>
    <xf numFmtId="165" fontId="4" fillId="0" borderId="1" xfId="1" applyNumberFormat="1" applyFont="1" applyBorder="1" applyAlignment="1">
      <alignment vertical="center"/>
    </xf>
    <xf numFmtId="4" fontId="4" fillId="0" borderId="1" xfId="4" applyNumberFormat="1" applyFont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vertical="center"/>
    </xf>
    <xf numFmtId="9" fontId="17" fillId="2" borderId="1" xfId="2" applyFont="1" applyFill="1" applyBorder="1" applyAlignment="1">
      <alignment vertical="center"/>
    </xf>
    <xf numFmtId="9" fontId="20" fillId="2" borderId="1" xfId="2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</cellXfs>
  <cellStyles count="7">
    <cellStyle name="Milliers" xfId="1" builtinId="3"/>
    <cellStyle name="Normal" xfId="0" builtinId="0"/>
    <cellStyle name="Normal 2" xfId="4"/>
    <cellStyle name="Pourcentage" xfId="2" builtinId="5"/>
    <cellStyle name="Texte explicatif" xfId="3" builtinId="53"/>
    <cellStyle name="Texte explicatif 2" xfId="6"/>
    <cellStyle name="Texte explicatif 2 2" xfId="5"/>
  </cellStyles>
  <dxfs count="0"/>
  <tableStyles count="0" defaultTableStyle="TableStyleMedium2" defaultPivotStyle="PivotStyleLight16"/>
  <colors>
    <mruColors>
      <color rgb="FFA3B2C8"/>
      <color rgb="FF009D43"/>
      <color rgb="FF395DA9"/>
      <color rgb="FFED6A47"/>
      <color rgb="FF926B77"/>
      <color rgb="FFA1BD0B"/>
      <color rgb="FF545983"/>
      <color rgb="FF595959"/>
      <color rgb="FF80053D"/>
      <color rgb="FF877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 de la dÉpense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protection de l'environnement par domaine en 2019</a:t>
            </a:r>
            <a:endParaRPr lang="fr-FR" sz="12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0137130268770862"/>
          <c:y val="0.30602916395274488"/>
          <c:w val="0.35649800585079905"/>
          <c:h val="0.5489591250880615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6A47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84-48A9-921C-24A75D2E8B71}"/>
              </c:ext>
            </c:extLst>
          </c:dPt>
          <c:dPt>
            <c:idx val="1"/>
            <c:bubble3D val="0"/>
            <c:spPr>
              <a:solidFill>
                <a:srgbClr val="395DA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84-48A9-921C-24A75D2E8B71}"/>
              </c:ext>
            </c:extLst>
          </c:dPt>
          <c:dPt>
            <c:idx val="2"/>
            <c:bubble3D val="0"/>
            <c:spPr>
              <a:solidFill>
                <a:srgbClr val="926B77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F84-48A9-921C-24A75D2E8B71}"/>
              </c:ext>
            </c:extLst>
          </c:dPt>
          <c:dPt>
            <c:idx val="3"/>
            <c:bubble3D val="0"/>
            <c:spPr>
              <a:solidFill>
                <a:srgbClr val="877E5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84-48A9-921C-24A75D2E8B71}"/>
              </c:ext>
            </c:extLst>
          </c:dPt>
          <c:dPt>
            <c:idx val="4"/>
            <c:bubble3D val="0"/>
            <c:spPr>
              <a:solidFill>
                <a:srgbClr val="54598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F84-48A9-921C-24A75D2E8B71}"/>
              </c:ext>
            </c:extLst>
          </c:dPt>
          <c:dPt>
            <c:idx val="5"/>
            <c:bubble3D val="0"/>
            <c:spPr>
              <a:solidFill>
                <a:srgbClr val="A1BD0B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84-48A9-921C-24A75D2E8B71}"/>
              </c:ext>
            </c:extLst>
          </c:dPt>
          <c:dPt>
            <c:idx val="6"/>
            <c:bubble3D val="0"/>
            <c:spPr>
              <a:solidFill>
                <a:srgbClr val="009D4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F84-48A9-921C-24A75D2E8B71}"/>
              </c:ext>
            </c:extLst>
          </c:dPt>
          <c:dPt>
            <c:idx val="7"/>
            <c:bubble3D val="0"/>
            <c:spPr>
              <a:solidFill>
                <a:srgbClr val="80053D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84-48A9-921C-24A75D2E8B71}"/>
              </c:ext>
            </c:extLst>
          </c:dPt>
          <c:dPt>
            <c:idx val="8"/>
            <c:bubble3D val="0"/>
            <c:explosion val="17"/>
            <c:spPr>
              <a:solidFill>
                <a:srgbClr val="A3B2C8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84-48A9-921C-24A75D2E8B71}"/>
              </c:ext>
            </c:extLst>
          </c:dPt>
          <c:dLbls>
            <c:dLbl>
              <c:idx val="0"/>
              <c:layout>
                <c:manualLayout>
                  <c:x val="0.11767338261461271"/>
                  <c:y val="2.5211680794167947E-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B1B0B0A-A372-4D47-8532-F93037A9F86A}" type="VALUE">
                      <a:rPr lang="en-US" sz="90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900" baseline="0"/>
                      <a:t> (</a:t>
                    </a:r>
                    <a:fld id="{BB4D0AD0-B58E-4270-8C28-4332ED22555F}" type="PERCENTAGE">
                      <a:rPr lang="en-US" sz="900" baseline="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F84-48A9-921C-24A75D2E8B71}"/>
                </c:ext>
              </c:extLst>
            </c:dLbl>
            <c:dLbl>
              <c:idx val="1"/>
              <c:layout>
                <c:manualLayout>
                  <c:x val="3.0405197652500569E-2"/>
                  <c:y val="0.1118582955235363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238A54A-299C-4DCB-B03E-41890BCC61CC}" type="VALUE">
                      <a:rPr lang="en-US" sz="90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900" baseline="0"/>
                      <a:t> (</a:t>
                    </a:r>
                    <a:fld id="{1BDCED46-3C7E-48F5-AF30-5D8ECAF7F272}" type="PERCENTAGE">
                      <a:rPr lang="en-US" sz="900" baseline="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84-48A9-921C-24A75D2E8B71}"/>
                </c:ext>
              </c:extLst>
            </c:dLbl>
            <c:dLbl>
              <c:idx val="2"/>
              <c:layout>
                <c:manualLayout>
                  <c:x val="-0.15916723482569772"/>
                  <c:y val="8.00198356606247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511F13B-B00D-4150-A616-4040ED2510F2}" type="VALUE">
                      <a:rPr lang="en-US" sz="90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900" baseline="0"/>
                      <a:t> (</a:t>
                    </a:r>
                    <a:fld id="{EB596250-6B07-4EF3-8240-0BE8CE1D5E8B}" type="PERCENTAGE">
                      <a:rPr lang="en-US" sz="900" baseline="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F84-48A9-921C-24A75D2E8B71}"/>
                </c:ext>
              </c:extLst>
            </c:dLbl>
            <c:dLbl>
              <c:idx val="3"/>
              <c:layout>
                <c:manualLayout>
                  <c:x val="-0.10509423037096208"/>
                  <c:y val="2.4345770786891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709547-807C-4D96-8D76-C08936EA3CCF}" type="VALUE">
                      <a:rPr lang="en-US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baseline="0"/>
                      <a:t> (</a:t>
                    </a:r>
                    <a:fld id="{5CF7B654-B578-4802-A86E-9438FF1E9B9E}" type="PERCENTAGE">
                      <a:rPr lang="en-US" baseline="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84-48A9-921C-24A75D2E8B71}"/>
                </c:ext>
              </c:extLst>
            </c:dLbl>
            <c:dLbl>
              <c:idx val="4"/>
              <c:layout>
                <c:manualLayout>
                  <c:x val="-0.19024230666818823"/>
                  <c:y val="1.36625064303689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F843268-9E46-4EC5-AC0E-1FD790209E2F}" type="VALUE">
                      <a:rPr lang="en-US" sz="900" baseline="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900" baseline="0"/>
                      <a:t> (</a:t>
                    </a:r>
                    <a:fld id="{6E0DA39D-5520-44AE-B46F-1BBD6BF6BF67}" type="PERCENTAGE">
                      <a:rPr lang="en-US" sz="900" baseline="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F84-48A9-921C-24A75D2E8B71}"/>
                </c:ext>
              </c:extLst>
            </c:dLbl>
            <c:dLbl>
              <c:idx val="5"/>
              <c:layout>
                <c:manualLayout>
                  <c:x val="-0.29688417131220229"/>
                  <c:y val="-4.4664346326926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0E5B1E6-B825-4CBE-952B-1F850BB38C6E}" type="VALUE">
                      <a:rPr lang="en-US" sz="90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900" baseline="0"/>
                      <a:t> (</a:t>
                    </a:r>
                    <a:fld id="{BD7FB01C-8686-4845-AAD5-32C67CBB6385}" type="PERCENTAGE">
                      <a:rPr lang="en-US" sz="900" baseline="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84-48A9-921C-24A75D2E8B71}"/>
                </c:ext>
              </c:extLst>
            </c:dLbl>
            <c:dLbl>
              <c:idx val="6"/>
              <c:layout>
                <c:manualLayout>
                  <c:x val="-0.33248702146527098"/>
                  <c:y val="-0.1470185797110853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7F94881-389B-4295-B6E3-2AF91AF1BAC7}" type="VALUE">
                      <a:rPr lang="en-US" sz="90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900" baseline="0"/>
                      <a:t> (</a:t>
                    </a:r>
                    <a:fld id="{2F082DCC-EBC3-499E-8A7C-4A378D78ED29}" type="PERCENTAGE">
                      <a:rPr lang="en-US" sz="900" baseline="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F84-48A9-921C-24A75D2E8B71}"/>
                </c:ext>
              </c:extLst>
            </c:dLbl>
            <c:dLbl>
              <c:idx val="7"/>
              <c:layout>
                <c:manualLayout>
                  <c:x val="0.10877502631011703"/>
                  <c:y val="-0.1509434451947185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2EA8718-EA07-4356-86B6-883554609C01}" type="VALUE">
                      <a:rPr lang="en-US" sz="90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900" baseline="0"/>
                      <a:t> (</a:t>
                    </a:r>
                    <a:fld id="{55B56E23-B3BB-435B-B310-CDB929ED5D4B}" type="PERCENTAGE">
                      <a:rPr lang="en-US" sz="900" baseline="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84-48A9-921C-24A75D2E8B71}"/>
                </c:ext>
              </c:extLst>
            </c:dLbl>
            <c:dLbl>
              <c:idx val="8"/>
              <c:layout>
                <c:manualLayout>
                  <c:x val="0.20067270029276901"/>
                  <c:y val="-2.24556362473525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F2CD0D10-88A2-4340-9705-AF90EABC19E6}" type="VALUE">
                      <a:rPr lang="en-US" sz="90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900" baseline="0"/>
                      <a:t> (</a:t>
                    </a:r>
                    <a:fld id="{BD82BAB7-F18E-48DE-A8BE-6FEB16CACFCB}" type="PERCENTAGE">
                      <a:rPr lang="en-US" sz="900" baseline="0"/>
                      <a:pPr>
                        <a:defRPr sz="90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6F84-48A9-921C-24A75D2E8B7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 - </c:separator>
            <c:showLeaderLines val="1"/>
            <c:leaderLines>
              <c:spPr>
                <a:ln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Graph_1!$A$4:$A$12</c:f>
              <c:strCache>
                <c:ptCount val="9"/>
                <c:pt idx="0">
                  <c:v>Gestion des déchets*</c:v>
                </c:pt>
                <c:pt idx="1">
                  <c:v>Gestion des eaux usées</c:v>
                </c:pt>
                <c:pt idx="2">
                  <c:v>Autres activités de protection de l'environnement </c:v>
                </c:pt>
                <c:pt idx="3">
                  <c:v>Recherche et développement pour l'environnement</c:v>
                </c:pt>
                <c:pt idx="4">
                  <c:v>Protection de l'air extérieur</c:v>
                </c:pt>
                <c:pt idx="5">
                  <c:v>Protection et dépollution des sols et des eaux</c:v>
                </c:pt>
                <c:pt idx="6">
                  <c:v>Protection de la biodiversité et des paysages</c:v>
                </c:pt>
                <c:pt idx="7">
                  <c:v>Lutte contre le bruit et les vibrations</c:v>
                </c:pt>
                <c:pt idx="8">
                  <c:v>Gestion des déchets radioactifs</c:v>
                </c:pt>
              </c:strCache>
            </c:strRef>
          </c:cat>
          <c:val>
            <c:numRef>
              <c:f>Graph_1!$B$4:$B$12</c:f>
              <c:numCache>
                <c:formatCode>#\ ##0.0</c:formatCode>
                <c:ptCount val="9"/>
                <c:pt idx="0">
                  <c:v>20.562833966464861</c:v>
                </c:pt>
                <c:pt idx="1">
                  <c:v>13.526</c:v>
                </c:pt>
                <c:pt idx="2">
                  <c:v>4.5429980141244597</c:v>
                </c:pt>
                <c:pt idx="3">
                  <c:v>4.2159151703361717</c:v>
                </c:pt>
                <c:pt idx="4">
                  <c:v>3.629</c:v>
                </c:pt>
                <c:pt idx="5">
                  <c:v>2.484027349566559</c:v>
                </c:pt>
                <c:pt idx="6">
                  <c:v>2.4677116811497188</c:v>
                </c:pt>
                <c:pt idx="7">
                  <c:v>2.15113899795382</c:v>
                </c:pt>
                <c:pt idx="8">
                  <c:v>0.68337848300235193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4-48A9-921C-24A75D2E8B7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LA DÉPENSE DE GESTION DES DÉCHETS RADIOACTIFS</a:t>
            </a:r>
            <a:r>
              <a:rPr lang="fr-FR" sz="1100" b="1" cap="all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 NATURE </a:t>
            </a:r>
          </a:p>
          <a:p>
            <a:pPr>
              <a:defRPr/>
            </a:pP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 2019</a:t>
            </a:r>
            <a:endParaRPr lang="fr-FR" sz="11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0227514056844926"/>
          <c:y val="1.9690567930022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374600956754003"/>
          <c:y val="0.2549452340851926"/>
          <c:w val="0.5170521930097649"/>
          <c:h val="0.54259563768646235"/>
        </c:manualLayout>
      </c:layout>
      <c:doughnutChart>
        <c:varyColors val="1"/>
        <c:ser>
          <c:idx val="0"/>
          <c:order val="0"/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ED6A47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53-4F42-BF80-633ED1E5B394}"/>
              </c:ext>
            </c:extLst>
          </c:dPt>
          <c:dPt>
            <c:idx val="1"/>
            <c:bubble3D val="0"/>
            <c:spPr>
              <a:solidFill>
                <a:srgbClr val="395DA9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53-4F42-BF80-633ED1E5B394}"/>
              </c:ext>
            </c:extLst>
          </c:dPt>
          <c:dLbls>
            <c:dLbl>
              <c:idx val="0"/>
              <c:layout>
                <c:manualLayout>
                  <c:x val="0.18495555515687853"/>
                  <c:y val="-2.8129382757175652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23B1A64-5F69-4845-967E-A160A116EBB5}" type="CATEGORYNAME">
                      <a:rPr lang="en-US"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sz="1000" b="1">
                      <a:solidFill>
                        <a:srgbClr val="ED6A47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3D28606C-5C72-47B5-A0F7-272850182BD9}" type="VALU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(</a:t>
                    </a:r>
                    <a:fld id="{9EADC3FA-0D4B-493D-BBF6-F7E56A530BF4}" type="PERCENTAG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ED6A4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153-4F42-BF80-633ED1E5B394}"/>
                </c:ext>
              </c:extLst>
            </c:dLbl>
            <c:dLbl>
              <c:idx val="1"/>
              <c:layout>
                <c:manualLayout>
                  <c:x val="-0.13938679519069122"/>
                  <c:y val="-8.438814827152695E-2"/>
                </c:manualLayout>
              </c:layout>
              <c:tx>
                <c:rich>
                  <a:bodyPr/>
                  <a:lstStyle/>
                  <a:p>
                    <a:fld id="{C79190FB-F14A-453E-A96C-003B21402E60}" type="CATEGORYNAME">
                      <a:rPr lang="en-US" sz="1000" b="1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[NOM DE CATÉGORIE]</a:t>
                    </a:fld>
                    <a:endParaRPr lang="en-US" sz="1000" b="1" baseline="0">
                      <a:solidFill>
                        <a:srgbClr val="395DA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fld id="{F54D95DB-021F-4CBB-8B62-F3A28E323908}" type="VALUE"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[VALEUR]</a:t>
                    </a:fld>
                    <a:r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(</a:t>
                    </a:r>
                    <a:fld id="{BC2813D5-F960-4CA5-98EB-8A107B6D49C8}" type="PERCENTAGE"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[POURCENTAGE]</a:t>
                    </a:fld>
                    <a:r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70773835215851"/>
                      <c:h val="0.152245965094758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153-4F42-BF80-633ED1E5B3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Graph_2!$A$4:$A$5</c:f>
              <c:strCache>
                <c:ptCount val="2"/>
                <c:pt idx="0">
                  <c:v>Dépenses courantes</c:v>
                </c:pt>
                <c:pt idx="1">
                  <c:v>Dépenses d'investissement</c:v>
                </c:pt>
              </c:strCache>
            </c:strRef>
          </c:cat>
          <c:val>
            <c:numRef>
              <c:f>Graph_2!$B$4:$B$5</c:f>
              <c:numCache>
                <c:formatCode>#,##0</c:formatCode>
                <c:ptCount val="2"/>
                <c:pt idx="0">
                  <c:v>592.63403980235194</c:v>
                </c:pt>
                <c:pt idx="1">
                  <c:v>90.744443199999992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BD2-41CD-AC79-898B4044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noFill/>
        <a:ln>
          <a:noFill/>
        </a:ln>
        <a:effectLst>
          <a:glow rad="127000">
            <a:schemeClr val="accent1"/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LA DÉPENSE DE GESTION DES DÉCHETS RADIOACTIFS</a:t>
            </a:r>
            <a:r>
              <a:rPr lang="fr-FR" sz="1100" b="1" cap="all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 DOMAINE EN 2019</a:t>
            </a:r>
            <a:endParaRPr lang="fr-FR" sz="11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426034135412453"/>
          <c:y val="0.27744874029093314"/>
          <c:w val="0.5170521930097649"/>
          <c:h val="0.54259563768646235"/>
        </c:manualLayout>
      </c:layout>
      <c:doughnutChart>
        <c:varyColors val="1"/>
        <c:ser>
          <c:idx val="0"/>
          <c:order val="0"/>
          <c:spPr>
            <a:ln w="28575">
              <a:noFill/>
            </a:ln>
          </c:spPr>
          <c:dPt>
            <c:idx val="0"/>
            <c:bubble3D val="0"/>
            <c:spPr>
              <a:solidFill>
                <a:srgbClr val="ED6A47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01-423D-BC5D-6B625B742A12}"/>
              </c:ext>
            </c:extLst>
          </c:dPt>
          <c:dPt>
            <c:idx val="1"/>
            <c:bubble3D val="0"/>
            <c:spPr>
              <a:solidFill>
                <a:srgbClr val="A1BD0B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01-423D-BC5D-6B625B742A12}"/>
              </c:ext>
            </c:extLst>
          </c:dPt>
          <c:dLbls>
            <c:dLbl>
              <c:idx val="0"/>
              <c:layout>
                <c:manualLayout>
                  <c:x val="0.22248276924668026"/>
                  <c:y val="-1.265822224072905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201C745-1DFA-4B3A-B0E6-4ECF9AB6EC86}" type="CATEGORYNAM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sz="1000" b="1" baseline="0">
                      <a:solidFill>
                        <a:srgbClr val="ED6A47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endParaRPr lang="en-US" sz="1000" b="1" baseline="0">
                      <a:solidFill>
                        <a:srgbClr val="ED6A47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fld id="{8F56DAAA-F15B-43A3-815C-A19D7667B4AC}" type="VALU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(</a:t>
                    </a:r>
                    <a:fld id="{25887F96-F590-4DA2-A807-3AAAFB0D6F0C}" type="PERCENTAG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ED6A4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0862904306659394"/>
                      <c:h val="0.203877557891155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801-423D-BC5D-6B625B742A12}"/>
                </c:ext>
              </c:extLst>
            </c:dLbl>
            <c:dLbl>
              <c:idx val="1"/>
              <c:layout>
                <c:manualLayout>
                  <c:x val="-0.2050593143157457"/>
                  <c:y val="4.5007012411481043E-2"/>
                </c:manualLayout>
              </c:layout>
              <c:tx>
                <c:rich>
                  <a:bodyPr/>
                  <a:lstStyle/>
                  <a:p>
                    <a:fld id="{47CB9FAC-FD8F-4E0D-926C-14B8DC04945C}" type="CATEGORYNAME">
                      <a:rPr lang="en-US" sz="1000" b="1" baseline="0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[NOM DE CATÉGORIE]</a:t>
                    </a:fld>
                    <a:endParaRPr lang="en-US" sz="1000" b="1" baseline="0">
                      <a:solidFill>
                        <a:srgbClr val="A1BD0B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endParaRPr lang="en-US" sz="1000" b="1" baseline="0">
                      <a:solidFill>
                        <a:srgbClr val="A1BD0B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r>
                      <a:rPr lang="en-US" sz="1000" b="1" baseline="0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fld id="{58612A2C-4D92-4062-A94E-3AB7E3A69669}" type="VALUE">
                      <a:rPr lang="en-US" sz="1000" b="1" baseline="0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[VALEUR]</a:t>
                    </a:fld>
                    <a:r>
                      <a:rPr lang="en-US" sz="1000" b="1" baseline="0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(</a:t>
                    </a:r>
                    <a:fld id="{9D0B9F24-5FEA-4DA5-AE21-36C51E033520}" type="PERCENTAGE">
                      <a:rPr lang="en-US" sz="1000" b="1" baseline="0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[POURCENTAGE]</a:t>
                    </a:fld>
                    <a:r>
                      <a:rPr lang="en-US" sz="1000" b="1" baseline="0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)</a:t>
                    </a:r>
                  </a:p>
                  <a:p>
                    <a:endParaRPr lang="fr-FR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561176429616947"/>
                      <c:h val="0.152245965094758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801-423D-BC5D-6B625B742A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Graph_3!$A$4:$A$5</c:f>
              <c:strCache>
                <c:ptCount val="2"/>
                <c:pt idx="0">
                  <c:v>Administrations publiques centrales</c:v>
                </c:pt>
                <c:pt idx="1">
                  <c:v>Entreprises</c:v>
                </c:pt>
              </c:strCache>
            </c:strRef>
          </c:cat>
          <c:val>
            <c:numRef>
              <c:f>Graph_3!$B$4:$B$5</c:f>
              <c:numCache>
                <c:formatCode>#,##0</c:formatCode>
                <c:ptCount val="2"/>
                <c:pt idx="0">
                  <c:v>158.155</c:v>
                </c:pt>
                <c:pt idx="1">
                  <c:v>525.22348300235194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1-423D-BC5D-6B625B742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noFill/>
        <a:ln>
          <a:noFill/>
        </a:ln>
        <a:effectLst>
          <a:glow rad="127000">
            <a:schemeClr val="accent1"/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DU FINANCEMENT DE LA DÉPENSE DE GESTION DES DÉCHETS RADIOACTIFS EN 2019</a:t>
            </a:r>
            <a:endParaRPr lang="fr-FR" sz="11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374600956754003"/>
          <c:y val="0.30557812304810877"/>
          <c:w val="0.5170521930097649"/>
          <c:h val="0.54259563768646235"/>
        </c:manualLayout>
      </c:layout>
      <c:doughnut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A3B2C8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62-4D9C-8D13-B606B8D8FB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62-4D9C-8D13-B606B8D8FBBD}"/>
              </c:ext>
            </c:extLst>
          </c:dPt>
          <c:dLbls>
            <c:dLbl>
              <c:idx val="0"/>
              <c:layout>
                <c:manualLayout>
                  <c:x val="0.1761837554506053"/>
                  <c:y val="-4.219407413576348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ln>
                          <a:noFill/>
                        </a:ln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B06F986-02E0-4B22-863D-687BE94E6C90}" type="CATEGORYNAME">
                      <a:rPr lang="en-US">
                        <a:ln>
                          <a:noFill/>
                        </a:ln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 b="1">
                          <a:ln>
                            <a:noFill/>
                          </a:ln>
                          <a:solidFill>
                            <a:schemeClr val="tx2">
                              <a:lumMod val="60000"/>
                              <a:lumOff val="40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baseline="0">
                      <a:ln>
                        <a:noFill/>
                      </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endParaRPr>
                  </a:p>
                  <a:p>
                    <a:pPr>
                      <a:defRPr b="1">
                        <a:ln>
                          <a:noFill/>
                        </a:ln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045A108-8BD1-4C31-9A1E-58419A00AC53}" type="VALUE">
                      <a:rPr lang="en-US">
                        <a:ln>
                          <a:noFill/>
                        </a:ln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 b="1">
                          <a:ln>
                            <a:noFill/>
                          </a:ln>
                          <a:solidFill>
                            <a:schemeClr val="tx2">
                              <a:lumMod val="60000"/>
                              <a:lumOff val="40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>
                        <a:ln>
                          <a:noFill/>
                        </a:ln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 (</a:t>
                    </a:r>
                    <a:fld id="{65934382-0A26-4AB9-8C1B-AFE5DEA67318}" type="PERCENTAGE">
                      <a:rPr lang="en-US">
                        <a:ln>
                          <a:noFill/>
                        </a:ln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 b="1">
                          <a:ln>
                            <a:noFill/>
                          </a:ln>
                          <a:solidFill>
                            <a:schemeClr val="tx2">
                              <a:lumMod val="60000"/>
                              <a:lumOff val="40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>
                        <a:ln>
                          <a:noFill/>
                        </a:ln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)</a:t>
                    </a:r>
                  </a:p>
                  <a:p>
                    <a:pPr>
                      <a:defRPr b="1">
                        <a:ln>
                          <a:noFill/>
                        </a:ln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endParaRPr lang="fr-FR"/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ln>
                        <a:noFill/>
                      </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042421795251581"/>
                      <c:h val="0.158558021392506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62-4D9C-8D13-B606B8D8FBBD}"/>
                </c:ext>
              </c:extLst>
            </c:dLbl>
            <c:dLbl>
              <c:idx val="1"/>
              <c:layout>
                <c:manualLayout>
                  <c:x val="-0.19889167092777749"/>
                  <c:y val="-5.4852074885289807E-2"/>
                </c:manualLayout>
              </c:layout>
              <c:tx>
                <c:rich>
                  <a:bodyPr/>
                  <a:lstStyle/>
                  <a:p>
                    <a:fld id="{18616D2F-C7C9-41A2-A055-F2119229B5C4}" type="CATEGORYNAME">
                      <a:rPr lang="en-US">
                        <a:solidFill>
                          <a:schemeClr val="accent2"/>
                        </a:solidFill>
                      </a:rPr>
                      <a:pPr/>
                      <a:t>[NOM DE CATÉGORIE]</a:t>
                    </a:fld>
                    <a:endParaRPr lang="en-US" baseline="0">
                      <a:solidFill>
                        <a:schemeClr val="accent2"/>
                      </a:solidFill>
                    </a:endParaRPr>
                  </a:p>
                  <a:p>
                    <a:fld id="{C7128EA3-026A-4824-A6A6-918EE247AF4B}" type="VALUE">
                      <a:rPr lang="en-US">
                        <a:solidFill>
                          <a:schemeClr val="accent2"/>
                        </a:solidFill>
                      </a:rPr>
                      <a:pPr/>
                      <a:t>[VALEUR]</a:t>
                    </a:fld>
                    <a:r>
                      <a:rPr lang="en-US">
                        <a:solidFill>
                          <a:schemeClr val="accent2"/>
                        </a:solidFill>
                      </a:rPr>
                      <a:t> (</a:t>
                    </a:r>
                    <a:fld id="{3838FEA3-CB79-4584-8FCA-A6D7999D3AA4}" type="PERCENTAGE">
                      <a:rPr lang="en-US">
                        <a:solidFill>
                          <a:schemeClr val="accent2"/>
                        </a:solidFill>
                      </a:rPr>
                      <a:pPr/>
                      <a:t>[POURCENTAGE]</a:t>
                    </a:fld>
                    <a:r>
                      <a:rPr lang="en-US">
                        <a:solidFill>
                          <a:schemeClr val="accent2"/>
                        </a:solidFill>
                      </a:rPr>
                      <a:t>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723593220211063"/>
                      <c:h val="0.1569996092895182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62-4D9C-8D13-B606B8D8FBBD}"/>
                </c:ext>
              </c:extLst>
            </c:dLbl>
            <c:numFmt formatCode="0.0%" sourceLinked="0"/>
            <c:spPr>
              <a:noFill/>
              <a:ln w="6350"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Graph_4!$B$5:$B$6</c:f>
              <c:strCache>
                <c:ptCount val="2"/>
                <c:pt idx="0">
                  <c:v>Administrations publiques centrales</c:v>
                </c:pt>
                <c:pt idx="1">
                  <c:v>Entreprises spécialisées</c:v>
                </c:pt>
              </c:strCache>
            </c:strRef>
          </c:cat>
          <c:val>
            <c:numRef>
              <c:f>Graph_4!$F$5:$F$6</c:f>
              <c:numCache>
                <c:formatCode>0</c:formatCode>
                <c:ptCount val="2"/>
                <c:pt idx="0">
                  <c:v>158.155</c:v>
                </c:pt>
                <c:pt idx="1">
                  <c:v>525.22348300235194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62-4D9C-8D13-B606B8D8F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noFill/>
        <a:ln>
          <a:noFill/>
        </a:ln>
        <a:effectLst>
          <a:glow rad="127000">
            <a:schemeClr val="accent1"/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ÉVOLUTION DES DÉPENSES DE GESTION DS DÉCHETS RADIOACTIFS</a:t>
            </a:r>
            <a:endParaRPr lang="fr-FR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0651185169755049E-2"/>
          <c:y val="0.15469508569151469"/>
          <c:w val="0.82561840929824137"/>
          <c:h val="0.598181924621045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Graph_5!$A$4</c:f>
              <c:strCache>
                <c:ptCount val="1"/>
                <c:pt idx="0">
                  <c:v>Dépense courante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Graph_5!$B$3:$U$3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 formatCode="General">
                  <c:v>2002</c:v>
                </c:pt>
                <c:pt idx="3" formatCode="General">
                  <c:v>2003</c:v>
                </c:pt>
                <c:pt idx="4" formatCode="General">
                  <c:v>2004</c:v>
                </c:pt>
                <c:pt idx="5" formatCode="General">
                  <c:v>2005</c:v>
                </c:pt>
                <c:pt idx="6" formatCode="General">
                  <c:v>2006</c:v>
                </c:pt>
                <c:pt idx="7" formatCode="General">
                  <c:v>2007</c:v>
                </c:pt>
                <c:pt idx="8" formatCode="General">
                  <c:v>2008</c:v>
                </c:pt>
                <c:pt idx="9" formatCode="General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Graph_5!$B$4:$U$4</c:f>
              <c:numCache>
                <c:formatCode>#,##0</c:formatCode>
                <c:ptCount val="20"/>
                <c:pt idx="0">
                  <c:v>498</c:v>
                </c:pt>
                <c:pt idx="1">
                  <c:v>506</c:v>
                </c:pt>
                <c:pt idx="2">
                  <c:v>530</c:v>
                </c:pt>
                <c:pt idx="3">
                  <c:v>543</c:v>
                </c:pt>
                <c:pt idx="4">
                  <c:v>586</c:v>
                </c:pt>
                <c:pt idx="5">
                  <c:v>617</c:v>
                </c:pt>
                <c:pt idx="6">
                  <c:v>651</c:v>
                </c:pt>
                <c:pt idx="7">
                  <c:v>620</c:v>
                </c:pt>
                <c:pt idx="8">
                  <c:v>591</c:v>
                </c:pt>
                <c:pt idx="9">
                  <c:v>591</c:v>
                </c:pt>
                <c:pt idx="10">
                  <c:v>645</c:v>
                </c:pt>
                <c:pt idx="11">
                  <c:v>645</c:v>
                </c:pt>
                <c:pt idx="12">
                  <c:v>613</c:v>
                </c:pt>
                <c:pt idx="13">
                  <c:v>578.03894545056255</c:v>
                </c:pt>
                <c:pt idx="14">
                  <c:v>588.53600978413942</c:v>
                </c:pt>
                <c:pt idx="15">
                  <c:v>544.72160000000008</c:v>
                </c:pt>
                <c:pt idx="16">
                  <c:v>545.08995820637142</c:v>
                </c:pt>
                <c:pt idx="17">
                  <c:v>547.82972760763903</c:v>
                </c:pt>
                <c:pt idx="18">
                  <c:v>516.88531933586796</c:v>
                </c:pt>
                <c:pt idx="19">
                  <c:v>592.63403980235194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8-49E2-9C12-A139696DBB19}"/>
            </c:ext>
          </c:extLst>
        </c:ser>
        <c:ser>
          <c:idx val="1"/>
          <c:order val="1"/>
          <c:tx>
            <c:strRef>
              <c:f>Graph_5!$A$5</c:f>
              <c:strCache>
                <c:ptCount val="1"/>
                <c:pt idx="0">
                  <c:v>Dépense en capital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Graph_5!$B$3:$U$3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 formatCode="General">
                  <c:v>2002</c:v>
                </c:pt>
                <c:pt idx="3" formatCode="General">
                  <c:v>2003</c:v>
                </c:pt>
                <c:pt idx="4" formatCode="General">
                  <c:v>2004</c:v>
                </c:pt>
                <c:pt idx="5" formatCode="General">
                  <c:v>2005</c:v>
                </c:pt>
                <c:pt idx="6" formatCode="General">
                  <c:v>2006</c:v>
                </c:pt>
                <c:pt idx="7" formatCode="General">
                  <c:v>2007</c:v>
                </c:pt>
                <c:pt idx="8" formatCode="General">
                  <c:v>2008</c:v>
                </c:pt>
                <c:pt idx="9" formatCode="General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Graph_5!$B$5:$U$5</c:f>
              <c:numCache>
                <c:formatCode>#,##0</c:formatCode>
                <c:ptCount val="20"/>
                <c:pt idx="0">
                  <c:v>72</c:v>
                </c:pt>
                <c:pt idx="1">
                  <c:v>67</c:v>
                </c:pt>
                <c:pt idx="2">
                  <c:v>48</c:v>
                </c:pt>
                <c:pt idx="3">
                  <c:v>58</c:v>
                </c:pt>
                <c:pt idx="4">
                  <c:v>70</c:v>
                </c:pt>
                <c:pt idx="5">
                  <c:v>75</c:v>
                </c:pt>
                <c:pt idx="6">
                  <c:v>82</c:v>
                </c:pt>
                <c:pt idx="7">
                  <c:v>74</c:v>
                </c:pt>
                <c:pt idx="8">
                  <c:v>85</c:v>
                </c:pt>
                <c:pt idx="9">
                  <c:v>99</c:v>
                </c:pt>
                <c:pt idx="10">
                  <c:v>84</c:v>
                </c:pt>
                <c:pt idx="11">
                  <c:v>68</c:v>
                </c:pt>
                <c:pt idx="12">
                  <c:v>67</c:v>
                </c:pt>
                <c:pt idx="13">
                  <c:v>63.78</c:v>
                </c:pt>
                <c:pt idx="14">
                  <c:v>64.792000000000002</c:v>
                </c:pt>
                <c:pt idx="15">
                  <c:v>93.28</c:v>
                </c:pt>
                <c:pt idx="16">
                  <c:v>92.06</c:v>
                </c:pt>
                <c:pt idx="17">
                  <c:v>85.759999999999991</c:v>
                </c:pt>
                <c:pt idx="18">
                  <c:v>82.802599999999998</c:v>
                </c:pt>
                <c:pt idx="19">
                  <c:v>90.744443199999992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8-49E2-9C12-A139696D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67671727"/>
        <c:axId val="2019013391"/>
      </c:barChart>
      <c:lineChart>
        <c:grouping val="standard"/>
        <c:varyColors val="0"/>
        <c:ser>
          <c:idx val="2"/>
          <c:order val="2"/>
          <c:tx>
            <c:strRef>
              <c:f>Graph_5!$A$15</c:f>
              <c:strCache>
                <c:ptCount val="1"/>
                <c:pt idx="0">
                  <c:v>Dépense totale (prix courants) 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Graph_5!$B$3:$U$3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 formatCode="General">
                  <c:v>2002</c:v>
                </c:pt>
                <c:pt idx="3" formatCode="General">
                  <c:v>2003</c:v>
                </c:pt>
                <c:pt idx="4" formatCode="General">
                  <c:v>2004</c:v>
                </c:pt>
                <c:pt idx="5" formatCode="General">
                  <c:v>2005</c:v>
                </c:pt>
                <c:pt idx="6" formatCode="General">
                  <c:v>2006</c:v>
                </c:pt>
                <c:pt idx="7" formatCode="General">
                  <c:v>2007</c:v>
                </c:pt>
                <c:pt idx="8" formatCode="General">
                  <c:v>2008</c:v>
                </c:pt>
                <c:pt idx="9" formatCode="General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Graph_5!$B$15:$U$15</c:f>
              <c:numCache>
                <c:formatCode>#,##0</c:formatCode>
                <c:ptCount val="20"/>
                <c:pt idx="0">
                  <c:v>100</c:v>
                </c:pt>
                <c:pt idx="1">
                  <c:v>100.52631578947368</c:v>
                </c:pt>
                <c:pt idx="2">
                  <c:v>101.40350877192984</c:v>
                </c:pt>
                <c:pt idx="3">
                  <c:v>105.43859649122807</c:v>
                </c:pt>
                <c:pt idx="4">
                  <c:v>115.08771929824562</c:v>
                </c:pt>
                <c:pt idx="5">
                  <c:v>121.40350877192982</c:v>
                </c:pt>
                <c:pt idx="6">
                  <c:v>128.59649122807016</c:v>
                </c:pt>
                <c:pt idx="7">
                  <c:v>121.75438596491229</c:v>
                </c:pt>
                <c:pt idx="8">
                  <c:v>118.59649122807016</c:v>
                </c:pt>
                <c:pt idx="9">
                  <c:v>121.05263157894737</c:v>
                </c:pt>
                <c:pt idx="10">
                  <c:v>127.89473684210526</c:v>
                </c:pt>
                <c:pt idx="11">
                  <c:v>125.0877192982456</c:v>
                </c:pt>
                <c:pt idx="12">
                  <c:v>119.29824561403508</c:v>
                </c:pt>
                <c:pt idx="13">
                  <c:v>112.59981499132677</c:v>
                </c:pt>
                <c:pt idx="14">
                  <c:v>114.61894908493674</c:v>
                </c:pt>
                <c:pt idx="15">
                  <c:v>111.9301052631579</c:v>
                </c:pt>
                <c:pt idx="16">
                  <c:v>111.78069442217043</c:v>
                </c:pt>
                <c:pt idx="17">
                  <c:v>111.15609256274368</c:v>
                </c:pt>
                <c:pt idx="18">
                  <c:v>105.20840690102946</c:v>
                </c:pt>
                <c:pt idx="19">
                  <c:v>119.89096193023718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28-49E2-9C12-A139696DBB19}"/>
            </c:ext>
          </c:extLst>
        </c:ser>
        <c:ser>
          <c:idx val="3"/>
          <c:order val="3"/>
          <c:tx>
            <c:strRef>
              <c:f>Graph_5!$A$16</c:f>
              <c:strCache>
                <c:ptCount val="1"/>
                <c:pt idx="0">
                  <c:v>Dépense totale (volume base PIB)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Graph_5!$B$3:$U$3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 formatCode="General">
                  <c:v>2002</c:v>
                </c:pt>
                <c:pt idx="3" formatCode="General">
                  <c:v>2003</c:v>
                </c:pt>
                <c:pt idx="4" formatCode="General">
                  <c:v>2004</c:v>
                </c:pt>
                <c:pt idx="5" formatCode="General">
                  <c:v>2005</c:v>
                </c:pt>
                <c:pt idx="6" formatCode="General">
                  <c:v>2006</c:v>
                </c:pt>
                <c:pt idx="7" formatCode="General">
                  <c:v>2007</c:v>
                </c:pt>
                <c:pt idx="8" formatCode="General">
                  <c:v>2008</c:v>
                </c:pt>
                <c:pt idx="9" formatCode="General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Graph_5!$B$16:$U$16</c:f>
              <c:numCache>
                <c:formatCode>#,##0</c:formatCode>
                <c:ptCount val="20"/>
                <c:pt idx="0">
                  <c:v>100</c:v>
                </c:pt>
                <c:pt idx="1">
                  <c:v>98.547159478081412</c:v>
                </c:pt>
                <c:pt idx="2">
                  <c:v>97.393543161635691</c:v>
                </c:pt>
                <c:pt idx="3">
                  <c:v>99.420472112191803</c:v>
                </c:pt>
                <c:pt idx="4">
                  <c:v>106.78606024896666</c:v>
                </c:pt>
                <c:pt idx="5">
                  <c:v>110.50648799562674</c:v>
                </c:pt>
                <c:pt idx="6">
                  <c:v>114.58417363632761</c:v>
                </c:pt>
                <c:pt idx="7">
                  <c:v>105.7831174393349</c:v>
                </c:pt>
                <c:pt idx="8">
                  <c:v>100.65684132301659</c:v>
                </c:pt>
                <c:pt idx="9">
                  <c:v>102.67304198164584</c:v>
                </c:pt>
                <c:pt idx="10">
                  <c:v>107.32821369440346</c:v>
                </c:pt>
                <c:pt idx="11">
                  <c:v>103.98683379818061</c:v>
                </c:pt>
                <c:pt idx="12">
                  <c:v>98.034983948180638</c:v>
                </c:pt>
                <c:pt idx="13">
                  <c:v>91.816034854369875</c:v>
                </c:pt>
                <c:pt idx="14">
                  <c:v>92.926342092284443</c:v>
                </c:pt>
                <c:pt idx="15">
                  <c:v>89.725089993508249</c:v>
                </c:pt>
                <c:pt idx="16">
                  <c:v>89.139512842566006</c:v>
                </c:pt>
                <c:pt idx="17">
                  <c:v>88.181489492981314</c:v>
                </c:pt>
                <c:pt idx="18">
                  <c:v>82.643112371803213</c:v>
                </c:pt>
                <c:pt idx="19">
                  <c:v>93.071985024269765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28-49E2-9C12-A139696D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649391"/>
        <c:axId val="1875653551"/>
      </c:lineChart>
      <c:valAx>
        <c:axId val="2019013391"/>
        <c:scaling>
          <c:orientation val="minMax"/>
          <c:max val="10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67671727"/>
        <c:crosses val="max"/>
        <c:crossBetween val="between"/>
      </c:valAx>
      <c:catAx>
        <c:axId val="9676717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19013391"/>
        <c:crosses val="autoZero"/>
        <c:auto val="1"/>
        <c:lblAlgn val="ctr"/>
        <c:lblOffset val="100"/>
        <c:noMultiLvlLbl val="0"/>
      </c:catAx>
      <c:valAx>
        <c:axId val="1875653551"/>
        <c:scaling>
          <c:orientation val="minMax"/>
          <c:max val="22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75649391"/>
        <c:crosses val="autoZero"/>
        <c:crossBetween val="between"/>
      </c:valAx>
      <c:catAx>
        <c:axId val="1875649391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8756535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926604378633731E-2"/>
          <c:y val="0.84986259847223611"/>
          <c:w val="0.82350382719928661"/>
          <c:h val="3.467287412773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ÉVOLUTION DE LA RÉPARTITION DU FINANCEMENT DE LA </a:t>
            </a:r>
            <a:r>
              <a:rPr lang="fr-FR" sz="1400" b="1" i="0" u="none" strike="noStrike" baseline="0">
                <a:effectLst/>
              </a:rPr>
              <a:t>GESTION DS DÉCHETS RADIOACTIFS</a:t>
            </a:r>
            <a:endParaRPr lang="fr-FR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2563747034288805E-2"/>
          <c:y val="0.18432209763701618"/>
          <c:w val="0.92348865676742387"/>
          <c:h val="0.62887827630430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Graph_6!$A$9</c:f>
              <c:strCache>
                <c:ptCount val="1"/>
                <c:pt idx="0">
                  <c:v>Administrations publiques centrales</c:v>
                </c:pt>
              </c:strCache>
            </c:strRef>
          </c:tx>
          <c:spPr>
            <a:solidFill>
              <a:srgbClr val="A3B2C8"/>
            </a:solidFill>
            <a:ln w="28575">
              <a:noFill/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Graph_6!$B$3:$U$3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2018sd</c:v>
                </c:pt>
                <c:pt idx="19">
                  <c:v>2019p</c:v>
                </c:pt>
              </c:strCache>
            </c:strRef>
          </c:cat>
          <c:val>
            <c:numRef>
              <c:f>Graph_6!$B$9:$U$9</c:f>
              <c:numCache>
                <c:formatCode>0%</c:formatCode>
                <c:ptCount val="20"/>
                <c:pt idx="0">
                  <c:v>0.27192982456140352</c:v>
                </c:pt>
                <c:pt idx="1">
                  <c:v>0.26701570680628273</c:v>
                </c:pt>
                <c:pt idx="2">
                  <c:v>0.2508650519031142</c:v>
                </c:pt>
                <c:pt idx="3">
                  <c:v>0.25790349417637271</c:v>
                </c:pt>
                <c:pt idx="4">
                  <c:v>0.26219512195121952</c:v>
                </c:pt>
                <c:pt idx="5">
                  <c:v>0.26300578034682082</c:v>
                </c:pt>
                <c:pt idx="6">
                  <c:v>0.26466575716234653</c:v>
                </c:pt>
                <c:pt idx="7">
                  <c:v>0.26224783861671469</c:v>
                </c:pt>
                <c:pt idx="8">
                  <c:v>0.27218934911242604</c:v>
                </c:pt>
                <c:pt idx="9">
                  <c:v>0.28115942028985508</c:v>
                </c:pt>
                <c:pt idx="10">
                  <c:v>0.26611796982167352</c:v>
                </c:pt>
                <c:pt idx="11">
                  <c:v>0.25666199158485276</c:v>
                </c:pt>
                <c:pt idx="12">
                  <c:v>0.25735294117647056</c:v>
                </c:pt>
                <c:pt idx="13">
                  <c:v>0.2586430350438863</c:v>
                </c:pt>
                <c:pt idx="14">
                  <c:v>0.27349814690944829</c:v>
                </c:pt>
                <c:pt idx="15">
                  <c:v>0.2616005978668392</c:v>
                </c:pt>
                <c:pt idx="16">
                  <c:v>0.25327522653267009</c:v>
                </c:pt>
                <c:pt idx="17">
                  <c:v>0.25168646689100355</c:v>
                </c:pt>
                <c:pt idx="18">
                  <c:v>0.26856582366768894</c:v>
                </c:pt>
                <c:pt idx="19">
                  <c:v>0.23143105019221932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1-41FB-9193-E5E422BFF310}"/>
            </c:ext>
          </c:extLst>
        </c:ser>
        <c:ser>
          <c:idx val="2"/>
          <c:order val="1"/>
          <c:tx>
            <c:strRef>
              <c:f>Graph_6!$A$10</c:f>
              <c:strCache>
                <c:ptCount val="1"/>
                <c:pt idx="0">
                  <c:v>Entreprises</c:v>
                </c:pt>
              </c:strCache>
            </c:strRef>
          </c:tx>
          <c:spPr>
            <a:solidFill>
              <a:srgbClr val="ED6A47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Graph_6!$B$3:$U$3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2018sd</c:v>
                </c:pt>
                <c:pt idx="19">
                  <c:v>2019p</c:v>
                </c:pt>
              </c:strCache>
            </c:strRef>
          </c:cat>
          <c:val>
            <c:numRef>
              <c:f>Graph_6!$B$10:$U$10</c:f>
              <c:numCache>
                <c:formatCode>0%</c:formatCode>
                <c:ptCount val="20"/>
                <c:pt idx="0">
                  <c:v>0.72807017543859653</c:v>
                </c:pt>
                <c:pt idx="1">
                  <c:v>0.73298429319371727</c:v>
                </c:pt>
                <c:pt idx="2">
                  <c:v>0.74913494809688586</c:v>
                </c:pt>
                <c:pt idx="3">
                  <c:v>0.74209650582362729</c:v>
                </c:pt>
                <c:pt idx="4">
                  <c:v>0.73780487804878048</c:v>
                </c:pt>
                <c:pt idx="5">
                  <c:v>0.73699421965317924</c:v>
                </c:pt>
                <c:pt idx="6">
                  <c:v>0.73533424283765347</c:v>
                </c:pt>
                <c:pt idx="7">
                  <c:v>0.73775216138328525</c:v>
                </c:pt>
                <c:pt idx="8">
                  <c:v>0.72781065088757402</c:v>
                </c:pt>
                <c:pt idx="9">
                  <c:v>0.71884057971014492</c:v>
                </c:pt>
                <c:pt idx="10">
                  <c:v>0.73388203017832643</c:v>
                </c:pt>
                <c:pt idx="11">
                  <c:v>0.7433380084151473</c:v>
                </c:pt>
                <c:pt idx="12">
                  <c:v>0.74264705882352944</c:v>
                </c:pt>
                <c:pt idx="13">
                  <c:v>0.74135696495611381</c:v>
                </c:pt>
                <c:pt idx="14">
                  <c:v>0.72650185309055171</c:v>
                </c:pt>
                <c:pt idx="15">
                  <c:v>0.7383994021331608</c:v>
                </c:pt>
                <c:pt idx="16">
                  <c:v>0.74672477346733002</c:v>
                </c:pt>
                <c:pt idx="17">
                  <c:v>0.7483135331089964</c:v>
                </c:pt>
                <c:pt idx="18">
                  <c:v>0.73143417633231111</c:v>
                </c:pt>
                <c:pt idx="19">
                  <c:v>0.76856894980778068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51-41FB-9193-E5E422BFF3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67671727"/>
        <c:axId val="2019013391"/>
      </c:barChart>
      <c:valAx>
        <c:axId val="2019013391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967671727"/>
        <c:crosses val="autoZero"/>
        <c:crossBetween val="between"/>
      </c:valAx>
      <c:catAx>
        <c:axId val="96767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1901339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5368470184472949"/>
          <c:y val="0.86663013809307154"/>
          <c:w val="0.73666994400513175"/>
          <c:h val="3.7616796309316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bg1"/>
    </cs:fontRef>
    <cs:defRPr sz="1000" b="1" i="0" u="none" strike="noStrike" kern="1200" spc="0" baseline="0"/>
    <cs:bodyPr lIns="38100" tIns="19050" rIns="38100" bIns="19050">
      <a:spAutoFit/>
    </cs:bodyPr>
  </cs:dataLabel>
  <cs:dataLabelCallout>
    <cs:lnRef idx="0">
      <cs:styleClr val="auto"/>
    </cs:lnRef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phClr"/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800474</xdr:colOff>
      <xdr:row>17</xdr:row>
      <xdr:rowOff>61538</xdr:rowOff>
    </xdr:from>
    <xdr:to>
      <xdr:col>4</xdr:col>
      <xdr:colOff>457574</xdr:colOff>
      <xdr:row>45</xdr:row>
      <xdr:rowOff>121863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0.43916</cdr:x>
      <cdr:y>0.07654</cdr:y>
    </cdr:from>
    <cdr:to>
      <cdr:x>0.53063</cdr:x>
      <cdr:y>0.07654</cdr:y>
    </cdr:to>
    <cdr:cxnSp macro="">
      <cdr:nvCxnSpPr>
        <cdr:cNvPr id="2" name="Connecteur droit 1"/>
        <cdr:cNvCxnSpPr/>
      </cdr:nvCxnSpPr>
      <cdr:spPr>
        <a:xfrm xmlns:a="http://schemas.openxmlformats.org/drawingml/2006/main" flipV="1">
          <a:off x="4361984" y="415714"/>
          <a:ext cx="90845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0.35418</cdr:x>
      <cdr:y>0.09002</cdr:y>
    </cdr:from>
    <cdr:to>
      <cdr:x>0.66958</cdr:x>
      <cdr:y>0.16926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517900" y="488950"/>
          <a:ext cx="3132668" cy="430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indice base 100 (2000) et en millions d'euros (M€)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0.00884</cdr:x>
      <cdr:y>0.91935</cdr:y>
    </cdr:from>
    <cdr:to>
      <cdr:x>0.96398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87842" y="5370832"/>
          <a:ext cx="9486899" cy="47117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 : échelle de gauche en indice base 100 en 2000 ; échelle de droite en millions d'euros courants</a:t>
          </a: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 ; Insee, comptes nationaux, 2021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0.28781</cdr:y>
    </cdr:from>
    <cdr:to>
      <cdr:x>0.0466</cdr:x>
      <cdr:y>0.56208</cdr:y>
    </cdr:to>
    <cdr:sp macro="" textlink="">
      <cdr:nvSpPr>
        <cdr:cNvPr id="8" name="ZoneTexte 1"/>
        <cdr:cNvSpPr txBox="1"/>
      </cdr:nvSpPr>
      <cdr:spPr>
        <a:xfrm xmlns:a="http://schemas.openxmlformats.org/drawingml/2006/main" rot="16200000">
          <a:off x="-569713" y="2251075"/>
          <a:ext cx="1602318" cy="46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indice base 100 (2000)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0.9534</cdr:x>
      <cdr:y>0.21522</cdr:y>
    </cdr:from>
    <cdr:to>
      <cdr:x>1</cdr:x>
      <cdr:y>0.57283</cdr:y>
    </cdr:to>
    <cdr:sp macro="" textlink="">
      <cdr:nvSpPr>
        <cdr:cNvPr id="9" name="ZoneTexte 1"/>
        <cdr:cNvSpPr txBox="1"/>
      </cdr:nvSpPr>
      <cdr:spPr>
        <a:xfrm xmlns:a="http://schemas.openxmlformats.org/drawingml/2006/main" rot="16200000">
          <a:off x="8656438" y="2070432"/>
          <a:ext cx="2089149" cy="46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 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millions d'euros courants (M€)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15</xdr:row>
      <xdr:rowOff>76200</xdr:rowOff>
    </xdr:from>
    <xdr:to>
      <xdr:col>12</xdr:col>
      <xdr:colOff>0</xdr:colOff>
      <xdr:row>45</xdr:row>
      <xdr:rowOff>31752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0.44609</cdr:x>
      <cdr:y>0.09246</cdr:y>
    </cdr:from>
    <cdr:to>
      <cdr:x>0.53756</cdr:x>
      <cdr:y>0.09246</cdr:y>
    </cdr:to>
    <cdr:cxnSp macro="">
      <cdr:nvCxnSpPr>
        <cdr:cNvPr id="2" name="Connecteur droit 1"/>
        <cdr:cNvCxnSpPr/>
      </cdr:nvCxnSpPr>
      <cdr:spPr>
        <a:xfrm xmlns:a="http://schemas.openxmlformats.org/drawingml/2006/main" flipV="1">
          <a:off x="3679627" y="497878"/>
          <a:ext cx="754504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0.34216</cdr:x>
      <cdr:y>0.09928</cdr:y>
    </cdr:from>
    <cdr:to>
      <cdr:x>0.65756</cdr:x>
      <cdr:y>0.17852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053767" y="534601"/>
          <a:ext cx="2814922" cy="42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0.03522</cdr:x>
      <cdr:y>0.91935</cdr:y>
    </cdr:from>
    <cdr:to>
      <cdr:x>0.96398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14325" y="4950518"/>
          <a:ext cx="8289124" cy="43428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 ; Insee, comptes nationaux, 2021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0.74918</cdr:x>
      <cdr:y>0.36397</cdr:y>
    </cdr:from>
    <cdr:to>
      <cdr:x>0.88713</cdr:x>
      <cdr:y>0.3871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207252" y="1898650"/>
          <a:ext cx="1327150" cy="120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0.65805</cdr:x>
      <cdr:y>0.46697</cdr:y>
    </cdr:from>
    <cdr:to>
      <cdr:x>0.94437</cdr:x>
      <cdr:y>0.53879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892376" y="2518968"/>
          <a:ext cx="1693590" cy="38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1">
              <a:solidFill>
                <a:srgbClr val="ED6A47"/>
              </a:solidFill>
              <a:latin typeface="Arial" panose="020B0604020202020204" pitchFamily="34" charset="0"/>
              <a:cs typeface="Arial" panose="020B0604020202020204" pitchFamily="34" charset="0"/>
            </a:rPr>
            <a:t>Gestion des déchets*</a:t>
          </a:r>
        </a:p>
      </cdr:txBody>
    </cdr:sp>
  </cdr:relSizeAnchor>
  <cdr:relSizeAnchor xmlns:cdr="http://schemas.openxmlformats.org/drawingml/2006/chartDrawing">
    <cdr:from>
      <cdr:x>0.43681</cdr:x>
      <cdr:y>0.78934</cdr:y>
    </cdr:from>
    <cdr:to>
      <cdr:x>0.73197</cdr:x>
      <cdr:y>0.86116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2585211" y="4227024"/>
          <a:ext cx="1746871" cy="38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395DA9"/>
              </a:solidFill>
              <a:latin typeface="Arial" panose="020B0604020202020204" pitchFamily="34" charset="0"/>
              <a:cs typeface="Arial" panose="020B0604020202020204" pitchFamily="34" charset="0"/>
            </a:rPr>
            <a:t>Gestion des eaux usées</a:t>
          </a:r>
        </a:p>
      </cdr:txBody>
    </cdr:sp>
  </cdr:relSizeAnchor>
  <cdr:relSizeAnchor xmlns:cdr="http://schemas.openxmlformats.org/drawingml/2006/chartDrawing">
    <cdr:from>
      <cdr:x>0.13658</cdr:x>
      <cdr:y>0.65677</cdr:y>
    </cdr:from>
    <cdr:to>
      <cdr:x>0.32913</cdr:x>
      <cdr:y>0.72859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766269" y="3542845"/>
          <a:ext cx="1080249" cy="38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926B77"/>
              </a:solidFill>
              <a:latin typeface="Arial" panose="020B0604020202020204" pitchFamily="34" charset="0"/>
              <a:cs typeface="Arial" panose="020B0604020202020204" pitchFamily="34" charset="0"/>
            </a:rPr>
            <a:t>Autres activités</a:t>
          </a:r>
        </a:p>
      </cdr:txBody>
    </cdr:sp>
  </cdr:relSizeAnchor>
  <cdr:relSizeAnchor xmlns:cdr="http://schemas.openxmlformats.org/drawingml/2006/chartDrawing">
    <cdr:from>
      <cdr:x>0.17789</cdr:x>
      <cdr:y>0.55428</cdr:y>
    </cdr:from>
    <cdr:to>
      <cdr:x>0.33678</cdr:x>
      <cdr:y>0.6261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052818" y="2968246"/>
          <a:ext cx="940372" cy="38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877E59"/>
              </a:solidFill>
              <a:latin typeface="Arial" panose="020B0604020202020204" pitchFamily="34" charset="0"/>
              <a:cs typeface="Arial" panose="020B0604020202020204" pitchFamily="34" charset="0"/>
            </a:rPr>
            <a:t>R&amp;D</a:t>
          </a:r>
        </a:p>
      </cdr:txBody>
    </cdr:sp>
  </cdr:relSizeAnchor>
  <cdr:relSizeAnchor xmlns:cdr="http://schemas.openxmlformats.org/drawingml/2006/chartDrawing">
    <cdr:from>
      <cdr:x>0.10805</cdr:x>
      <cdr:y>0.44275</cdr:y>
    </cdr:from>
    <cdr:to>
      <cdr:x>0.34954</cdr:x>
      <cdr:y>0.51457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639483" y="2370984"/>
          <a:ext cx="1429228" cy="38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545983"/>
              </a:solidFill>
              <a:latin typeface="Arial" panose="020B0604020202020204" pitchFamily="34" charset="0"/>
              <a:cs typeface="Arial" panose="020B0604020202020204" pitchFamily="34" charset="0"/>
            </a:rPr>
            <a:t>Protection de </a:t>
          </a:r>
        </a:p>
        <a:p xmlns:a="http://schemas.openxmlformats.org/drawingml/2006/main">
          <a:r>
            <a:rPr lang="fr-FR" sz="1000" b="1">
              <a:solidFill>
                <a:srgbClr val="545983"/>
              </a:solidFill>
              <a:latin typeface="Arial" panose="020B0604020202020204" pitchFamily="34" charset="0"/>
              <a:cs typeface="Arial" panose="020B0604020202020204" pitchFamily="34" charset="0"/>
            </a:rPr>
            <a:t>l'air extérieur</a:t>
          </a:r>
        </a:p>
      </cdr:txBody>
    </cdr:sp>
  </cdr:relSizeAnchor>
  <cdr:relSizeAnchor xmlns:cdr="http://schemas.openxmlformats.org/drawingml/2006/chartDrawing">
    <cdr:from>
      <cdr:x>0.02056</cdr:x>
      <cdr:y>0.32613</cdr:y>
    </cdr:from>
    <cdr:to>
      <cdr:x>0.31704</cdr:x>
      <cdr:y>0.39795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115327" y="1759266"/>
          <a:ext cx="1663320" cy="387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A1BD0B"/>
              </a:solidFill>
              <a:latin typeface="Arial" panose="020B0604020202020204" pitchFamily="34" charset="0"/>
              <a:cs typeface="Arial" panose="020B0604020202020204" pitchFamily="34" charset="0"/>
            </a:rPr>
            <a:t>Protection et dépollution des sols et des eaux</a:t>
          </a:r>
        </a:p>
      </cdr:txBody>
    </cdr:sp>
  </cdr:relSizeAnchor>
  <cdr:relSizeAnchor xmlns:cdr="http://schemas.openxmlformats.org/drawingml/2006/chartDrawing">
    <cdr:from>
      <cdr:x>0.61804</cdr:x>
      <cdr:y>0.27498</cdr:y>
    </cdr:from>
    <cdr:to>
      <cdr:x>0.84766</cdr:x>
      <cdr:y>0.3468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655722" y="1483336"/>
          <a:ext cx="1358208" cy="387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A3B2C8"/>
              </a:solidFill>
              <a:latin typeface="Arial" panose="020B0604020202020204" pitchFamily="34" charset="0"/>
              <a:cs typeface="Arial" panose="020B0604020202020204" pitchFamily="34" charset="0"/>
            </a:rPr>
            <a:t>Gestion des déchets radioactifs</a:t>
          </a:r>
        </a:p>
      </cdr:txBody>
    </cdr:sp>
  </cdr:relSizeAnchor>
  <cdr:relSizeAnchor xmlns:cdr="http://schemas.openxmlformats.org/drawingml/2006/chartDrawing">
    <cdr:from>
      <cdr:x>0.49963</cdr:x>
      <cdr:y>0.19776</cdr:y>
    </cdr:from>
    <cdr:to>
      <cdr:x>0.8158</cdr:x>
      <cdr:y>0.26958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2957019" y="1059020"/>
          <a:ext cx="1871216" cy="38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80053D"/>
              </a:solidFill>
              <a:latin typeface="Arial" panose="020B0604020202020204" pitchFamily="34" charset="0"/>
              <a:cs typeface="Arial" panose="020B0604020202020204" pitchFamily="34" charset="0"/>
            </a:rPr>
            <a:t>Lutte contre le </a:t>
          </a:r>
        </a:p>
        <a:p xmlns:a="http://schemas.openxmlformats.org/drawingml/2006/main">
          <a:r>
            <a:rPr lang="fr-FR" sz="1000" b="1">
              <a:solidFill>
                <a:srgbClr val="80053D"/>
              </a:solidFill>
              <a:latin typeface="Arial" panose="020B0604020202020204" pitchFamily="34" charset="0"/>
              <a:cs typeface="Arial" panose="020B0604020202020204" pitchFamily="34" charset="0"/>
            </a:rPr>
            <a:t>bruit et les vibrations</a:t>
          </a:r>
        </a:p>
      </cdr:txBody>
    </cdr:sp>
  </cdr:relSizeAnchor>
  <cdr:relSizeAnchor xmlns:cdr="http://schemas.openxmlformats.org/drawingml/2006/chartDrawing">
    <cdr:from>
      <cdr:x>0.47254</cdr:x>
      <cdr:y>0.33738</cdr:y>
    </cdr:from>
    <cdr:to>
      <cdr:x>0.62827</cdr:x>
      <cdr:y>0.37755</cdr:y>
    </cdr:to>
    <cdr:cxnSp macro="">
      <cdr:nvCxnSpPr>
        <cdr:cNvPr id="15" name="Connecteur en angle 14"/>
        <cdr:cNvCxnSpPr/>
      </cdr:nvCxnSpPr>
      <cdr:spPr>
        <a:xfrm xmlns:a="http://schemas.openxmlformats.org/drawingml/2006/main" flipV="1">
          <a:off x="2796689" y="1806693"/>
          <a:ext cx="921670" cy="215114"/>
        </a:xfrm>
        <a:prstGeom xmlns:a="http://schemas.openxmlformats.org/drawingml/2006/main" prst="bentConnector3">
          <a:avLst>
            <a:gd name="adj1" fmla="val -254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0.44392</cdr:x>
      <cdr:y>0.22783</cdr:y>
    </cdr:from>
    <cdr:to>
      <cdr:x>0.50615</cdr:x>
      <cdr:y>0.38364</cdr:y>
    </cdr:to>
    <cdr:cxnSp macro="">
      <cdr:nvCxnSpPr>
        <cdr:cNvPr id="17" name="Connecteur en angle 16"/>
        <cdr:cNvCxnSpPr/>
      </cdr:nvCxnSpPr>
      <cdr:spPr>
        <a:xfrm xmlns:a="http://schemas.openxmlformats.org/drawingml/2006/main" rot="5400000" flipH="1" flipV="1">
          <a:off x="2394227" y="1453079"/>
          <a:ext cx="834379" cy="368301"/>
        </a:xfrm>
        <a:prstGeom xmlns:a="http://schemas.openxmlformats.org/drawingml/2006/main" prst="bentConnector3">
          <a:avLst>
            <a:gd name="adj1" fmla="val 10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0.02546</cdr:x>
      <cdr:y>0.19618</cdr:y>
    </cdr:from>
    <cdr:to>
      <cdr:x>0.34828</cdr:x>
      <cdr:y>0.268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150661" y="1050557"/>
          <a:ext cx="1910574" cy="38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009D43"/>
              </a:solidFill>
              <a:latin typeface="Arial" panose="020B0604020202020204" pitchFamily="34" charset="0"/>
              <a:cs typeface="Arial" panose="020B0604020202020204" pitchFamily="34" charset="0"/>
            </a:rPr>
            <a:t>Protection de la biodiversité et des paysages</a:t>
          </a:r>
        </a:p>
      </cdr:txBody>
    </cdr:sp>
  </cdr:relSizeAnchor>
  <cdr:relSizeAnchor xmlns:cdr="http://schemas.openxmlformats.org/drawingml/2006/chartDrawing">
    <cdr:from>
      <cdr:x>0.0406</cdr:x>
      <cdr:y>0.89558</cdr:y>
    </cdr:from>
    <cdr:to>
      <cdr:x>0.92103</cdr:x>
      <cdr:y>1</cdr:y>
    </cdr:to>
    <cdr:sp macro="" textlink="">
      <cdr:nvSpPr>
        <cdr:cNvPr id="23" name="ZoneTexte 22"/>
        <cdr:cNvSpPr txBox="1"/>
      </cdr:nvSpPr>
      <cdr:spPr>
        <a:xfrm xmlns:a="http://schemas.openxmlformats.org/drawingml/2006/main">
          <a:off x="240287" y="4795924"/>
          <a:ext cx="5210725" cy="55918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* hors activités de récupération et transformation des déchets en matières premières de recyclage.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0.38993</cdr:x>
      <cdr:y>0.10132</cdr:y>
    </cdr:from>
    <cdr:to>
      <cdr:x>0.54342</cdr:x>
      <cdr:y>0.10132</cdr:y>
    </cdr:to>
    <cdr:cxnSp macro="">
      <cdr:nvCxnSpPr>
        <cdr:cNvPr id="27" name="Connecteur droit 26"/>
        <cdr:cNvCxnSpPr/>
      </cdr:nvCxnSpPr>
      <cdr:spPr>
        <a:xfrm xmlns:a="http://schemas.openxmlformats.org/drawingml/2006/main" flipV="1">
          <a:off x="2306421" y="546549"/>
          <a:ext cx="907941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595959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0.37683</cdr:x>
      <cdr:y>0.51253</cdr:y>
    </cdr:from>
    <cdr:to>
      <cdr:x>0.58133</cdr:x>
      <cdr:y>0.65617</cdr:y>
    </cdr:to>
    <cdr:sp macro="" textlink="">
      <cdr:nvSpPr>
        <cdr:cNvPr id="29" name="ZoneTexte 28"/>
        <cdr:cNvSpPr txBox="1"/>
      </cdr:nvSpPr>
      <cdr:spPr>
        <a:xfrm xmlns:a="http://schemas.openxmlformats.org/drawingml/2006/main">
          <a:off x="2230200" y="2744651"/>
          <a:ext cx="1210311" cy="76920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3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fr-FR" sz="13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2019</a:t>
          </a:r>
        </a:p>
        <a:p xmlns:a="http://schemas.openxmlformats.org/drawingml/2006/main">
          <a:pPr algn="ctr"/>
          <a:r>
            <a:rPr lang="fr-FR" sz="13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54,3 Md€</a:t>
          </a:r>
          <a:endParaRPr lang="fr-FR" sz="13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0.3317</cdr:x>
      <cdr:y>0.22858</cdr:y>
    </cdr:from>
    <cdr:to>
      <cdr:x>0.38441</cdr:x>
      <cdr:y>0.3327</cdr:y>
    </cdr:to>
    <cdr:cxnSp macro="">
      <cdr:nvCxnSpPr>
        <cdr:cNvPr id="32" name="Connecteur en angle 31"/>
        <cdr:cNvCxnSpPr/>
      </cdr:nvCxnSpPr>
      <cdr:spPr>
        <a:xfrm xmlns:a="http://schemas.openxmlformats.org/drawingml/2006/main" rot="16200000" flipV="1">
          <a:off x="1840339" y="1346881"/>
          <a:ext cx="557574" cy="311958"/>
        </a:xfrm>
        <a:prstGeom xmlns:a="http://schemas.openxmlformats.org/drawingml/2006/main" prst="bentConnector3">
          <a:avLst>
            <a:gd name="adj1" fmla="val 100242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0.25019</cdr:x>
      <cdr:y>0.10956</cdr:y>
    </cdr:from>
    <cdr:to>
      <cdr:x>0.67857</cdr:x>
      <cdr:y>0.18934</cdr:y>
    </cdr:to>
    <cdr:sp macro="" textlink="">
      <cdr:nvSpPr>
        <cdr:cNvPr id="55" name="ZoneTexte 54"/>
        <cdr:cNvSpPr txBox="1"/>
      </cdr:nvSpPr>
      <cdr:spPr>
        <a:xfrm xmlns:a="http://schemas.openxmlformats.org/drawingml/2006/main">
          <a:off x="1479878" y="591019"/>
          <a:ext cx="2533890" cy="430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milliards d'euros (Md€)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0.29522</cdr:x>
      <cdr:y>0.3661</cdr:y>
    </cdr:from>
    <cdr:to>
      <cdr:x>0.34322</cdr:x>
      <cdr:y>0.43493</cdr:y>
    </cdr:to>
    <cdr:cxnSp macro="">
      <cdr:nvCxnSpPr>
        <cdr:cNvPr id="57" name="Connecteur en angle 56"/>
        <cdr:cNvCxnSpPr/>
      </cdr:nvCxnSpPr>
      <cdr:spPr>
        <a:xfrm xmlns:a="http://schemas.openxmlformats.org/drawingml/2006/main" rot="16200000" flipV="1">
          <a:off x="1702544" y="2018556"/>
          <a:ext cx="371302" cy="283890"/>
        </a:xfrm>
        <a:prstGeom xmlns:a="http://schemas.openxmlformats.org/drawingml/2006/main" prst="bentConnector3">
          <a:avLst>
            <a:gd name="adj1" fmla="val 519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1272379</xdr:colOff>
      <xdr:row>10</xdr:row>
      <xdr:rowOff>85723</xdr:rowOff>
    </xdr:from>
    <xdr:to>
      <xdr:col>5</xdr:col>
      <xdr:colOff>247649</xdr:colOff>
      <xdr:row>35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0.39351</cdr:x>
      <cdr:y>0.13779</cdr:y>
    </cdr:from>
    <cdr:to>
      <cdr:x>0.58525</cdr:x>
      <cdr:y>0.13779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1669483" y="622089"/>
          <a:ext cx="813475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0.22993</cdr:x>
      <cdr:y>0.16034</cdr:y>
    </cdr:from>
    <cdr:to>
      <cdr:x>0.75864</cdr:x>
      <cdr:y>0.2173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975520" y="723902"/>
          <a:ext cx="2243081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millions d'euros (M€)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0.36656</cdr:x>
      <cdr:y>0.4353</cdr:y>
    </cdr:from>
    <cdr:to>
      <cdr:x>0.64667</cdr:x>
      <cdr:y>0.63723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736725" y="1965325"/>
          <a:ext cx="1327150" cy="91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TOTAL 2019 </a:t>
          </a:r>
        </a:p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693 </a:t>
          </a:r>
          <a:r>
            <a:rPr lang="fr-FR" sz="1300" b="1" baseline="0">
              <a:latin typeface="Arial" panose="020B0604020202020204" pitchFamily="34" charset="0"/>
              <a:cs typeface="Arial" panose="020B0604020202020204" pitchFamily="34" charset="0"/>
            </a:rPr>
            <a:t>M€ </a:t>
          </a:r>
          <a:endParaRPr lang="fr-FR" sz="13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0.00285</cdr:x>
      <cdr:y>0.8903</cdr:y>
    </cdr:from>
    <cdr:to>
      <cdr:x>1</cdr:x>
      <cdr:y>0.99466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3496" y="4019552"/>
          <a:ext cx="4724399" cy="471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10</xdr:row>
      <xdr:rowOff>0</xdr:rowOff>
    </xdr:from>
    <xdr:to>
      <xdr:col>4</xdr:col>
      <xdr:colOff>708820</xdr:colOff>
      <xdr:row>33</xdr:row>
      <xdr:rowOff>133352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0.39126</cdr:x>
      <cdr:y>0.1188</cdr:y>
    </cdr:from>
    <cdr:to>
      <cdr:x>0.583</cdr:x>
      <cdr:y>0.1188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1853734" y="536364"/>
          <a:ext cx="90845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0.22382</cdr:x>
      <cdr:y>0.13361</cdr:y>
    </cdr:from>
    <cdr:to>
      <cdr:x>0.75864</cdr:x>
      <cdr:y>0.22893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60450" y="603250"/>
          <a:ext cx="2533890" cy="430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millions d'euros (M€)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0.34445</cdr:x>
      <cdr:y>0.46061</cdr:y>
    </cdr:from>
    <cdr:to>
      <cdr:x>0.61317</cdr:x>
      <cdr:y>0.66254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631952" y="2079599"/>
          <a:ext cx="1273173" cy="911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TOTAL 2019 </a:t>
          </a:r>
        </a:p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683 </a:t>
          </a:r>
          <a:r>
            <a:rPr lang="fr-FR" sz="1300" b="1" baseline="0">
              <a:latin typeface="Arial" panose="020B0604020202020204" pitchFamily="34" charset="0"/>
              <a:cs typeface="Arial" panose="020B0604020202020204" pitchFamily="34" charset="0"/>
            </a:rPr>
            <a:t>M€</a:t>
          </a:r>
          <a:endParaRPr lang="fr-FR" sz="13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0.00285</cdr:x>
      <cdr:y>0.8903</cdr:y>
    </cdr:from>
    <cdr:to>
      <cdr:x>1</cdr:x>
      <cdr:y>0.99466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3496" y="4019552"/>
          <a:ext cx="4724399" cy="471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9</xdr:row>
      <xdr:rowOff>139699</xdr:rowOff>
    </xdr:to>
    <xdr:sp macro="" textlink="">
      <xdr:nvSpPr>
        <xdr:cNvPr id="2" name="AutoShape 1" descr="https://i.pinimg.com/564x/d4/68/61/d46861cf83867917600e6558ef87c453.jpg"/>
        <xdr:cNvSpPr>
          <a:spLocks noChangeAspect="1" noChangeArrowheads="1"/>
        </xdr:cNvSpPr>
      </xdr:nvSpPr>
      <xdr:spPr bwMode="auto">
        <a:xfrm>
          <a:off x="10623550" y="39433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12</xdr:row>
      <xdr:rowOff>171450</xdr:rowOff>
    </xdr:from>
    <xdr:to>
      <xdr:col>4</xdr:col>
      <xdr:colOff>718345</xdr:colOff>
      <xdr:row>37</xdr:row>
      <xdr:rowOff>161927</xdr:rowOff>
    </xdr:to>
    <xdr:graphicFrame macro="">
      <xdr:nvGraphicFramePr>
        <xdr:cNvPr id="160" name="Graphique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0.39126</cdr:x>
      <cdr:y>0.1188</cdr:y>
    </cdr:from>
    <cdr:to>
      <cdr:x>0.583</cdr:x>
      <cdr:y>0.1188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1853734" y="536364"/>
          <a:ext cx="90845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0.22382</cdr:x>
      <cdr:y>0.13361</cdr:y>
    </cdr:from>
    <cdr:to>
      <cdr:x>0.75864</cdr:x>
      <cdr:y>0.22893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60450" y="603250"/>
          <a:ext cx="2533890" cy="430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millions d'euros (M€)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0.35852</cdr:x>
      <cdr:y>0.48171</cdr:y>
    </cdr:from>
    <cdr:to>
      <cdr:x>0.63863</cdr:x>
      <cdr:y>0.68364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698623" y="2174865"/>
          <a:ext cx="1327132" cy="911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TOTAL 2019 </a:t>
          </a:r>
        </a:p>
        <a:p xmlns:a="http://schemas.openxmlformats.org/drawingml/2006/main">
          <a:pPr algn="ctr"/>
          <a:r>
            <a:rPr lang="fr-FR" sz="1300" b="1" baseline="0">
              <a:latin typeface="Arial" panose="020B0604020202020204" pitchFamily="34" charset="0"/>
              <a:cs typeface="Arial" panose="020B0604020202020204" pitchFamily="34" charset="0"/>
            </a:rPr>
            <a:t>683 M€ </a:t>
          </a:r>
          <a:endParaRPr lang="fr-FR" sz="13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0.00285</cdr:x>
      <cdr:y>0.8903</cdr:y>
    </cdr:from>
    <cdr:to>
      <cdr:x>1</cdr:x>
      <cdr:y>0.99466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3496" y="4019552"/>
          <a:ext cx="4724399" cy="471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1312332</xdr:colOff>
      <xdr:row>20</xdr:row>
      <xdr:rowOff>158748</xdr:rowOff>
    </xdr:from>
    <xdr:to>
      <xdr:col>12</xdr:col>
      <xdr:colOff>148166</xdr:colOff>
      <xdr:row>57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phique%20dans%20Microsoft%20Wor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levasse\Bureau\Calcul%20CC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mptes\Publications\BILAN_ENVIRONNEMENTAL\2021_DATALAB_Bilan_Environnemental\2_Synth&#232;se\PROJET_SYNTHESE_maquet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Sommaire "/>
      <sheetName val="E Quantités "/>
      <sheetName val="E évolutions Q"/>
      <sheetName val="E paramètres Q"/>
      <sheetName val="C Quantités OM mélanges"/>
      <sheetName val="C Collecte fraction séche"/>
      <sheetName val="C Encombrants "/>
      <sheetName val="C Déchèteries "/>
      <sheetName val="C Récap Q séparatif"/>
      <sheetName val="C Récapitulatif quantités DMA"/>
      <sheetName val="E coûts unitaires "/>
      <sheetName val="E  Evolutions des coûts"/>
      <sheetName val="C Evolution des coûts "/>
      <sheetName val="C Coûts moyens "/>
      <sheetName val="R Coût des services DMA (PQ)"/>
      <sheetName val="E Quantités val.  matière "/>
      <sheetName val="E Recettes unit val. matière "/>
      <sheetName val=" C recettes val. matière "/>
      <sheetName val="E Quantités val. énergie "/>
      <sheetName val="E Recettes val. énergie "/>
      <sheetName val="C recettes énergie "/>
      <sheetName val="R recettes tot valorisation "/>
      <sheetName val="R DMA coût net "/>
      <sheetName val="E TEOM  DGCP"/>
      <sheetName val="doc"/>
      <sheetName val="Essentiel_Chiffre"/>
      <sheetName val="PrésentationCompte"/>
      <sheetName val="SérieLongue"/>
      <sheetName val="Brique REE"/>
      <sheetName val="E  recettes TEOM &amp; redev "/>
      <sheetName val="C Séries TEOM REOM"/>
      <sheetName val="E Subventions "/>
      <sheetName val="E  population assujettie"/>
      <sheetName val="R DMA Dépense courante "/>
      <sheetName val="E DGCP 1999 données détaillées"/>
      <sheetName val="E DGCP 2000 détail"/>
      <sheetName val="E DGCP 2001 détail"/>
      <sheetName val="E DGCP 2002 détail"/>
      <sheetName val="E DGCP  1999 SECN"/>
      <sheetName val="E DGCP 2000 SECN"/>
      <sheetName val="E DGCP 2001 SECN"/>
      <sheetName val="E  DGCP 2002 SECN"/>
      <sheetName val="E  DGCP 2003 SECN"/>
      <sheetName val="E  DGCP 2004 SECN"/>
      <sheetName val="E  DGCP 2005 SECN"/>
      <sheetName val="E DGCP 2006 SECN"/>
      <sheetName val="E DGCP 2007 SECN"/>
      <sheetName val="E DGFiP 2009"/>
      <sheetName val="C SECN Recettes 1999 sq "/>
      <sheetName val="E DGFiP 2010"/>
      <sheetName val="C SECN Dépenses 1999 sq"/>
      <sheetName val="C Récap  SECN 1999 sq"/>
      <sheetName val="R Synthèse comptes colloc"/>
      <sheetName val="C taux délégation "/>
      <sheetName val="E Taux de tva "/>
      <sheetName val="E prestations de services 611"/>
      <sheetName val="C Partage régie délégation"/>
      <sheetName val="E Prod ent ancien calcul "/>
      <sheetName val="E évol prodent 2008 prov revEAP"/>
      <sheetName val="E évol prodent 2009 prov revEAP"/>
      <sheetName val="C calcul prod Ent"/>
      <sheetName val="C Rev calcul prod Ent EAP"/>
      <sheetName val="E Indices volume"/>
      <sheetName val="E Dépenses courantes Antipol"/>
      <sheetName val="E Résultats Antipol"/>
      <sheetName val="E Evolutions Sessi"/>
      <sheetName val="E Investissements industrie"/>
      <sheetName val="C Entreprises internes  PQ"/>
      <sheetName val=" E Investissements Antipol"/>
      <sheetName val="E Séries de prix "/>
      <sheetName val="C stock capital fixe"/>
      <sheetName val="C Dpse interne calculs anté "/>
      <sheetName val="dépense interne modif"/>
      <sheetName val="C Dépense interne"/>
      <sheetName val="E Arbitrage dépense interne"/>
      <sheetName val="E invests ent avt 2008"/>
      <sheetName val="E invests ent spécialisées"/>
      <sheetName val="C FBCF entreprises "/>
      <sheetName val="E Investissements DMA"/>
      <sheetName val="E Dépenses des ménages "/>
      <sheetName val="E  données div financement"/>
      <sheetName val="E Aides en capital "/>
      <sheetName val="CCF Nettoyage rues"/>
      <sheetName val="Nettoyage des rues"/>
      <sheetName val="Nettoyage des rues élmts analys"/>
      <sheetName val="C Financement complet anc calc"/>
      <sheetName val="R Tableaux rapport 2002"/>
      <sheetName val="R Tableaux  rapport 2003"/>
      <sheetName val="R Tableaux  rapport 2004"/>
      <sheetName val="R Tableaux rapport 2005"/>
      <sheetName val="R Tableaux rapport 2006"/>
      <sheetName val="C Financement complet (2)"/>
      <sheetName val="Données déchets"/>
      <sheetName val="OCDE-Eurostat racc provisoire"/>
      <sheetName val="C Financement complet"/>
      <sheetName val="graphique nettoyage"/>
      <sheetName val="R Tableaux rapport 2007"/>
      <sheetName val="R Tableau Seriee 2009"/>
      <sheetName val="R Tableau Seriee 2010"/>
      <sheetName val="Indice de prix production Insee"/>
      <sheetName val="eurostat"/>
      <sheetName val="R Tableau Seriee 2003"/>
      <sheetName val="R Tableau Seriee 2004"/>
      <sheetName val="R Tableau Seriee 2005"/>
      <sheetName val="graphique septembre 2009"/>
      <sheetName val="production propre des colloc"/>
      <sheetName val="Transferts "/>
      <sheetName val="décomposition des coûts de prod"/>
      <sheetName val="données Syctom "/>
      <sheetName val="capital fixe"/>
      <sheetName val="C Financement complet_graph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B3">
            <v>2000</v>
          </cell>
        </row>
      </sheetData>
      <sheetData sheetId="30">
        <row r="23">
          <cell r="C23">
            <v>2927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35">
          <cell r="L35">
            <v>152.13333333333333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14">
          <cell r="L14">
            <v>2181.2003999999997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hode"/>
      <sheetName val="Liste"/>
      <sheetName val="MIP"/>
      <sheetName val="CCF"/>
      <sheetName val="CI"/>
      <sheetName val="RS"/>
      <sheetName val="EBE"/>
      <sheetName val="VA"/>
      <sheetName val="ratio"/>
      <sheetName val="FBCF val"/>
      <sheetName val="FBCF vol"/>
      <sheetName val="IP FBCF"/>
      <sheetName val="E  recettes TEOM &amp; redev "/>
      <sheetName val="C taux délégation "/>
      <sheetName val="E DGCP 2001 dé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"/>
      <sheetName val="Graph 2"/>
      <sheetName val="Graph 3"/>
      <sheetName val="Graph 4"/>
      <sheetName val="Graph 5"/>
      <sheetName val="Graph 6"/>
      <sheetName val="Carte 1"/>
      <sheetName val="Tableau 1"/>
      <sheetName val="Graph 7"/>
      <sheetName val="Graph 8"/>
      <sheetName val="Graph 9 "/>
      <sheetName val="Graph 10"/>
      <sheetName val="Graph 11"/>
      <sheetName val="Graph 12"/>
      <sheetName val="Graph 13"/>
      <sheetName val="Graph 14"/>
      <sheetName val="Graph 15"/>
      <sheetName val="Graph 16"/>
      <sheetName val="Graph 17"/>
      <sheetName val="Graph 18"/>
      <sheetName val="Graph 19"/>
      <sheetName val="Graph 20"/>
    </sheetNames>
    <sheetDataSet>
      <sheetData sheetId="0">
        <row r="4">
          <cell r="A4" t="str">
            <v>Protection de l'air et du climat**</v>
          </cell>
          <cell r="C4"/>
        </row>
        <row r="5">
          <cell r="A5" t="str">
            <v>Gestion des eaux usées</v>
          </cell>
          <cell r="C5"/>
        </row>
        <row r="6">
          <cell r="A6" t="str">
            <v>Lutte contre le bruit et les vibrations</v>
          </cell>
          <cell r="C6"/>
        </row>
        <row r="7">
          <cell r="A7" t="str">
            <v>Protection de la biodiversité et des paysages</v>
          </cell>
          <cell r="C7"/>
        </row>
        <row r="8">
          <cell r="A8" t="str">
            <v>Gestion des déchets*</v>
          </cell>
          <cell r="C8"/>
        </row>
        <row r="9">
          <cell r="A9" t="str">
            <v>Gestion des déchets radioactifs</v>
          </cell>
          <cell r="C9"/>
        </row>
        <row r="10">
          <cell r="A10" t="str">
            <v>Recherche et développement pour l'environnement</v>
          </cell>
          <cell r="C10"/>
        </row>
        <row r="11">
          <cell r="A11" t="str">
            <v xml:space="preserve">Autres activités de protection de l'environnement </v>
          </cell>
          <cell r="C11"/>
        </row>
        <row r="12">
          <cell r="A12" t="str">
            <v>Protection et dépollution des sols et des eaux</v>
          </cell>
          <cell r="C12"/>
        </row>
      </sheetData>
      <sheetData sheetId="1"/>
      <sheetData sheetId="2">
        <row r="3">
          <cell r="B3" t="str">
            <v>Entreprises</v>
          </cell>
        </row>
      </sheetData>
      <sheetData sheetId="3">
        <row r="3">
          <cell r="B3" t="str">
            <v>Dépenses d'investissement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2000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selection activeCell="A14" sqref="A14"/>
    </sheetView>
  </sheetViews>
  <sheetFormatPr baseColWidth="10" defaultColWidth="11.42578125" defaultRowHeight="15" x14ac:dyDescent="0.25"/>
  <cols>
    <col min="1" max="1" width="57.42578125" style="2" customWidth="1"/>
    <col min="2" max="2" width="9" style="2" customWidth="1"/>
    <col min="3" max="16384" width="11.42578125" style="2"/>
  </cols>
  <sheetData>
    <row r="1" spans="1:3" x14ac:dyDescent="0.25">
      <c r="A1" s="1" t="s">
        <v>0</v>
      </c>
    </row>
    <row r="2" spans="1:3" x14ac:dyDescent="0.25">
      <c r="A2" s="48" t="s">
        <v>1</v>
      </c>
    </row>
    <row r="3" spans="1:3" s="44" customFormat="1" ht="12.75" x14ac:dyDescent="0.2">
      <c r="B3" s="93">
        <v>2019</v>
      </c>
      <c r="C3" s="45"/>
    </row>
    <row r="4" spans="1:3" s="44" customFormat="1" ht="12.6" customHeight="1" x14ac:dyDescent="0.2">
      <c r="A4" s="46" t="s">
        <v>6</v>
      </c>
      <c r="B4" s="83">
        <v>20.562833966464861</v>
      </c>
      <c r="C4" s="47"/>
    </row>
    <row r="5" spans="1:3" s="44" customFormat="1" ht="12.6" customHeight="1" x14ac:dyDescent="0.2">
      <c r="A5" s="46" t="s">
        <v>3</v>
      </c>
      <c r="B5" s="83">
        <v>13.526</v>
      </c>
      <c r="C5" s="47"/>
    </row>
    <row r="6" spans="1:3" s="44" customFormat="1" ht="12.6" customHeight="1" x14ac:dyDescent="0.2">
      <c r="A6" s="46" t="s">
        <v>9</v>
      </c>
      <c r="B6" s="83">
        <v>4.5429980141244597</v>
      </c>
      <c r="C6" s="47"/>
    </row>
    <row r="7" spans="1:3" s="44" customFormat="1" ht="12.6" customHeight="1" x14ac:dyDescent="0.2">
      <c r="A7" s="46" t="s">
        <v>8</v>
      </c>
      <c r="B7" s="83">
        <v>4.2159151703361717</v>
      </c>
      <c r="C7" s="47"/>
    </row>
    <row r="8" spans="1:3" s="44" customFormat="1" ht="12.6" customHeight="1" x14ac:dyDescent="0.2">
      <c r="A8" s="46" t="s">
        <v>47</v>
      </c>
      <c r="B8" s="83">
        <v>3.629</v>
      </c>
      <c r="C8" s="47"/>
    </row>
    <row r="9" spans="1:3" s="44" customFormat="1" ht="12.6" customHeight="1" x14ac:dyDescent="0.2">
      <c r="A9" s="46" t="s">
        <v>10</v>
      </c>
      <c r="B9" s="83">
        <v>2.484027349566559</v>
      </c>
      <c r="C9" s="47"/>
    </row>
    <row r="10" spans="1:3" s="44" customFormat="1" ht="12.6" customHeight="1" x14ac:dyDescent="0.2">
      <c r="A10" s="46" t="s">
        <v>5</v>
      </c>
      <c r="B10" s="83">
        <v>2.4677116811497188</v>
      </c>
      <c r="C10" s="47"/>
    </row>
    <row r="11" spans="1:3" s="44" customFormat="1" ht="12.6" customHeight="1" x14ac:dyDescent="0.2">
      <c r="A11" s="46" t="s">
        <v>4</v>
      </c>
      <c r="B11" s="83">
        <v>2.15113899795382</v>
      </c>
      <c r="C11" s="47"/>
    </row>
    <row r="12" spans="1:3" s="44" customFormat="1" ht="12.6" customHeight="1" x14ac:dyDescent="0.2">
      <c r="A12" s="46" t="s">
        <v>7</v>
      </c>
      <c r="B12" s="83">
        <v>0.68337848300235193</v>
      </c>
      <c r="C12" s="47"/>
    </row>
    <row r="13" spans="1:3" s="44" customFormat="1" ht="12.6" customHeight="1" x14ac:dyDescent="0.2">
      <c r="A13" s="3" t="s">
        <v>11</v>
      </c>
      <c r="B13" s="84">
        <f>SUM(B4:B12)</f>
        <v>54.263003662597939</v>
      </c>
      <c r="C13" s="47"/>
    </row>
    <row r="14" spans="1:3" x14ac:dyDescent="0.25">
      <c r="A14" s="4" t="s">
        <v>48</v>
      </c>
    </row>
    <row r="15" spans="1:3" x14ac:dyDescent="0.25">
      <c r="A15" s="5" t="s">
        <v>12</v>
      </c>
    </row>
    <row r="16" spans="1:3" x14ac:dyDescent="0.25">
      <c r="A16" s="5" t="s">
        <v>37</v>
      </c>
      <c r="B16" s="50"/>
    </row>
  </sheetData>
  <sortState ref="A4:B12">
    <sortCondition descending="1" ref="B4"/>
  </sortState>
  <pageMargins left="0.7" right="0.7" top="0.75" bottom="0.75" header="0.3" footer="0.3"/>
  <pageSetup paperSize="9" orientation="portrait" r:id="rId1"/>
  <ignoredErrors>
    <ignoredError sqref="B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33" sqref="A33"/>
    </sheetView>
  </sheetViews>
  <sheetFormatPr baseColWidth="10" defaultColWidth="11.42578125" defaultRowHeight="14.25" x14ac:dyDescent="0.2"/>
  <cols>
    <col min="1" max="1" width="30.5703125" style="6" customWidth="1"/>
    <col min="2" max="2" width="9.42578125" style="6" customWidth="1"/>
    <col min="3" max="3" width="11.42578125" style="6"/>
    <col min="4" max="4" width="16.140625" style="6" customWidth="1"/>
    <col min="5" max="11" width="11.42578125" style="6"/>
    <col min="12" max="12" width="14.85546875" style="6" customWidth="1"/>
    <col min="13" max="16384" width="11.42578125" style="6"/>
  </cols>
  <sheetData>
    <row r="1" spans="1:2" ht="15" x14ac:dyDescent="0.25">
      <c r="A1" s="1" t="s">
        <v>45</v>
      </c>
    </row>
    <row r="2" spans="1:2" x14ac:dyDescent="0.2">
      <c r="A2" s="7" t="s">
        <v>17</v>
      </c>
    </row>
    <row r="3" spans="1:2" s="41" customFormat="1" ht="12.75" x14ac:dyDescent="0.2">
      <c r="B3" s="93">
        <v>2019</v>
      </c>
    </row>
    <row r="4" spans="1:2" s="41" customFormat="1" ht="12.75" x14ac:dyDescent="0.2">
      <c r="A4" s="42" t="s">
        <v>14</v>
      </c>
      <c r="B4" s="80">
        <v>592.63403980235194</v>
      </c>
    </row>
    <row r="5" spans="1:2" s="41" customFormat="1" ht="12.75" x14ac:dyDescent="0.2">
      <c r="A5" s="43" t="s">
        <v>13</v>
      </c>
      <c r="B5" s="80">
        <v>90.744443199999992</v>
      </c>
    </row>
    <row r="6" spans="1:2" s="41" customFormat="1" ht="12.75" x14ac:dyDescent="0.2">
      <c r="A6" s="71" t="s">
        <v>15</v>
      </c>
      <c r="B6" s="81">
        <v>683.37848300235191</v>
      </c>
    </row>
    <row r="7" spans="1:2" s="41" customFormat="1" ht="12.75" x14ac:dyDescent="0.2">
      <c r="A7" s="7" t="s">
        <v>16</v>
      </c>
      <c r="B7" s="82"/>
    </row>
    <row r="8" spans="1:2" x14ac:dyDescent="0.2">
      <c r="A8" s="7" t="s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>
      <selection activeCell="A30" sqref="A30"/>
    </sheetView>
  </sheetViews>
  <sheetFormatPr baseColWidth="10" defaultRowHeight="15" x14ac:dyDescent="0.25"/>
  <cols>
    <col min="1" max="1" width="40.5703125" customWidth="1"/>
  </cols>
  <sheetData>
    <row r="1" spans="1:3" x14ac:dyDescent="0.25">
      <c r="A1" s="26" t="s">
        <v>44</v>
      </c>
      <c r="B1" s="28"/>
      <c r="C1" s="29"/>
    </row>
    <row r="2" spans="1:3" x14ac:dyDescent="0.25">
      <c r="A2" s="30" t="s">
        <v>17</v>
      </c>
      <c r="B2" s="28"/>
      <c r="C2" s="29"/>
    </row>
    <row r="3" spans="1:3" ht="15.75" x14ac:dyDescent="0.25">
      <c r="A3" s="31"/>
      <c r="B3" s="32">
        <v>2019</v>
      </c>
      <c r="C3" s="29"/>
    </row>
    <row r="4" spans="1:3" x14ac:dyDescent="0.25">
      <c r="A4" s="73" t="s">
        <v>34</v>
      </c>
      <c r="B4" s="33">
        <v>158.155</v>
      </c>
      <c r="C4" s="34"/>
    </row>
    <row r="5" spans="1:3" x14ac:dyDescent="0.25">
      <c r="A5" s="73" t="s">
        <v>32</v>
      </c>
      <c r="B5" s="33">
        <v>525.22348300235194</v>
      </c>
      <c r="C5" s="34"/>
    </row>
    <row r="6" spans="1:3" x14ac:dyDescent="0.25">
      <c r="A6" s="74" t="s">
        <v>15</v>
      </c>
      <c r="B6" s="35">
        <v>683.37848300235191</v>
      </c>
      <c r="C6" s="34"/>
    </row>
    <row r="7" spans="1:3" x14ac:dyDescent="0.25">
      <c r="A7" s="37" t="s">
        <v>30</v>
      </c>
      <c r="B7" s="36"/>
      <c r="C7" s="34"/>
    </row>
    <row r="8" spans="1:3" x14ac:dyDescent="0.25">
      <c r="A8" s="37" t="s">
        <v>38</v>
      </c>
      <c r="B8" s="38"/>
      <c r="C8" s="29"/>
    </row>
    <row r="9" spans="1:3" x14ac:dyDescent="0.25">
      <c r="B9" s="28"/>
      <c r="C9" s="29"/>
    </row>
    <row r="10" spans="1:3" x14ac:dyDescent="0.25">
      <c r="A10" s="27"/>
      <c r="B10" s="28"/>
      <c r="C10" s="29"/>
    </row>
    <row r="11" spans="1:3" x14ac:dyDescent="0.25">
      <c r="A11" s="1"/>
      <c r="B11" s="28"/>
      <c r="C11" s="29"/>
    </row>
  </sheetData>
  <sortState ref="A4:B8">
    <sortCondition descending="1" ref="B4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>
      <selection activeCell="D11" sqref="D11"/>
    </sheetView>
  </sheetViews>
  <sheetFormatPr baseColWidth="10" defaultColWidth="10.85546875" defaultRowHeight="14.25" x14ac:dyDescent="0.2"/>
  <cols>
    <col min="1" max="1" width="3.28515625" style="52" customWidth="1"/>
    <col min="2" max="2" width="35.42578125" style="52" customWidth="1"/>
    <col min="3" max="6" width="21.28515625" style="52" customWidth="1"/>
    <col min="7" max="16384" width="10.85546875" style="52"/>
  </cols>
  <sheetData>
    <row r="1" spans="1:15" ht="15" x14ac:dyDescent="0.2">
      <c r="A1" s="26" t="s">
        <v>43</v>
      </c>
    </row>
    <row r="2" spans="1:15" s="53" customFormat="1" ht="12.75" x14ac:dyDescent="0.2">
      <c r="A2" s="30" t="s">
        <v>17</v>
      </c>
    </row>
    <row r="3" spans="1:15" s="53" customFormat="1" ht="12.75" x14ac:dyDescent="0.2">
      <c r="C3" s="94" t="s">
        <v>31</v>
      </c>
      <c r="D3" s="95"/>
      <c r="E3" s="95"/>
      <c r="F3" s="96"/>
      <c r="G3" s="54"/>
    </row>
    <row r="4" spans="1:15" s="53" customFormat="1" ht="25.5" x14ac:dyDescent="0.2">
      <c r="B4" s="55"/>
      <c r="C4" s="56" t="s">
        <v>40</v>
      </c>
      <c r="D4" s="56" t="s">
        <v>35</v>
      </c>
      <c r="E4" s="56" t="s">
        <v>36</v>
      </c>
      <c r="F4" s="57" t="s">
        <v>15</v>
      </c>
      <c r="G4" s="58"/>
    </row>
    <row r="5" spans="1:15" s="53" customFormat="1" ht="16.5" customHeight="1" x14ac:dyDescent="0.2">
      <c r="A5" s="97" t="s">
        <v>33</v>
      </c>
      <c r="B5" s="79" t="s">
        <v>34</v>
      </c>
      <c r="C5" s="75">
        <v>158.155</v>
      </c>
      <c r="D5" s="75"/>
      <c r="E5" s="75"/>
      <c r="F5" s="77">
        <v>158.155</v>
      </c>
      <c r="G5" s="58"/>
    </row>
    <row r="6" spans="1:15" s="53" customFormat="1" ht="16.5" customHeight="1" x14ac:dyDescent="0.2">
      <c r="A6" s="98"/>
      <c r="B6" s="59" t="s">
        <v>36</v>
      </c>
      <c r="C6" s="75"/>
      <c r="D6" s="75">
        <v>471.87903980235194</v>
      </c>
      <c r="E6" s="75">
        <v>53.344443199999994</v>
      </c>
      <c r="F6" s="77">
        <v>525.22348300235194</v>
      </c>
      <c r="G6" s="58"/>
    </row>
    <row r="7" spans="1:15" s="53" customFormat="1" ht="16.5" customHeight="1" x14ac:dyDescent="0.2">
      <c r="A7" s="99"/>
      <c r="B7" s="69" t="s">
        <v>15</v>
      </c>
      <c r="C7" s="76">
        <v>158.155</v>
      </c>
      <c r="D7" s="76">
        <v>471.87903980235194</v>
      </c>
      <c r="E7" s="76">
        <v>53.344443199999994</v>
      </c>
      <c r="F7" s="78">
        <v>683.37848300235191</v>
      </c>
      <c r="G7" s="58"/>
      <c r="M7" s="60"/>
      <c r="N7" s="61"/>
      <c r="O7" s="62"/>
    </row>
    <row r="8" spans="1:15" s="53" customFormat="1" ht="12.75" x14ac:dyDescent="0.2">
      <c r="A8" s="68" t="s">
        <v>30</v>
      </c>
      <c r="F8" s="60"/>
      <c r="G8" s="64"/>
      <c r="M8" s="60"/>
      <c r="N8" s="61"/>
      <c r="O8" s="65"/>
    </row>
    <row r="9" spans="1:15" s="53" customFormat="1" ht="12.75" x14ac:dyDescent="0.2">
      <c r="A9" s="68" t="s">
        <v>38</v>
      </c>
      <c r="C9" s="51"/>
      <c r="D9" s="60"/>
      <c r="E9" s="66"/>
      <c r="G9" s="67"/>
      <c r="M9" s="60"/>
      <c r="N9" s="61"/>
      <c r="O9" s="65"/>
    </row>
    <row r="10" spans="1:15" s="53" customFormat="1" ht="12.75" x14ac:dyDescent="0.2">
      <c r="C10" s="51"/>
      <c r="D10" s="60"/>
      <c r="E10" s="66"/>
      <c r="G10" s="67"/>
      <c r="M10" s="60"/>
      <c r="N10" s="61"/>
      <c r="O10" s="65"/>
    </row>
    <row r="11" spans="1:15" s="53" customFormat="1" ht="12.75" x14ac:dyDescent="0.2">
      <c r="A11" s="63"/>
      <c r="D11" s="60"/>
      <c r="G11" s="67"/>
      <c r="M11" s="60"/>
      <c r="N11" s="61"/>
      <c r="O11" s="65"/>
    </row>
  </sheetData>
  <mergeCells count="2">
    <mergeCell ref="C3:F3"/>
    <mergeCell ref="A5:A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showGridLines="0" topLeftCell="A22" zoomScaleNormal="100" workbookViewId="0">
      <selection activeCell="A12" sqref="A12"/>
    </sheetView>
  </sheetViews>
  <sheetFormatPr baseColWidth="10" defaultColWidth="9.140625" defaultRowHeight="12.75" x14ac:dyDescent="0.25"/>
  <cols>
    <col min="1" max="1" width="31" style="16" customWidth="1"/>
    <col min="2" max="2" width="11.7109375" style="16" customWidth="1"/>
    <col min="3" max="21" width="11.7109375" style="10" customWidth="1"/>
    <col min="22" max="22" width="12" style="10" customWidth="1"/>
    <col min="23" max="23" width="11" style="10" customWidth="1"/>
    <col min="24" max="28" width="12" style="10" customWidth="1"/>
    <col min="29" max="29" width="5" style="10" customWidth="1"/>
    <col min="30" max="41" width="12" style="10" customWidth="1"/>
    <col min="42" max="42" width="11" style="10" customWidth="1"/>
    <col min="43" max="43" width="12" style="10" customWidth="1"/>
    <col min="44" max="44" width="11" style="10" customWidth="1"/>
    <col min="45" max="45" width="12" style="10" customWidth="1"/>
    <col min="46" max="46" width="5" style="10" customWidth="1"/>
    <col min="47" max="49" width="12" style="10" customWidth="1"/>
    <col min="50" max="50" width="11" style="10" customWidth="1"/>
    <col min="51" max="51" width="12" style="10" customWidth="1"/>
    <col min="52" max="52" width="11" style="10" customWidth="1"/>
    <col min="53" max="65" width="12" style="10" customWidth="1"/>
    <col min="66" max="66" width="11" style="10" customWidth="1"/>
    <col min="67" max="70" width="12" style="10" customWidth="1"/>
    <col min="71" max="71" width="11" style="10" customWidth="1"/>
    <col min="72" max="72" width="9" style="10" customWidth="1"/>
    <col min="73" max="76" width="12" style="10" customWidth="1"/>
    <col min="77" max="77" width="6" style="10" customWidth="1"/>
    <col min="78" max="81" width="12" style="10" customWidth="1"/>
    <col min="82" max="82" width="6" style="10" customWidth="1"/>
    <col min="83" max="86" width="12" style="10" customWidth="1"/>
    <col min="87" max="87" width="6" style="10" customWidth="1"/>
    <col min="88" max="88" width="11" style="10" customWidth="1"/>
    <col min="89" max="91" width="12" style="10" customWidth="1"/>
    <col min="92" max="92" width="10" style="10" customWidth="1"/>
    <col min="93" max="96" width="12" style="10" customWidth="1"/>
    <col min="97" max="97" width="11" style="10" customWidth="1"/>
    <col min="98" max="98" width="7.28515625" style="10" customWidth="1"/>
    <col min="99" max="99" width="6" style="10" customWidth="1"/>
    <col min="100" max="100" width="13.140625" style="10" customWidth="1"/>
    <col min="101" max="101" width="22" style="10" customWidth="1"/>
    <col min="102" max="102" width="14" style="10" customWidth="1"/>
    <col min="103" max="103" width="22" style="10" customWidth="1"/>
    <col min="104" max="104" width="14" style="10" customWidth="1"/>
    <col min="105" max="105" width="22" style="10" customWidth="1"/>
    <col min="106" max="106" width="12" style="10" customWidth="1"/>
    <col min="107" max="107" width="14.7109375" style="10" customWidth="1"/>
    <col min="108" max="108" width="14" style="10" customWidth="1"/>
    <col min="109" max="109" width="22" style="10" customWidth="1"/>
    <col min="110" max="110" width="14" style="10" customWidth="1"/>
    <col min="111" max="111" width="22" style="10" customWidth="1"/>
    <col min="112" max="112" width="14" style="10" customWidth="1"/>
    <col min="113" max="113" width="22" style="10" customWidth="1"/>
    <col min="114" max="114" width="14" style="10" customWidth="1"/>
    <col min="115" max="115" width="22" style="10" customWidth="1"/>
    <col min="116" max="116" width="14" style="10" customWidth="1"/>
    <col min="117" max="117" width="22" style="10" customWidth="1"/>
    <col min="118" max="118" width="14" style="10" customWidth="1"/>
    <col min="119" max="119" width="22" style="10" customWidth="1"/>
    <col min="120" max="120" width="14" style="10" customWidth="1"/>
    <col min="121" max="121" width="22" style="10" customWidth="1"/>
    <col min="122" max="122" width="14" style="10" customWidth="1"/>
    <col min="123" max="123" width="22" style="10" customWidth="1"/>
    <col min="124" max="124" width="14" style="10" customWidth="1"/>
    <col min="125" max="125" width="20.85546875" style="10" customWidth="1"/>
    <col min="126" max="126" width="13" style="10" customWidth="1"/>
    <col min="127" max="127" width="20.85546875" style="10" customWidth="1"/>
    <col min="128" max="128" width="13" style="10" customWidth="1"/>
    <col min="129" max="129" width="15.7109375" style="10" customWidth="1"/>
    <col min="130" max="130" width="14" style="10" customWidth="1"/>
    <col min="131" max="131" width="22" style="10" customWidth="1"/>
    <col min="132" max="132" width="14" style="10" customWidth="1"/>
    <col min="133" max="133" width="22" style="10" customWidth="1"/>
    <col min="134" max="134" width="14" style="10" customWidth="1"/>
    <col min="135" max="135" width="22" style="10" customWidth="1"/>
    <col min="136" max="136" width="14" style="10" customWidth="1"/>
    <col min="137" max="137" width="20.85546875" style="10" customWidth="1"/>
    <col min="138" max="138" width="14" style="10" customWidth="1"/>
    <col min="139" max="139" width="22" style="10" customWidth="1"/>
    <col min="140" max="140" width="14" style="10" customWidth="1"/>
    <col min="141" max="141" width="22" style="10" customWidth="1"/>
    <col min="142" max="142" width="7" style="10" customWidth="1"/>
    <col min="143" max="143" width="9.7109375" style="10" customWidth="1"/>
    <col min="144" max="144" width="14" style="10" customWidth="1"/>
    <col min="145" max="145" width="22" style="10" customWidth="1"/>
    <col min="146" max="146" width="12" style="10" customWidth="1"/>
    <col min="147" max="147" width="14.7109375" style="10" customWidth="1"/>
    <col min="148" max="148" width="14" style="10" customWidth="1"/>
    <col min="149" max="149" width="22" style="10" customWidth="1"/>
    <col min="150" max="150" width="14" style="10" customWidth="1"/>
    <col min="151" max="151" width="20.85546875" style="10" customWidth="1"/>
    <col min="152" max="152" width="14" style="10" customWidth="1"/>
    <col min="153" max="153" width="22" style="10" customWidth="1"/>
    <col min="154" max="154" width="14" style="10" customWidth="1"/>
    <col min="155" max="155" width="22" style="10" customWidth="1"/>
    <col min="156" max="156" width="14" style="10" customWidth="1"/>
    <col min="157" max="157" width="22" style="10" customWidth="1"/>
    <col min="158" max="158" width="14" style="10" customWidth="1"/>
    <col min="159" max="159" width="19.85546875" style="10" customWidth="1"/>
    <col min="160" max="160" width="14" style="10" customWidth="1"/>
    <col min="161" max="161" width="22" style="10" customWidth="1"/>
    <col min="162" max="162" width="14" style="10" customWidth="1"/>
    <col min="163" max="163" width="22" style="10" customWidth="1"/>
    <col min="164" max="164" width="12" style="10" customWidth="1"/>
    <col min="165" max="165" width="14.7109375" style="10" customWidth="1"/>
    <col min="166" max="166" width="14" style="10" customWidth="1"/>
    <col min="167" max="167" width="22" style="10" customWidth="1"/>
    <col min="168" max="168" width="12" style="10" customWidth="1"/>
    <col min="169" max="169" width="14.7109375" style="10" customWidth="1"/>
    <col min="170" max="170" width="12" style="10" customWidth="1"/>
    <col min="171" max="171" width="22" style="10" customWidth="1"/>
    <col min="172" max="172" width="14" style="10" customWidth="1"/>
    <col min="173" max="173" width="22" style="10" customWidth="1"/>
    <col min="174" max="174" width="14" style="10" customWidth="1"/>
    <col min="175" max="175" width="22" style="10" customWidth="1"/>
    <col min="176" max="176" width="14" style="10" customWidth="1"/>
    <col min="177" max="177" width="22" style="10" customWidth="1"/>
    <col min="178" max="178" width="14" style="10" customWidth="1"/>
    <col min="179" max="179" width="22" style="10" customWidth="1"/>
    <col min="180" max="180" width="14" style="10" customWidth="1"/>
    <col min="181" max="181" width="22" style="10" customWidth="1"/>
    <col min="182" max="182" width="14" style="10" customWidth="1"/>
    <col min="183" max="183" width="22" style="10" customWidth="1"/>
    <col min="184" max="184" width="14" style="10" customWidth="1"/>
    <col min="185" max="185" width="22" style="10" customWidth="1"/>
    <col min="186" max="186" width="14" style="10" customWidth="1"/>
    <col min="187" max="187" width="20.85546875" style="10" customWidth="1"/>
    <col min="188" max="188" width="14" style="10" customWidth="1"/>
    <col min="189" max="189" width="20.85546875" style="10" customWidth="1"/>
    <col min="190" max="190" width="13" style="10" customWidth="1"/>
    <col min="191" max="191" width="15.7109375" style="10" customWidth="1"/>
    <col min="192" max="192" width="14" style="10" customWidth="1"/>
    <col min="193" max="193" width="22" style="10" customWidth="1"/>
    <col min="194" max="194" width="14" style="10" customWidth="1"/>
    <col min="195" max="195" width="20.85546875" style="10" customWidth="1"/>
    <col min="196" max="196" width="14" style="10" customWidth="1"/>
    <col min="197" max="197" width="16.85546875" style="10" customWidth="1"/>
    <col min="198" max="198" width="14" style="10" customWidth="1"/>
    <col min="199" max="199" width="22" style="10" customWidth="1"/>
    <col min="200" max="200" width="14" style="10" customWidth="1"/>
    <col min="201" max="201" width="16.85546875" style="10" customWidth="1"/>
    <col min="202" max="202" width="12" style="10" customWidth="1"/>
    <col min="203" max="203" width="22" style="10" customWidth="1"/>
    <col min="204" max="204" width="14" style="10" customWidth="1"/>
    <col min="205" max="205" width="22" style="10" customWidth="1"/>
    <col min="206" max="206" width="13" style="10" customWidth="1"/>
    <col min="207" max="207" width="15.7109375" style="10" customWidth="1"/>
    <col min="208" max="208" width="13" style="10" customWidth="1"/>
    <col min="209" max="209" width="22" style="10" customWidth="1"/>
    <col min="210" max="210" width="13" style="10" customWidth="1"/>
    <col min="211" max="211" width="19.85546875" style="10" customWidth="1"/>
    <col min="212" max="212" width="9" style="10" customWidth="1"/>
    <col min="213" max="213" width="11.7109375" style="10" customWidth="1"/>
    <col min="214" max="214" width="14" style="10" customWidth="1"/>
    <col min="215" max="215" width="22" style="10" customWidth="1"/>
    <col min="216" max="216" width="13" style="10" customWidth="1"/>
    <col min="217" max="217" width="22" style="10" customWidth="1"/>
    <col min="218" max="218" width="14" style="10" customWidth="1"/>
    <col min="219" max="219" width="22" style="10" customWidth="1"/>
    <col min="220" max="220" width="14" style="10" customWidth="1"/>
    <col min="221" max="221" width="22" style="10" customWidth="1"/>
    <col min="222" max="222" width="14" style="10" customWidth="1"/>
    <col min="223" max="223" width="20.85546875" style="10" customWidth="1"/>
    <col min="224" max="224" width="14" style="10" customWidth="1"/>
    <col min="225" max="225" width="22" style="10" customWidth="1"/>
    <col min="226" max="226" width="8" style="10" customWidth="1"/>
    <col min="227" max="227" width="10.7109375" style="10" customWidth="1"/>
    <col min="228" max="228" width="14" style="10" customWidth="1"/>
    <col min="229" max="229" width="22" style="10" customWidth="1"/>
    <col min="230" max="230" width="14" style="10" customWidth="1"/>
    <col min="231" max="231" width="22" style="10" customWidth="1"/>
    <col min="232" max="232" width="14" style="10" customWidth="1"/>
    <col min="233" max="233" width="22" style="10" customWidth="1"/>
    <col min="234" max="234" width="14" style="10" customWidth="1"/>
    <col min="235" max="235" width="22" style="10" customWidth="1"/>
    <col min="236" max="236" width="13" style="10" customWidth="1"/>
    <col min="237" max="237" width="22" style="10" customWidth="1"/>
    <col min="238" max="238" width="13" style="10" customWidth="1"/>
    <col min="239" max="239" width="15.7109375" style="10" customWidth="1"/>
    <col min="240" max="240" width="14" style="10" customWidth="1"/>
    <col min="241" max="241" width="22" style="10" customWidth="1"/>
    <col min="242" max="242" width="9" style="10" customWidth="1"/>
    <col min="243" max="243" width="11.7109375" style="10" customWidth="1"/>
    <col min="244" max="244" width="14" style="10" customWidth="1"/>
    <col min="245" max="245" width="22" style="10" customWidth="1"/>
    <col min="246" max="246" width="14" style="10" customWidth="1"/>
    <col min="247" max="247" width="22" style="10" customWidth="1"/>
    <col min="248" max="248" width="14" style="10" customWidth="1"/>
    <col min="249" max="249" width="20.85546875" style="10" customWidth="1"/>
    <col min="250" max="250" width="14" style="10" customWidth="1"/>
    <col min="251" max="251" width="22" style="10" customWidth="1"/>
    <col min="252" max="252" width="14" style="10" customWidth="1"/>
    <col min="253" max="253" width="22" style="10" customWidth="1"/>
    <col min="254" max="254" width="14" style="10" customWidth="1"/>
    <col min="255" max="255" width="22" style="10" customWidth="1"/>
    <col min="256" max="256" width="13" style="10" customWidth="1"/>
    <col min="257" max="257" width="15.7109375" style="10" customWidth="1"/>
    <col min="258" max="258" width="14" style="10" customWidth="1"/>
    <col min="259" max="259" width="16.85546875" style="10" customWidth="1"/>
    <col min="260" max="260" width="14" style="10" customWidth="1"/>
    <col min="261" max="261" width="22" style="10" customWidth="1"/>
    <col min="262" max="262" width="14" style="10" customWidth="1"/>
    <col min="263" max="263" width="22" style="10" customWidth="1"/>
    <col min="264" max="264" width="14" style="10" customWidth="1"/>
    <col min="265" max="265" width="22" style="10" customWidth="1"/>
    <col min="266" max="266" width="14" style="10" customWidth="1"/>
    <col min="267" max="267" width="22" style="10" customWidth="1"/>
    <col min="268" max="268" width="14" style="10" customWidth="1"/>
    <col min="269" max="269" width="22" style="10" customWidth="1"/>
    <col min="270" max="270" width="14" style="10" customWidth="1"/>
    <col min="271" max="271" width="22" style="10" customWidth="1"/>
    <col min="272" max="272" width="14" style="10" customWidth="1"/>
    <col min="273" max="273" width="22" style="10" customWidth="1"/>
    <col min="274" max="274" width="14" style="10" customWidth="1"/>
    <col min="275" max="275" width="22" style="10" customWidth="1"/>
    <col min="276" max="276" width="14" style="10" customWidth="1"/>
    <col min="277" max="277" width="22" style="10" customWidth="1"/>
    <col min="278" max="278" width="13" style="10" customWidth="1"/>
    <col min="279" max="279" width="15.7109375" style="10" customWidth="1"/>
    <col min="280" max="280" width="8" style="10" customWidth="1"/>
    <col min="281" max="281" width="11.140625" style="10" customWidth="1"/>
    <col min="282" max="282" width="13.140625" style="10" customWidth="1"/>
    <col min="283" max="1006" width="10.7109375" style="10" customWidth="1"/>
    <col min="1007" max="16384" width="9.140625" style="10"/>
  </cols>
  <sheetData>
    <row r="1" spans="1:21" ht="15" customHeight="1" x14ac:dyDescent="0.25">
      <c r="A1" s="8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customHeight="1" x14ac:dyDescent="0.25">
      <c r="A3" s="49" t="s">
        <v>17</v>
      </c>
      <c r="B3" s="12">
        <v>2000</v>
      </c>
      <c r="C3" s="12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13">
        <v>2009</v>
      </c>
      <c r="L3" s="13">
        <v>2010</v>
      </c>
      <c r="M3" s="13">
        <v>2011</v>
      </c>
      <c r="N3" s="13">
        <v>2012</v>
      </c>
      <c r="O3" s="13">
        <v>2013</v>
      </c>
      <c r="P3" s="13">
        <v>2014</v>
      </c>
      <c r="Q3" s="13">
        <v>2015</v>
      </c>
      <c r="R3" s="12">
        <v>2016</v>
      </c>
      <c r="S3" s="12">
        <v>2017</v>
      </c>
      <c r="T3" s="12">
        <v>2018</v>
      </c>
      <c r="U3" s="12">
        <v>2019</v>
      </c>
    </row>
    <row r="4" spans="1:21" ht="15" customHeight="1" x14ac:dyDescent="0.25">
      <c r="A4" s="14" t="s">
        <v>19</v>
      </c>
      <c r="B4" s="85">
        <v>498</v>
      </c>
      <c r="C4" s="85">
        <v>506</v>
      </c>
      <c r="D4" s="85">
        <v>530</v>
      </c>
      <c r="E4" s="85">
        <v>543</v>
      </c>
      <c r="F4" s="85">
        <v>586</v>
      </c>
      <c r="G4" s="85">
        <v>617</v>
      </c>
      <c r="H4" s="85">
        <v>651</v>
      </c>
      <c r="I4" s="85">
        <v>620</v>
      </c>
      <c r="J4" s="85">
        <v>591</v>
      </c>
      <c r="K4" s="85">
        <v>591</v>
      </c>
      <c r="L4" s="85">
        <v>645</v>
      </c>
      <c r="M4" s="85">
        <v>645</v>
      </c>
      <c r="N4" s="85">
        <v>613</v>
      </c>
      <c r="O4" s="85">
        <v>578.03894545056255</v>
      </c>
      <c r="P4" s="85">
        <v>588.53600978413942</v>
      </c>
      <c r="Q4" s="85">
        <v>544.72160000000008</v>
      </c>
      <c r="R4" s="85">
        <v>545.08995820637142</v>
      </c>
      <c r="S4" s="85">
        <v>547.82972760763903</v>
      </c>
      <c r="T4" s="85">
        <v>516.88531933586796</v>
      </c>
      <c r="U4" s="85">
        <v>592.63403980235194</v>
      </c>
    </row>
    <row r="5" spans="1:21" ht="15" customHeight="1" x14ac:dyDescent="0.25">
      <c r="A5" s="14" t="s">
        <v>20</v>
      </c>
      <c r="B5" s="85">
        <v>72</v>
      </c>
      <c r="C5" s="85">
        <v>67</v>
      </c>
      <c r="D5" s="85">
        <v>48</v>
      </c>
      <c r="E5" s="85">
        <v>58</v>
      </c>
      <c r="F5" s="85">
        <v>70</v>
      </c>
      <c r="G5" s="85">
        <v>75</v>
      </c>
      <c r="H5" s="85">
        <v>82</v>
      </c>
      <c r="I5" s="85">
        <v>74</v>
      </c>
      <c r="J5" s="85">
        <v>85</v>
      </c>
      <c r="K5" s="85">
        <v>99</v>
      </c>
      <c r="L5" s="85">
        <v>84</v>
      </c>
      <c r="M5" s="85">
        <v>68</v>
      </c>
      <c r="N5" s="85">
        <v>67</v>
      </c>
      <c r="O5" s="85">
        <v>63.78</v>
      </c>
      <c r="P5" s="85">
        <v>64.792000000000002</v>
      </c>
      <c r="Q5" s="85">
        <v>93.28</v>
      </c>
      <c r="R5" s="85">
        <v>92.06</v>
      </c>
      <c r="S5" s="85">
        <v>85.759999999999991</v>
      </c>
      <c r="T5" s="85">
        <v>82.802599999999998</v>
      </c>
      <c r="U5" s="85">
        <v>90.744443199999992</v>
      </c>
    </row>
    <row r="6" spans="1:21" ht="15" customHeight="1" x14ac:dyDescent="0.25">
      <c r="A6" s="15" t="s">
        <v>21</v>
      </c>
      <c r="B6" s="86">
        <f t="shared" ref="B6:U6" si="0">B4+B5</f>
        <v>570</v>
      </c>
      <c r="C6" s="86">
        <f t="shared" si="0"/>
        <v>573</v>
      </c>
      <c r="D6" s="86">
        <f t="shared" si="0"/>
        <v>578</v>
      </c>
      <c r="E6" s="86">
        <f t="shared" si="0"/>
        <v>601</v>
      </c>
      <c r="F6" s="86">
        <f t="shared" si="0"/>
        <v>656</v>
      </c>
      <c r="G6" s="86">
        <f t="shared" si="0"/>
        <v>692</v>
      </c>
      <c r="H6" s="86">
        <f t="shared" si="0"/>
        <v>733</v>
      </c>
      <c r="I6" s="86">
        <f t="shared" si="0"/>
        <v>694</v>
      </c>
      <c r="J6" s="86">
        <f t="shared" si="0"/>
        <v>676</v>
      </c>
      <c r="K6" s="86">
        <f t="shared" si="0"/>
        <v>690</v>
      </c>
      <c r="L6" s="86">
        <f t="shared" si="0"/>
        <v>729</v>
      </c>
      <c r="M6" s="86">
        <f t="shared" si="0"/>
        <v>713</v>
      </c>
      <c r="N6" s="86">
        <f t="shared" si="0"/>
        <v>680</v>
      </c>
      <c r="O6" s="86">
        <f t="shared" si="0"/>
        <v>641.81894545056252</v>
      </c>
      <c r="P6" s="86">
        <f t="shared" si="0"/>
        <v>653.32800978413945</v>
      </c>
      <c r="Q6" s="86">
        <f t="shared" si="0"/>
        <v>638.00160000000005</v>
      </c>
      <c r="R6" s="86">
        <f t="shared" si="0"/>
        <v>637.14995820637137</v>
      </c>
      <c r="S6" s="86">
        <f t="shared" si="0"/>
        <v>633.58972760763902</v>
      </c>
      <c r="T6" s="86">
        <f t="shared" si="0"/>
        <v>599.68791933586795</v>
      </c>
      <c r="U6" s="86">
        <f t="shared" si="0"/>
        <v>683.37848300235191</v>
      </c>
    </row>
    <row r="7" spans="1:21" ht="15" customHeight="1" x14ac:dyDescent="0.25"/>
    <row r="8" spans="1:21" ht="15" customHeight="1" x14ac:dyDescent="0.25">
      <c r="A8" s="39" t="s">
        <v>22</v>
      </c>
      <c r="B8" s="87">
        <v>1478585</v>
      </c>
      <c r="C8" s="87">
        <v>1538200</v>
      </c>
      <c r="D8" s="87">
        <v>1587829</v>
      </c>
      <c r="E8" s="87">
        <v>1630666</v>
      </c>
      <c r="F8" s="87">
        <v>1704019</v>
      </c>
      <c r="G8" s="87">
        <v>1765905</v>
      </c>
      <c r="H8" s="87">
        <v>1848151</v>
      </c>
      <c r="I8" s="87">
        <v>1941360</v>
      </c>
      <c r="J8" s="87">
        <v>1992380</v>
      </c>
      <c r="K8" s="87">
        <v>1936422</v>
      </c>
      <c r="L8" s="87">
        <v>1995289</v>
      </c>
      <c r="M8" s="87">
        <v>2058369</v>
      </c>
      <c r="N8" s="87">
        <v>2088804</v>
      </c>
      <c r="O8" s="87">
        <v>2117189</v>
      </c>
      <c r="P8" s="87">
        <v>2149765</v>
      </c>
      <c r="Q8" s="87">
        <v>2198432</v>
      </c>
      <c r="R8" s="87">
        <v>2234129</v>
      </c>
      <c r="S8" s="87">
        <v>2297242</v>
      </c>
      <c r="T8" s="87">
        <v>2363306</v>
      </c>
      <c r="U8" s="87">
        <v>2425708</v>
      </c>
    </row>
    <row r="9" spans="1:21" ht="15" customHeight="1" x14ac:dyDescent="0.2">
      <c r="A9" s="40" t="s">
        <v>23</v>
      </c>
      <c r="B9" s="87">
        <v>1823744</v>
      </c>
      <c r="C9" s="87">
        <v>1859922</v>
      </c>
      <c r="D9" s="87">
        <v>1881042</v>
      </c>
      <c r="E9" s="87">
        <v>1896526</v>
      </c>
      <c r="F9" s="87">
        <v>1950193</v>
      </c>
      <c r="G9" s="87">
        <v>1982629</v>
      </c>
      <c r="H9" s="87">
        <v>2031190</v>
      </c>
      <c r="I9" s="87">
        <v>2080441</v>
      </c>
      <c r="J9" s="87">
        <v>2085745</v>
      </c>
      <c r="K9" s="87">
        <v>2025815</v>
      </c>
      <c r="L9" s="87">
        <v>2065307</v>
      </c>
      <c r="M9" s="87">
        <v>2110593</v>
      </c>
      <c r="N9" s="87">
        <v>2117202</v>
      </c>
      <c r="O9" s="87">
        <v>2129404</v>
      </c>
      <c r="P9" s="87">
        <v>2149765</v>
      </c>
      <c r="Q9" s="87">
        <v>2173690</v>
      </c>
      <c r="R9" s="87">
        <v>2197502</v>
      </c>
      <c r="S9" s="87">
        <v>2247856</v>
      </c>
      <c r="T9" s="87">
        <v>2289780</v>
      </c>
      <c r="U9" s="87">
        <v>2322676</v>
      </c>
    </row>
    <row r="10" spans="1:21" ht="15" customHeight="1" x14ac:dyDescent="0.2">
      <c r="A10" s="40" t="s">
        <v>24</v>
      </c>
      <c r="B10" s="88">
        <v>0.81074152951291412</v>
      </c>
      <c r="C10" s="88">
        <v>0.82702392896046173</v>
      </c>
      <c r="D10" s="88">
        <v>0.84412203448939471</v>
      </c>
      <c r="E10" s="88">
        <v>0.85981737134107306</v>
      </c>
      <c r="F10" s="88">
        <v>0.87376941666799135</v>
      </c>
      <c r="G10" s="88">
        <v>0.89068857562357862</v>
      </c>
      <c r="H10" s="88">
        <v>0.9098858304737617</v>
      </c>
      <c r="I10" s="88">
        <v>0.93314830845960062</v>
      </c>
      <c r="J10" s="88">
        <v>0.95523661809089799</v>
      </c>
      <c r="K10" s="88">
        <v>0.95587306837001407</v>
      </c>
      <c r="L10" s="88">
        <v>0.96609801835756137</v>
      </c>
      <c r="M10" s="88">
        <v>0.97525624315062165</v>
      </c>
      <c r="N10" s="88">
        <v>0.98658701437085361</v>
      </c>
      <c r="O10" s="88">
        <v>0.99426365311608322</v>
      </c>
      <c r="P10" s="88">
        <v>1</v>
      </c>
      <c r="Q10" s="88">
        <v>1.0113824878432527</v>
      </c>
      <c r="R10" s="88">
        <v>1.016667561622242</v>
      </c>
      <c r="S10" s="88">
        <v>1.0219702685581282</v>
      </c>
      <c r="T10" s="88">
        <v>1.0321105084331246</v>
      </c>
      <c r="U10" s="88">
        <v>1.0443591788092701</v>
      </c>
    </row>
    <row r="11" spans="1:21" ht="15" customHeight="1" x14ac:dyDescent="0.25">
      <c r="A11" s="17" t="s">
        <v>25</v>
      </c>
      <c r="B11" s="17">
        <f t="shared" ref="B11:U11" si="1">B6</f>
        <v>570</v>
      </c>
      <c r="C11" s="17">
        <f t="shared" si="1"/>
        <v>573</v>
      </c>
      <c r="D11" s="17">
        <f t="shared" si="1"/>
        <v>578</v>
      </c>
      <c r="E11" s="17">
        <f t="shared" si="1"/>
        <v>601</v>
      </c>
      <c r="F11" s="17">
        <f t="shared" si="1"/>
        <v>656</v>
      </c>
      <c r="G11" s="17">
        <f t="shared" si="1"/>
        <v>692</v>
      </c>
      <c r="H11" s="17">
        <f t="shared" si="1"/>
        <v>733</v>
      </c>
      <c r="I11" s="17">
        <f t="shared" si="1"/>
        <v>694</v>
      </c>
      <c r="J11" s="17">
        <f t="shared" si="1"/>
        <v>676</v>
      </c>
      <c r="K11" s="17">
        <f t="shared" si="1"/>
        <v>690</v>
      </c>
      <c r="L11" s="17">
        <f t="shared" si="1"/>
        <v>729</v>
      </c>
      <c r="M11" s="17">
        <f t="shared" si="1"/>
        <v>713</v>
      </c>
      <c r="N11" s="17">
        <f t="shared" si="1"/>
        <v>680</v>
      </c>
      <c r="O11" s="17">
        <f t="shared" si="1"/>
        <v>641.81894545056252</v>
      </c>
      <c r="P11" s="17">
        <f t="shared" si="1"/>
        <v>653.32800978413945</v>
      </c>
      <c r="Q11" s="17">
        <f t="shared" si="1"/>
        <v>638.00160000000005</v>
      </c>
      <c r="R11" s="17">
        <f t="shared" si="1"/>
        <v>637.14995820637137</v>
      </c>
      <c r="S11" s="17">
        <f t="shared" si="1"/>
        <v>633.58972760763902</v>
      </c>
      <c r="T11" s="17">
        <f t="shared" si="1"/>
        <v>599.68791933586795</v>
      </c>
      <c r="U11" s="17">
        <f t="shared" si="1"/>
        <v>683.37848300235191</v>
      </c>
    </row>
    <row r="12" spans="1:21" ht="15" customHeight="1" x14ac:dyDescent="0.25">
      <c r="A12" s="17" t="s">
        <v>26</v>
      </c>
      <c r="B12" s="17">
        <f>B11/B10</f>
        <v>703.06007432782019</v>
      </c>
      <c r="C12" s="17">
        <f t="shared" ref="C12:U12" si="2">C11/C10</f>
        <v>692.84573267455471</v>
      </c>
      <c r="D12" s="17">
        <f t="shared" si="2"/>
        <v>684.73511694269348</v>
      </c>
      <c r="E12" s="17">
        <f t="shared" si="2"/>
        <v>698.98564512904545</v>
      </c>
      <c r="F12" s="17">
        <f t="shared" si="2"/>
        <v>750.7701545581358</v>
      </c>
      <c r="G12" s="17">
        <f t="shared" si="2"/>
        <v>776.92699663911708</v>
      </c>
      <c r="H12" s="17">
        <f t="shared" si="2"/>
        <v>805.59557633548343</v>
      </c>
      <c r="I12" s="17">
        <f t="shared" si="2"/>
        <v>743.71886409527337</v>
      </c>
      <c r="J12" s="17">
        <f t="shared" si="2"/>
        <v>707.67806342163647</v>
      </c>
      <c r="K12" s="17">
        <f t="shared" si="2"/>
        <v>721.85316527079328</v>
      </c>
      <c r="L12" s="17">
        <f t="shared" si="2"/>
        <v>754.58181897459463</v>
      </c>
      <c r="M12" s="17">
        <f t="shared" si="2"/>
        <v>731.0899109926354</v>
      </c>
      <c r="N12" s="17">
        <f t="shared" si="2"/>
        <v>689.24483101334545</v>
      </c>
      <c r="O12" s="17">
        <f t="shared" si="2"/>
        <v>645.52188289199012</v>
      </c>
      <c r="P12" s="17">
        <f t="shared" si="2"/>
        <v>653.32800978413945</v>
      </c>
      <c r="Q12" s="17">
        <f t="shared" si="2"/>
        <v>630.82128439906273</v>
      </c>
      <c r="R12" s="17">
        <f t="shared" si="2"/>
        <v>626.70432524640137</v>
      </c>
      <c r="S12" s="17">
        <f t="shared" si="2"/>
        <v>619.96884557273336</v>
      </c>
      <c r="T12" s="17">
        <f t="shared" si="2"/>
        <v>581.03072726802361</v>
      </c>
      <c r="U12" s="17">
        <f t="shared" si="2"/>
        <v>654.35196709000866</v>
      </c>
    </row>
    <row r="13" spans="1:21" ht="1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" customHeight="1" x14ac:dyDescent="0.25">
      <c r="A14" s="19" t="s">
        <v>27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5" customHeight="1" x14ac:dyDescent="0.25">
      <c r="A15" s="17" t="s">
        <v>28</v>
      </c>
      <c r="B15" s="17">
        <v>100</v>
      </c>
      <c r="C15" s="17">
        <f>C11/$B11*$B15</f>
        <v>100.52631578947368</v>
      </c>
      <c r="D15" s="17">
        <f t="shared" ref="D15:U16" si="3">D11/$B11*$B15</f>
        <v>101.40350877192984</v>
      </c>
      <c r="E15" s="17">
        <f t="shared" si="3"/>
        <v>105.43859649122807</v>
      </c>
      <c r="F15" s="17">
        <f t="shared" si="3"/>
        <v>115.08771929824562</v>
      </c>
      <c r="G15" s="17">
        <f t="shared" si="3"/>
        <v>121.40350877192982</v>
      </c>
      <c r="H15" s="17">
        <f t="shared" si="3"/>
        <v>128.59649122807016</v>
      </c>
      <c r="I15" s="17">
        <f t="shared" si="3"/>
        <v>121.75438596491229</v>
      </c>
      <c r="J15" s="17">
        <f t="shared" si="3"/>
        <v>118.59649122807016</v>
      </c>
      <c r="K15" s="17">
        <f t="shared" si="3"/>
        <v>121.05263157894737</v>
      </c>
      <c r="L15" s="17">
        <f t="shared" si="3"/>
        <v>127.89473684210526</v>
      </c>
      <c r="M15" s="17">
        <f t="shared" si="3"/>
        <v>125.0877192982456</v>
      </c>
      <c r="N15" s="17">
        <f t="shared" si="3"/>
        <v>119.29824561403508</v>
      </c>
      <c r="O15" s="17">
        <f t="shared" si="3"/>
        <v>112.59981499132677</v>
      </c>
      <c r="P15" s="17">
        <f t="shared" si="3"/>
        <v>114.61894908493674</v>
      </c>
      <c r="Q15" s="17">
        <f t="shared" si="3"/>
        <v>111.9301052631579</v>
      </c>
      <c r="R15" s="17">
        <f t="shared" si="3"/>
        <v>111.78069442217043</v>
      </c>
      <c r="S15" s="17">
        <f t="shared" si="3"/>
        <v>111.15609256274368</v>
      </c>
      <c r="T15" s="17">
        <f t="shared" si="3"/>
        <v>105.20840690102946</v>
      </c>
      <c r="U15" s="17">
        <f t="shared" si="3"/>
        <v>119.89096193023718</v>
      </c>
    </row>
    <row r="16" spans="1:21" ht="15" customHeight="1" x14ac:dyDescent="0.25">
      <c r="A16" s="17" t="s">
        <v>26</v>
      </c>
      <c r="B16" s="17">
        <v>100</v>
      </c>
      <c r="C16" s="17">
        <f>C12/$B12*$B16</f>
        <v>98.547159478081412</v>
      </c>
      <c r="D16" s="17">
        <f t="shared" si="3"/>
        <v>97.393543161635691</v>
      </c>
      <c r="E16" s="17">
        <f t="shared" si="3"/>
        <v>99.420472112191803</v>
      </c>
      <c r="F16" s="17">
        <f t="shared" si="3"/>
        <v>106.78606024896666</v>
      </c>
      <c r="G16" s="17">
        <f t="shared" si="3"/>
        <v>110.50648799562674</v>
      </c>
      <c r="H16" s="17">
        <f t="shared" si="3"/>
        <v>114.58417363632761</v>
      </c>
      <c r="I16" s="17">
        <f t="shared" si="3"/>
        <v>105.7831174393349</v>
      </c>
      <c r="J16" s="17">
        <f t="shared" si="3"/>
        <v>100.65684132301659</v>
      </c>
      <c r="K16" s="17">
        <f t="shared" si="3"/>
        <v>102.67304198164584</v>
      </c>
      <c r="L16" s="17">
        <f t="shared" si="3"/>
        <v>107.32821369440346</v>
      </c>
      <c r="M16" s="17">
        <f t="shared" si="3"/>
        <v>103.98683379818061</v>
      </c>
      <c r="N16" s="17">
        <f t="shared" si="3"/>
        <v>98.034983948180638</v>
      </c>
      <c r="O16" s="17">
        <f t="shared" si="3"/>
        <v>91.816034854369875</v>
      </c>
      <c r="P16" s="17">
        <f t="shared" si="3"/>
        <v>92.926342092284443</v>
      </c>
      <c r="Q16" s="17">
        <f t="shared" si="3"/>
        <v>89.725089993508249</v>
      </c>
      <c r="R16" s="17">
        <f t="shared" si="3"/>
        <v>89.139512842566006</v>
      </c>
      <c r="S16" s="17">
        <f t="shared" si="3"/>
        <v>88.181489492981314</v>
      </c>
      <c r="T16" s="17">
        <f t="shared" si="3"/>
        <v>82.643112371803213</v>
      </c>
      <c r="U16" s="17">
        <f t="shared" si="3"/>
        <v>93.071985024269765</v>
      </c>
    </row>
    <row r="17" spans="1:21" ht="15" customHeight="1" x14ac:dyDescent="0.25">
      <c r="A17" s="21" t="s">
        <v>46</v>
      </c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5" customHeight="1" x14ac:dyDescent="0.25">
      <c r="A18" s="21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5" customHeight="1" x14ac:dyDescent="0.2">
      <c r="A19" s="24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</sheetData>
  <pageMargins left="0.7" right="0.7" top="0.75" bottom="0.75" header="0.51180555555555496" footer="0.51180555555555496"/>
  <pageSetup paperSize="8" scale="54" firstPageNumber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opLeftCell="A7" workbookViewId="0">
      <selection activeCell="O15" sqref="O15"/>
    </sheetView>
  </sheetViews>
  <sheetFormatPr baseColWidth="10" defaultColWidth="11.42578125" defaultRowHeight="14.25" x14ac:dyDescent="0.2"/>
  <cols>
    <col min="1" max="1" width="30.28515625" style="6" customWidth="1"/>
    <col min="2" max="21" width="10.42578125" style="6" customWidth="1"/>
    <col min="22" max="16384" width="11.42578125" style="6"/>
  </cols>
  <sheetData>
    <row r="1" spans="1:21" ht="15" x14ac:dyDescent="0.25">
      <c r="A1" s="1" t="s">
        <v>41</v>
      </c>
    </row>
    <row r="2" spans="1:21" s="41" customFormat="1" ht="12.75" x14ac:dyDescent="0.2">
      <c r="A2" s="48" t="s">
        <v>17</v>
      </c>
    </row>
    <row r="3" spans="1:21" s="41" customFormat="1" ht="12.75" x14ac:dyDescent="0.2">
      <c r="B3" s="70">
        <v>2000</v>
      </c>
      <c r="C3" s="70">
        <v>2001</v>
      </c>
      <c r="D3" s="70">
        <v>2002</v>
      </c>
      <c r="E3" s="70">
        <v>2003</v>
      </c>
      <c r="F3" s="70">
        <v>2004</v>
      </c>
      <c r="G3" s="70">
        <v>2005</v>
      </c>
      <c r="H3" s="70">
        <v>2006</v>
      </c>
      <c r="I3" s="70">
        <v>2007</v>
      </c>
      <c r="J3" s="70">
        <v>2008</v>
      </c>
      <c r="K3" s="70">
        <v>2009</v>
      </c>
      <c r="L3" s="70">
        <v>2010</v>
      </c>
      <c r="M3" s="70">
        <v>2011</v>
      </c>
      <c r="N3" s="70">
        <v>2012</v>
      </c>
      <c r="O3" s="70">
        <v>2013</v>
      </c>
      <c r="P3" s="70">
        <v>2014</v>
      </c>
      <c r="Q3" s="70">
        <v>2015</v>
      </c>
      <c r="R3" s="70">
        <v>2016</v>
      </c>
      <c r="S3" s="70">
        <v>2017</v>
      </c>
      <c r="T3" s="70" t="s">
        <v>18</v>
      </c>
      <c r="U3" s="70" t="s">
        <v>2</v>
      </c>
    </row>
    <row r="4" spans="1:21" s="41" customFormat="1" ht="12.75" x14ac:dyDescent="0.2">
      <c r="A4" s="42" t="s">
        <v>34</v>
      </c>
      <c r="B4" s="89">
        <v>155</v>
      </c>
      <c r="C4" s="89">
        <v>153</v>
      </c>
      <c r="D4" s="89">
        <v>145</v>
      </c>
      <c r="E4" s="89">
        <v>155</v>
      </c>
      <c r="F4" s="89">
        <v>172</v>
      </c>
      <c r="G4" s="89">
        <v>182</v>
      </c>
      <c r="H4" s="89">
        <v>194</v>
      </c>
      <c r="I4" s="89">
        <v>182</v>
      </c>
      <c r="J4" s="89">
        <v>184</v>
      </c>
      <c r="K4" s="89">
        <v>194</v>
      </c>
      <c r="L4" s="89">
        <v>194</v>
      </c>
      <c r="M4" s="89">
        <v>183</v>
      </c>
      <c r="N4" s="89">
        <v>175</v>
      </c>
      <c r="O4" s="89">
        <v>166.00200000000001</v>
      </c>
      <c r="P4" s="89">
        <v>178.68400000000003</v>
      </c>
      <c r="Q4" s="89">
        <v>166.9016</v>
      </c>
      <c r="R4" s="89">
        <v>161.37430000000001</v>
      </c>
      <c r="S4" s="89">
        <v>159.46596</v>
      </c>
      <c r="T4" s="89">
        <v>161.05568</v>
      </c>
      <c r="U4" s="89">
        <v>158.155</v>
      </c>
    </row>
    <row r="5" spans="1:21" s="41" customFormat="1" ht="12.75" x14ac:dyDescent="0.2">
      <c r="A5" s="42" t="s">
        <v>32</v>
      </c>
      <c r="B5" s="89">
        <v>415</v>
      </c>
      <c r="C5" s="89">
        <v>420</v>
      </c>
      <c r="D5" s="89">
        <v>433</v>
      </c>
      <c r="E5" s="89">
        <v>446</v>
      </c>
      <c r="F5" s="89">
        <v>484</v>
      </c>
      <c r="G5" s="89">
        <v>510</v>
      </c>
      <c r="H5" s="89">
        <v>539</v>
      </c>
      <c r="I5" s="89">
        <v>512</v>
      </c>
      <c r="J5" s="89">
        <v>492</v>
      </c>
      <c r="K5" s="89">
        <v>496</v>
      </c>
      <c r="L5" s="89">
        <v>535</v>
      </c>
      <c r="M5" s="89">
        <v>530</v>
      </c>
      <c r="N5" s="89">
        <v>505</v>
      </c>
      <c r="O5" s="89">
        <v>475.81694545056257</v>
      </c>
      <c r="P5" s="89">
        <v>474.64400978413943</v>
      </c>
      <c r="Q5" s="89">
        <v>471.1</v>
      </c>
      <c r="R5" s="89">
        <v>475.77565820637142</v>
      </c>
      <c r="S5" s="89">
        <v>474.12376760763902</v>
      </c>
      <c r="T5" s="89">
        <v>438.63223933586801</v>
      </c>
      <c r="U5" s="89">
        <v>525.22348300235194</v>
      </c>
    </row>
    <row r="6" spans="1:21" s="72" customFormat="1" ht="12.75" x14ac:dyDescent="0.2">
      <c r="A6" s="71" t="s">
        <v>15</v>
      </c>
      <c r="B6" s="90">
        <f t="shared" ref="B6:U6" si="0">SUM(B4:B5)</f>
        <v>570</v>
      </c>
      <c r="C6" s="90">
        <f t="shared" si="0"/>
        <v>573</v>
      </c>
      <c r="D6" s="90">
        <f t="shared" si="0"/>
        <v>578</v>
      </c>
      <c r="E6" s="90">
        <f t="shared" si="0"/>
        <v>601</v>
      </c>
      <c r="F6" s="90">
        <f t="shared" si="0"/>
        <v>656</v>
      </c>
      <c r="G6" s="90">
        <f t="shared" si="0"/>
        <v>692</v>
      </c>
      <c r="H6" s="90">
        <f t="shared" si="0"/>
        <v>733</v>
      </c>
      <c r="I6" s="90">
        <f t="shared" si="0"/>
        <v>694</v>
      </c>
      <c r="J6" s="90">
        <f t="shared" si="0"/>
        <v>676</v>
      </c>
      <c r="K6" s="90">
        <f t="shared" si="0"/>
        <v>690</v>
      </c>
      <c r="L6" s="90">
        <f t="shared" si="0"/>
        <v>729</v>
      </c>
      <c r="M6" s="90">
        <f t="shared" si="0"/>
        <v>713</v>
      </c>
      <c r="N6" s="90">
        <f t="shared" si="0"/>
        <v>680</v>
      </c>
      <c r="O6" s="90">
        <f t="shared" si="0"/>
        <v>641.81894545056252</v>
      </c>
      <c r="P6" s="90">
        <f t="shared" si="0"/>
        <v>653.32800978413945</v>
      </c>
      <c r="Q6" s="90">
        <f t="shared" si="0"/>
        <v>638.00160000000005</v>
      </c>
      <c r="R6" s="90">
        <f t="shared" si="0"/>
        <v>637.14995820637137</v>
      </c>
      <c r="S6" s="90">
        <f t="shared" si="0"/>
        <v>633.58972760763902</v>
      </c>
      <c r="T6" s="90">
        <f t="shared" si="0"/>
        <v>599.68791933586795</v>
      </c>
      <c r="U6" s="90">
        <f t="shared" si="0"/>
        <v>683.37848300235191</v>
      </c>
    </row>
    <row r="8" spans="1:21" x14ac:dyDescent="0.2">
      <c r="A8" s="41" t="s">
        <v>39</v>
      </c>
    </row>
    <row r="9" spans="1:21" x14ac:dyDescent="0.2">
      <c r="A9" s="42" t="s">
        <v>34</v>
      </c>
      <c r="B9" s="91">
        <f t="shared" ref="B9:U9" si="1">B4/B$6</f>
        <v>0.27192982456140352</v>
      </c>
      <c r="C9" s="91">
        <f t="shared" si="1"/>
        <v>0.26701570680628273</v>
      </c>
      <c r="D9" s="91">
        <f t="shared" si="1"/>
        <v>0.2508650519031142</v>
      </c>
      <c r="E9" s="91">
        <f t="shared" si="1"/>
        <v>0.25790349417637271</v>
      </c>
      <c r="F9" s="91">
        <f t="shared" si="1"/>
        <v>0.26219512195121952</v>
      </c>
      <c r="G9" s="91">
        <f t="shared" si="1"/>
        <v>0.26300578034682082</v>
      </c>
      <c r="H9" s="91">
        <f t="shared" si="1"/>
        <v>0.26466575716234653</v>
      </c>
      <c r="I9" s="91">
        <f t="shared" si="1"/>
        <v>0.26224783861671469</v>
      </c>
      <c r="J9" s="91">
        <f t="shared" si="1"/>
        <v>0.27218934911242604</v>
      </c>
      <c r="K9" s="91">
        <f t="shared" si="1"/>
        <v>0.28115942028985508</v>
      </c>
      <c r="L9" s="91">
        <f t="shared" si="1"/>
        <v>0.26611796982167352</v>
      </c>
      <c r="M9" s="91">
        <f t="shared" si="1"/>
        <v>0.25666199158485276</v>
      </c>
      <c r="N9" s="91">
        <f t="shared" si="1"/>
        <v>0.25735294117647056</v>
      </c>
      <c r="O9" s="91">
        <f t="shared" si="1"/>
        <v>0.2586430350438863</v>
      </c>
      <c r="P9" s="91">
        <f t="shared" si="1"/>
        <v>0.27349814690944829</v>
      </c>
      <c r="Q9" s="91">
        <f t="shared" si="1"/>
        <v>0.2616005978668392</v>
      </c>
      <c r="R9" s="91">
        <f t="shared" si="1"/>
        <v>0.25327522653267009</v>
      </c>
      <c r="S9" s="91">
        <f t="shared" si="1"/>
        <v>0.25168646689100355</v>
      </c>
      <c r="T9" s="91">
        <f t="shared" si="1"/>
        <v>0.26856582366768894</v>
      </c>
      <c r="U9" s="91">
        <f t="shared" si="1"/>
        <v>0.23143105019221932</v>
      </c>
    </row>
    <row r="10" spans="1:21" x14ac:dyDescent="0.2">
      <c r="A10" s="42" t="s">
        <v>32</v>
      </c>
      <c r="B10" s="91">
        <f t="shared" ref="B10:U10" si="2">B5/B$6</f>
        <v>0.72807017543859653</v>
      </c>
      <c r="C10" s="91">
        <f t="shared" si="2"/>
        <v>0.73298429319371727</v>
      </c>
      <c r="D10" s="91">
        <f t="shared" si="2"/>
        <v>0.74913494809688586</v>
      </c>
      <c r="E10" s="91">
        <f t="shared" si="2"/>
        <v>0.74209650582362729</v>
      </c>
      <c r="F10" s="91">
        <f t="shared" si="2"/>
        <v>0.73780487804878048</v>
      </c>
      <c r="G10" s="91">
        <f t="shared" si="2"/>
        <v>0.73699421965317924</v>
      </c>
      <c r="H10" s="91">
        <f t="shared" si="2"/>
        <v>0.73533424283765347</v>
      </c>
      <c r="I10" s="91">
        <f t="shared" si="2"/>
        <v>0.73775216138328525</v>
      </c>
      <c r="J10" s="91">
        <f t="shared" si="2"/>
        <v>0.72781065088757402</v>
      </c>
      <c r="K10" s="91">
        <f t="shared" si="2"/>
        <v>0.71884057971014492</v>
      </c>
      <c r="L10" s="91">
        <f t="shared" si="2"/>
        <v>0.73388203017832643</v>
      </c>
      <c r="M10" s="91">
        <f t="shared" si="2"/>
        <v>0.7433380084151473</v>
      </c>
      <c r="N10" s="91">
        <f t="shared" si="2"/>
        <v>0.74264705882352944</v>
      </c>
      <c r="O10" s="91">
        <f t="shared" si="2"/>
        <v>0.74135696495611381</v>
      </c>
      <c r="P10" s="91">
        <f t="shared" si="2"/>
        <v>0.72650185309055171</v>
      </c>
      <c r="Q10" s="91">
        <f t="shared" si="2"/>
        <v>0.7383994021331608</v>
      </c>
      <c r="R10" s="91">
        <f t="shared" si="2"/>
        <v>0.74672477346733002</v>
      </c>
      <c r="S10" s="91">
        <f t="shared" si="2"/>
        <v>0.7483135331089964</v>
      </c>
      <c r="T10" s="91">
        <f t="shared" si="2"/>
        <v>0.73143417633231111</v>
      </c>
      <c r="U10" s="91">
        <f t="shared" si="2"/>
        <v>0.76856894980778068</v>
      </c>
    </row>
    <row r="11" spans="1:21" x14ac:dyDescent="0.2">
      <c r="A11" s="71" t="s">
        <v>15</v>
      </c>
      <c r="B11" s="92">
        <f t="shared" ref="B11:U11" si="3">SUM(B9:B10)</f>
        <v>1</v>
      </c>
      <c r="C11" s="92">
        <f t="shared" si="3"/>
        <v>1</v>
      </c>
      <c r="D11" s="92">
        <f t="shared" si="3"/>
        <v>1</v>
      </c>
      <c r="E11" s="92">
        <f t="shared" si="3"/>
        <v>1</v>
      </c>
      <c r="F11" s="92">
        <f t="shared" si="3"/>
        <v>1</v>
      </c>
      <c r="G11" s="92">
        <f t="shared" si="3"/>
        <v>1</v>
      </c>
      <c r="H11" s="92">
        <f t="shared" si="3"/>
        <v>1</v>
      </c>
      <c r="I11" s="92">
        <f t="shared" si="3"/>
        <v>1</v>
      </c>
      <c r="J11" s="92">
        <f t="shared" si="3"/>
        <v>1</v>
      </c>
      <c r="K11" s="92">
        <f t="shared" si="3"/>
        <v>1</v>
      </c>
      <c r="L11" s="92">
        <f t="shared" si="3"/>
        <v>1</v>
      </c>
      <c r="M11" s="92">
        <f t="shared" si="3"/>
        <v>1</v>
      </c>
      <c r="N11" s="92">
        <f t="shared" si="3"/>
        <v>1</v>
      </c>
      <c r="O11" s="92">
        <f t="shared" si="3"/>
        <v>1</v>
      </c>
      <c r="P11" s="92">
        <f t="shared" si="3"/>
        <v>1</v>
      </c>
      <c r="Q11" s="92">
        <f t="shared" si="3"/>
        <v>1</v>
      </c>
      <c r="R11" s="92">
        <f t="shared" si="3"/>
        <v>1</v>
      </c>
      <c r="S11" s="92">
        <f t="shared" si="3"/>
        <v>1</v>
      </c>
      <c r="T11" s="92">
        <f t="shared" si="3"/>
        <v>1</v>
      </c>
      <c r="U11" s="92">
        <f t="shared" si="3"/>
        <v>1</v>
      </c>
    </row>
    <row r="12" spans="1:21" x14ac:dyDescent="0.2">
      <c r="A12" s="7" t="s">
        <v>12</v>
      </c>
    </row>
    <row r="13" spans="1:21" x14ac:dyDescent="0.2">
      <c r="A13" s="7" t="s">
        <v>37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Graph_1</vt:lpstr>
      <vt:lpstr>Graph_2</vt:lpstr>
      <vt:lpstr>Graph_3</vt:lpstr>
      <vt:lpstr>Graph_4</vt:lpstr>
      <vt:lpstr>Graph_5</vt:lpstr>
      <vt:lpstr>Graph_6</vt:lpstr>
      <vt:lpstr>POWER_USER_EXCEL_CHART_0063051D_D8EC_4EDB_8144_4E4E9EA79367</vt:lpstr>
      <vt:lpstr>POWER_USER_EXCEL_CHART_D8B63A80_3269_4368_ACC4_C66E7E16E7E1</vt:lpstr>
    </vt:vector>
  </TitlesOfParts>
  <Company>MTES\MCTRCT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de la dépense de gestion des déchets radioactifs</dc:title>
  <dc:subject>Dépenses de la protection de l'environnementen 2019</dc:subject>
  <dc:creator>SDES</dc:creator>
  <cp:keywords>dépense, compte, santé, protection de l’environnement; déchets radioactifs</cp:keywords>
  <cp:lastModifiedBy>PASQUIER Jean-Louis</cp:lastModifiedBy>
  <dcterms:created xsi:type="dcterms:W3CDTF">2022-02-28T12:01:56Z</dcterms:created>
  <dcterms:modified xsi:type="dcterms:W3CDTF">2022-11-23T11:06:23Z</dcterms:modified>
</cp:coreProperties>
</file>