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.ruffin\Desktop\"/>
    </mc:Choice>
  </mc:AlternateContent>
  <bookViews>
    <workbookView xWindow="0" yWindow="0" windowWidth="21600" windowHeight="9000" tabRatio="907"/>
  </bookViews>
  <sheets>
    <sheet name="Sommaire" sheetId="1" r:id="rId1"/>
    <sheet name="E1.a1" sheetId="42" r:id="rId2"/>
    <sheet name="E1.a2" sheetId="43" r:id="rId3"/>
    <sheet name="E1.b" sheetId="44" r:id="rId4"/>
    <sheet name="E1.c1" sheetId="45" r:id="rId5"/>
    <sheet name="E1.c2" sheetId="46" r:id="rId6"/>
    <sheet name="E1.d" sheetId="17" r:id="rId7"/>
    <sheet name="E2.a" sheetId="4" r:id="rId8"/>
    <sheet name="E2.b1" sheetId="5" r:id="rId9"/>
    <sheet name="E2.b2" sheetId="47" r:id="rId10"/>
    <sheet name="E2.c" sheetId="28" r:id="rId11"/>
    <sheet name="E2.d" sheetId="29" r:id="rId12"/>
    <sheet name="E3.a" sheetId="6" r:id="rId13"/>
    <sheet name="E3.b" sheetId="7" r:id="rId14"/>
    <sheet name="E3.c1" sheetId="8" r:id="rId15"/>
    <sheet name="E3.c2" sheetId="48" r:id="rId16"/>
    <sheet name="E4.a" sheetId="9" r:id="rId17"/>
    <sheet name="E4.b1" sheetId="10" r:id="rId18"/>
    <sheet name="E4.b2" sheetId="49" r:id="rId19"/>
    <sheet name="E4.c" sheetId="11" r:id="rId20"/>
    <sheet name="E4.d" sheetId="30" r:id="rId21"/>
    <sheet name="E4.e" sheetId="31" r:id="rId22"/>
    <sheet name="E5.a" sheetId="13" r:id="rId23"/>
    <sheet name="E5.b" sheetId="14" r:id="rId24"/>
    <sheet name="E5.c" sheetId="15" r:id="rId25"/>
    <sheet name="E5.d" sheetId="18" r:id="rId26"/>
    <sheet name="E5.e" sheetId="12" r:id="rId27"/>
    <sheet name="E6.a" sheetId="32" r:id="rId28"/>
    <sheet name="E6.b" sheetId="33" r:id="rId29"/>
    <sheet name="E6.c" sheetId="34" r:id="rId30"/>
    <sheet name="E6.d" sheetId="35" r:id="rId31"/>
    <sheet name="E7.a" sheetId="39" r:id="rId32"/>
    <sheet name="E7.b" sheetId="40" r:id="rId33"/>
    <sheet name="E7.c" sheetId="41" r:id="rId34"/>
    <sheet name="E8" sheetId="36" r:id="rId35"/>
    <sheet name="E9.a" sheetId="20" r:id="rId36"/>
    <sheet name="E9.b" sheetId="21" r:id="rId37"/>
    <sheet name="E9.c" sheetId="22" r:id="rId38"/>
    <sheet name="E9.d" sheetId="19" r:id="rId39"/>
    <sheet name="E9.e" sheetId="16" r:id="rId40"/>
  </sheets>
  <definedNames>
    <definedName name="_xlnm.Print_Area" localSheetId="1">'E1.a1'!$A$1:$AF$43</definedName>
    <definedName name="_xlnm.Print_Area" localSheetId="6">'E1.d'!$A$1:$I$10</definedName>
    <definedName name="_xlnm.Print_Area" localSheetId="7">'E2.a'!$A$1:$AH$22</definedName>
    <definedName name="_xlnm.Print_Area" localSheetId="12">'E3.a'!#REF!</definedName>
    <definedName name="_xlnm.Print_Area" localSheetId="16">'E4.a'!$A$1:$AT$13</definedName>
    <definedName name="_xlnm.Print_Area" localSheetId="0">Sommaire!$A$4:$A$34</definedName>
  </definedNames>
  <calcPr calcId="162913"/>
</workbook>
</file>

<file path=xl/calcChain.xml><?xml version="1.0" encoding="utf-8"?>
<calcChain xmlns="http://schemas.openxmlformats.org/spreadsheetml/2006/main">
  <c r="AD22" i="43" l="1"/>
  <c r="AC22" i="43"/>
  <c r="AB22" i="43"/>
  <c r="AA22" i="43"/>
  <c r="Z22" i="43"/>
  <c r="Y22" i="43"/>
  <c r="X22" i="43"/>
  <c r="W22" i="43"/>
  <c r="V22" i="43"/>
  <c r="U22" i="43"/>
  <c r="T22" i="43"/>
  <c r="S22" i="43"/>
  <c r="R22" i="43"/>
  <c r="Q22" i="43"/>
  <c r="P22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AD15" i="43"/>
  <c r="AC15" i="43"/>
  <c r="AB15" i="43"/>
  <c r="AA15" i="43"/>
  <c r="Z15" i="43"/>
  <c r="Y15" i="43"/>
  <c r="X15" i="43"/>
  <c r="W15" i="43"/>
  <c r="V15" i="43"/>
  <c r="U15" i="43"/>
  <c r="T15" i="43"/>
  <c r="S15" i="43"/>
  <c r="R15" i="43"/>
  <c r="Q15" i="43"/>
  <c r="P15" i="43"/>
  <c r="O15" i="43"/>
  <c r="N15" i="43"/>
  <c r="M15" i="43"/>
  <c r="L15" i="43"/>
  <c r="K15" i="43"/>
  <c r="J15" i="43"/>
  <c r="I15" i="43"/>
  <c r="H15" i="43"/>
  <c r="G15" i="43"/>
  <c r="F15" i="43"/>
  <c r="E15" i="43"/>
  <c r="D15" i="43"/>
  <c r="C15" i="43"/>
  <c r="B15" i="43"/>
  <c r="AD8" i="43"/>
  <c r="AC8" i="43"/>
  <c r="AB8" i="43"/>
  <c r="AA8" i="43"/>
  <c r="Z8" i="43"/>
  <c r="Y8" i="43"/>
  <c r="X8" i="43"/>
  <c r="W8" i="43"/>
  <c r="V8" i="43"/>
  <c r="U8" i="43"/>
  <c r="T8" i="43"/>
  <c r="S8" i="43"/>
  <c r="R8" i="43"/>
  <c r="Q8" i="43"/>
  <c r="P8" i="43"/>
  <c r="O8" i="43"/>
  <c r="N8" i="43"/>
  <c r="M8" i="43"/>
  <c r="L8" i="43"/>
  <c r="K8" i="43"/>
  <c r="J8" i="43"/>
  <c r="I8" i="43"/>
  <c r="H8" i="43"/>
  <c r="G8" i="43"/>
  <c r="F8" i="43"/>
  <c r="E8" i="43"/>
  <c r="D8" i="43"/>
  <c r="C8" i="43"/>
  <c r="B8" i="43"/>
  <c r="AJ36" i="42"/>
  <c r="AI36" i="42"/>
  <c r="AH36" i="42"/>
  <c r="AG36" i="42"/>
  <c r="AF36" i="42"/>
  <c r="AG34" i="42"/>
  <c r="AE34" i="42"/>
  <c r="AD34" i="42"/>
  <c r="AC34" i="42"/>
  <c r="AB34" i="42"/>
  <c r="AA34" i="42"/>
  <c r="Z34" i="42"/>
  <c r="Y34" i="42"/>
  <c r="X34" i="42"/>
  <c r="W34" i="42"/>
  <c r="V34" i="42"/>
  <c r="U34" i="42"/>
  <c r="T34" i="42"/>
  <c r="S34" i="42"/>
  <c r="R34" i="42"/>
  <c r="Q34" i="42"/>
  <c r="P34" i="42"/>
  <c r="O34" i="42"/>
  <c r="N34" i="42"/>
  <c r="M34" i="42"/>
  <c r="L34" i="42"/>
  <c r="K34" i="42"/>
  <c r="J34" i="42"/>
  <c r="I34" i="42"/>
  <c r="H34" i="42"/>
  <c r="G34" i="42"/>
  <c r="F34" i="42"/>
  <c r="E34" i="42"/>
  <c r="D34" i="42"/>
  <c r="C34" i="42"/>
  <c r="B34" i="42"/>
  <c r="AJ33" i="42"/>
  <c r="AJ34" i="42" s="1"/>
  <c r="AI33" i="42"/>
  <c r="AI34" i="42" s="1"/>
  <c r="AH33" i="42"/>
  <c r="AH34" i="42" s="1"/>
  <c r="AG33" i="42"/>
  <c r="AF33" i="42"/>
  <c r="AF34" i="42" s="1"/>
  <c r="AP73" i="36" l="1"/>
  <c r="AO73" i="36"/>
  <c r="AN73" i="36"/>
  <c r="AK73" i="36"/>
  <c r="AQ72" i="36"/>
  <c r="AP72" i="36"/>
  <c r="AO72" i="36"/>
  <c r="AN72" i="36"/>
  <c r="AK72" i="36"/>
  <c r="AQ8" i="36"/>
  <c r="AQ73" i="36" s="1"/>
  <c r="AQ7" i="36"/>
  <c r="C7" i="41" l="1"/>
  <c r="C13" i="41" s="1"/>
</calcChain>
</file>

<file path=xl/sharedStrings.xml><?xml version="1.0" encoding="utf-8"?>
<sst xmlns="http://schemas.openxmlformats.org/spreadsheetml/2006/main" count="2040" uniqueCount="613">
  <si>
    <t>E1.b1 Parts modales du transport terrestre de marchandises (yc transit)</t>
  </si>
  <si>
    <t>E1.b2 Parts modales du transport terrestre de marchandises (hors oléoducs, yc transit)</t>
  </si>
  <si>
    <t>E2.a Les transports routiers intérieurs terrestres de marchandises</t>
  </si>
  <si>
    <t xml:space="preserve">E4.c Transport fluvial pour les principaux bassins fluviaux </t>
  </si>
  <si>
    <t xml:space="preserve">E5.a Répartition par produit des marchandises traitées dans l'ensemble des ports français </t>
  </si>
  <si>
    <t>milliards de tonnes-kilomètres</t>
  </si>
  <si>
    <t>Transport ferroviaire (1)</t>
  </si>
  <si>
    <t xml:space="preserve">   National</t>
  </si>
  <si>
    <t xml:space="preserve">   International - échange</t>
  </si>
  <si>
    <t xml:space="preserve">   Transit</t>
  </si>
  <si>
    <t>Pavillon français (2)</t>
  </si>
  <si>
    <t>National (PTAC&gt;3,5t)</t>
  </si>
  <si>
    <t>Compte propre</t>
  </si>
  <si>
    <t>Compte d'autrui</t>
  </si>
  <si>
    <t>International (PTAC&gt;3,5t) et transit</t>
  </si>
  <si>
    <t>VUL (PTAC&lt;=3,5t)</t>
  </si>
  <si>
    <t>Pavillon étranger</t>
  </si>
  <si>
    <t>International et transit</t>
  </si>
  <si>
    <t>Cabotage</t>
  </si>
  <si>
    <t xml:space="preserve">   Produits finis</t>
  </si>
  <si>
    <t xml:space="preserve">   Produits bruts</t>
  </si>
  <si>
    <t>ENSEMBLE DES TRANSPORTS TERRESTRES yc Oléoducs</t>
  </si>
  <si>
    <t>National</t>
  </si>
  <si>
    <t xml:space="preserve"> % des tonnes-kilomètres</t>
  </si>
  <si>
    <t>Transport ferroviaire</t>
  </si>
  <si>
    <t>Oléoducs</t>
  </si>
  <si>
    <t>Transport routier = Pavillon français  + Pavillon étranger</t>
  </si>
  <si>
    <t>Pavillon français = National (PTAC&gt;3,5t) + International (PTAC&gt;3,5t) + VUL (PTAC&lt;=3,5t) + Transit</t>
  </si>
  <si>
    <t>National (PTAC&gt;3,5t) = Compte propre + Compte d'autrui</t>
  </si>
  <si>
    <t>Pavillon étranger hors VUL étranger = transit (pavillon étranger) + International + Cabotage</t>
  </si>
  <si>
    <t>Total national</t>
  </si>
  <si>
    <t>Transit (pavillon étranger) et international</t>
  </si>
  <si>
    <t>Transport routier total</t>
  </si>
  <si>
    <t>NATIONAL</t>
  </si>
  <si>
    <t>INTERNATIONAL</t>
  </si>
  <si>
    <t>PL français</t>
  </si>
  <si>
    <t>En division de NST 2007</t>
  </si>
  <si>
    <t>Produits de l'agriculture, de la chasse, de la forêt et de la pêche</t>
  </si>
  <si>
    <t>Houille et lignite ; pétrole brut et gaz naturel</t>
  </si>
  <si>
    <t>Minerais, tourbe et autres produits d'extraction</t>
  </si>
  <si>
    <t>Produits alimentaires, boissons et tabac</t>
  </si>
  <si>
    <t>Textiles, cuir et produits dérivés</t>
  </si>
  <si>
    <t>Bois, pâte à papier, papier et produits de l'édition</t>
  </si>
  <si>
    <t>Coke et produits pétroliers raffinés</t>
  </si>
  <si>
    <t>Produits chimiques, caoutchouc, plastique et combustible nucléaire</t>
  </si>
  <si>
    <t>Autres produits minéraux non métalliques</t>
  </si>
  <si>
    <t>Métaux de base, produits métalliques</t>
  </si>
  <si>
    <t>Machines et matériel n.c.a., produits des TIC et instruments de précision</t>
  </si>
  <si>
    <t>Matériel de transport</t>
  </si>
  <si>
    <t>Meubles ; autres produits manufacturés n.c.a.</t>
  </si>
  <si>
    <t>Matières premières secondaires; déchets</t>
  </si>
  <si>
    <t>Courrier, colis</t>
  </si>
  <si>
    <t>Équipement pour le tranport de marchandises</t>
  </si>
  <si>
    <t>Déménagements; biens non marchands; véhicules en réparation</t>
  </si>
  <si>
    <t>Marchandises groupées</t>
  </si>
  <si>
    <t>Marchandises non identifiables</t>
  </si>
  <si>
    <t>Autres marchandises n.c.a.</t>
  </si>
  <si>
    <t>Total</t>
  </si>
  <si>
    <t>International entrant</t>
  </si>
  <si>
    <t>International sortant</t>
  </si>
  <si>
    <t>Transit</t>
  </si>
  <si>
    <t>semi-remorques</t>
  </si>
  <si>
    <t>Équipement pour le transport de fret</t>
  </si>
  <si>
    <t>Autres marchandises</t>
  </si>
  <si>
    <t>TOTAL</t>
  </si>
  <si>
    <t>International</t>
  </si>
  <si>
    <t>en milliards de tonnes-kilomètres</t>
  </si>
  <si>
    <t>E4.c Transport fluvial pour les principaux bassins fluviaux (*)</t>
  </si>
  <si>
    <t>REGIONS DE VOIES NAVIGABLES</t>
  </si>
  <si>
    <t>Nord Pas de Calais</t>
  </si>
  <si>
    <t>Nord et Est de Paris</t>
  </si>
  <si>
    <t>Seine</t>
  </si>
  <si>
    <t>Est</t>
  </si>
  <si>
    <t>Rhin</t>
  </si>
  <si>
    <t>Voies navigables du Centre</t>
  </si>
  <si>
    <t>Rhône et Basse Saône</t>
  </si>
  <si>
    <t>Voies navigables du Sud Ouest</t>
  </si>
  <si>
    <t>Voies navigables de l'Ouest</t>
  </si>
  <si>
    <t>(*) y compris sur le Rhin et la Moselle, hors transit rhénan</t>
  </si>
  <si>
    <t>Tonnages</t>
  </si>
  <si>
    <t>Fret ferroviaire du tunnel (1)</t>
  </si>
  <si>
    <t>-</t>
  </si>
  <si>
    <t>Tonnage des véhicules de fret à bord de ferries (2)</t>
  </si>
  <si>
    <t>dont contenu des véhicules (3)</t>
  </si>
  <si>
    <t>Fret à bord des véhicules empruntant les
    "navettes fret" du tunnel (3)</t>
  </si>
  <si>
    <t>Ensemble des tonnes de fret</t>
  </si>
  <si>
    <t>Nombre de véhicules</t>
  </si>
  <si>
    <t>A bord de ferries</t>
  </si>
  <si>
    <t>dont ferries français (%)</t>
  </si>
  <si>
    <t>Navettes fret du tunnel</t>
  </si>
  <si>
    <t>Ensemble des véhicules de fret</t>
  </si>
  <si>
    <t>Entrées</t>
  </si>
  <si>
    <t>Vracs liquides</t>
  </si>
  <si>
    <t>dont pétrole brut</t>
  </si>
  <si>
    <t>dont produits raffinés</t>
  </si>
  <si>
    <t>Vracs solides</t>
  </si>
  <si>
    <t>dont conteneurs</t>
  </si>
  <si>
    <t>dont Ro/Ro (véh. embarqués)</t>
  </si>
  <si>
    <t>Sorties</t>
  </si>
  <si>
    <t>Ensemble des marchandises traitées</t>
  </si>
  <si>
    <t>Champ : ports métropolitains avant 2011, ensemble des ports français à partir de 2011</t>
  </si>
  <si>
    <t>Marseille</t>
  </si>
  <si>
    <t>Le Havre</t>
  </si>
  <si>
    <t>Dunkerque</t>
  </si>
  <si>
    <t xml:space="preserve">Nantes </t>
  </si>
  <si>
    <t>Rouen</t>
  </si>
  <si>
    <t>Bordeaux</t>
  </si>
  <si>
    <t>La Rochelle</t>
  </si>
  <si>
    <t>Grands ports de métropole</t>
  </si>
  <si>
    <t>Calais</t>
  </si>
  <si>
    <t>Grands ports + Calais</t>
  </si>
  <si>
    <t>Grands ports maritimes et Calais</t>
  </si>
  <si>
    <t>Autres ports de métropole</t>
  </si>
  <si>
    <t>Ports d'outremer</t>
  </si>
  <si>
    <t>Rotterdam</t>
  </si>
  <si>
    <t>Anvers</t>
  </si>
  <si>
    <t>Hambourg</t>
  </si>
  <si>
    <t>nd</t>
  </si>
  <si>
    <t>Gênes</t>
  </si>
  <si>
    <t>Barcelone</t>
  </si>
  <si>
    <t>Routier</t>
  </si>
  <si>
    <t>Ferroviaire</t>
  </si>
  <si>
    <t>Fluvial</t>
  </si>
  <si>
    <t>Ensemble</t>
  </si>
  <si>
    <t>Sources : DGITM, SDES</t>
  </si>
  <si>
    <t>* Transport routier de plus de 3,5 tonnes sous pavillon français, transport ferroviaire et transport fluvial totaux</t>
  </si>
  <si>
    <t>Conteneurs</t>
  </si>
  <si>
    <t>Marchandises totales</t>
  </si>
  <si>
    <t>Allemagne</t>
  </si>
  <si>
    <t>Autriche</t>
  </si>
  <si>
    <t>Belgique</t>
  </si>
  <si>
    <t>Bulgarie</t>
  </si>
  <si>
    <t>Chypre</t>
  </si>
  <si>
    <t>Croatie</t>
  </si>
  <si>
    <t>Danemark</t>
  </si>
  <si>
    <t>Espagne</t>
  </si>
  <si>
    <t>Estonie</t>
  </si>
  <si>
    <t>Finlande</t>
  </si>
  <si>
    <t>France</t>
  </si>
  <si>
    <t>Grèce</t>
  </si>
  <si>
    <t>Hongrie</t>
  </si>
  <si>
    <t>Irlande</t>
  </si>
  <si>
    <t>Italie</t>
  </si>
  <si>
    <t>Lettonie</t>
  </si>
  <si>
    <t>Lituanie</t>
  </si>
  <si>
    <t>Luxembourg</t>
  </si>
  <si>
    <t>Malte</t>
  </si>
  <si>
    <t>Pays-Bas</t>
  </si>
  <si>
    <t>Pologne</t>
  </si>
  <si>
    <t>Portugal</t>
  </si>
  <si>
    <t>Roumanie</t>
  </si>
  <si>
    <t>Royaume-Uni</t>
  </si>
  <si>
    <t>Slovaquie</t>
  </si>
  <si>
    <t>Slovénie</t>
  </si>
  <si>
    <t>Suède</t>
  </si>
  <si>
    <t>nd : non disponible</t>
  </si>
  <si>
    <t>codes base séries longues</t>
  </si>
  <si>
    <t>Autres</t>
  </si>
  <si>
    <t>définitions</t>
  </si>
  <si>
    <t>conteneurs et caisses mobiles</t>
  </si>
  <si>
    <t>non identifié</t>
  </si>
  <si>
    <t xml:space="preserve"> en millions de tonnes-kilomètres </t>
  </si>
  <si>
    <t>ENSEMBLE DES TRANSPORTS TERRESTRES hors Oléoducs</t>
  </si>
  <si>
    <t>National (hors oléoducs)</t>
  </si>
  <si>
    <t>Transport routier (*)</t>
  </si>
  <si>
    <t>Pavillon étranger (3)</t>
  </si>
  <si>
    <t>Transport fluvial (4)</t>
  </si>
  <si>
    <t>Oléoducs (5)</t>
  </si>
  <si>
    <t xml:space="preserve">En effet, si les données sur le transport routier ne concernent que les véhicules français, les statistiques fluviales s'attachent plus à la notion de "réseau français" qu'au concept de nationalité du transporteur. </t>
  </si>
  <si>
    <t xml:space="preserve">Total </t>
  </si>
  <si>
    <t>dont transporteurs français</t>
  </si>
  <si>
    <t xml:space="preserve">Ces modifications ont entraîné des ruptures de séries importantes par rapport à la période antérieure. </t>
  </si>
  <si>
    <t xml:space="preserve">N° des chapitres de la NST </t>
  </si>
  <si>
    <t>[09-10]</t>
  </si>
  <si>
    <t>Matériaux de construction</t>
  </si>
  <si>
    <t>[05-11-12-13-16-18-19]</t>
  </si>
  <si>
    <t>[01-04]</t>
  </si>
  <si>
    <t>Produits agricoles et agroalimentaires</t>
  </si>
  <si>
    <t>[02-03-06-07-08-14-15-17-20]</t>
  </si>
  <si>
    <t>Produits manufacturés, machines et matériel de transport</t>
  </si>
  <si>
    <t>1</t>
  </si>
  <si>
    <t>Transports</t>
  </si>
  <si>
    <t>Transports routiers de fret de proximité</t>
  </si>
  <si>
    <t>Transports routiers de fret interurbain</t>
  </si>
  <si>
    <t>Hors transports</t>
  </si>
  <si>
    <t>Location et location bail de camions</t>
  </si>
  <si>
    <t>Commerce</t>
  </si>
  <si>
    <t>E2.c Activité de transport intérieur du pavillon français selon le secteur d'activité</t>
  </si>
  <si>
    <t>Transport national et partie française des trajets internationaux</t>
  </si>
  <si>
    <t xml:space="preserve">Moins de 50 km  </t>
  </si>
  <si>
    <t xml:space="preserve">De 50 à 149,9 km  </t>
  </si>
  <si>
    <t xml:space="preserve">150 km et plus  </t>
  </si>
  <si>
    <t xml:space="preserve">(1) L'enquête a subi une modification importante en 1996 qui a porté sur deux points : </t>
  </si>
  <si>
    <t xml:space="preserve">l'utilisation d'une méthodologie différente pour les redressements des non réponses. </t>
  </si>
  <si>
    <t xml:space="preserve">l'adoption d'un nouveau concept conforme aux directives européennes, où, désormais, l'unité statistique n'est plus le véhicule porteur (camion remorque ou semi-remorque) mais le véhicule à moteur (camion ou tracteur routier). </t>
  </si>
  <si>
    <t xml:space="preserve">Aussi , afin de pouvoir effectuer des comparaisons, il a fallu procéder à une rétropolation des résultats des années précédentes. </t>
  </si>
  <si>
    <t xml:space="preserve">Ces séries rétropolées sont présentées pour les années de 1990 à 1995 (nouvelles séries). </t>
  </si>
  <si>
    <t>(2) L'enquête a subi une modification en 2013 : la série comptabilise désormais le transit et a été mise à jour à partir de 1995.</t>
  </si>
  <si>
    <t xml:space="preserve">nd : Donnée non disponible </t>
  </si>
  <si>
    <t xml:space="preserve">E2.d Transport routier de marchandise selon la distance en charge </t>
  </si>
  <si>
    <t>10</t>
  </si>
  <si>
    <t>14</t>
  </si>
  <si>
    <t>16</t>
  </si>
  <si>
    <t>18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</si>
  <si>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</si>
  <si>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</si>
  <si>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</si>
  <si>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</si>
  <si>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</si>
  <si>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</si>
  <si>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</si>
  <si>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</si>
  <si>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</si>
  <si>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</si>
  <si>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</si>
  <si>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15</t>
  </si>
  <si>
    <t>17</t>
  </si>
  <si>
    <t>19</t>
  </si>
  <si>
    <t>20</t>
  </si>
  <si>
    <t>Source : données SNCF jusqu'en 2005 inclus ; SDES -  Enquête puis Collecte réglementaire auprès de l'ensemble des opérateurs ferroviaires depuis 2006</t>
  </si>
  <si>
    <t>Les données totales de 2006 à 2014 sont marginalement sous-estimées, suite à l'absence de données d'un acteur international du transport combiné sur cette période. Ainsi, les évolutions sur la partie International du trafic entre 2014 et 2015 sont surestimées à la hausse.</t>
  </si>
  <si>
    <t>(1) Les données peuvent marginalement contenir des mouvements non commerciaux avant 2016.</t>
  </si>
  <si>
    <t>Champ : France métropolitaine.</t>
  </si>
  <si>
    <t>Conventionnel (1)</t>
  </si>
  <si>
    <t>Combiné (2)</t>
  </si>
  <si>
    <t>.</t>
  </si>
  <si>
    <t>Source : SDES -  Collecte réglementaire auprès de l'ensemble des opérateurs ferroviaires</t>
  </si>
  <si>
    <t>E5.b1 Ensemble des volumes traités dans les principaux ports français de métropole</t>
  </si>
  <si>
    <t>E5.b2 Conteneurs dans les principaux ports français de métropole</t>
  </si>
  <si>
    <t>E5.b3 Rouliers dans les principaux ports français de métropole</t>
  </si>
  <si>
    <t>E5.c1 Activités des ports français</t>
  </si>
  <si>
    <t>E5.c2 Conteneurs des ports français</t>
  </si>
  <si>
    <t>E5.c3 Rouliers des ports français</t>
  </si>
  <si>
    <t>(1) Les données totales de 2006 à 2014 sont marginalement sous-estimées, suite à l'absence de données d'un acteur international du transport combiné sur cette période. Ainsi, les évolutions sur la partie International du trafic entre 2014 et 2015 sont surestimées à la hausse.</t>
  </si>
  <si>
    <t xml:space="preserve">1991 (2) </t>
  </si>
  <si>
    <t xml:space="preserve">Transport national </t>
  </si>
  <si>
    <t xml:space="preserve">Compte d'autrui (3) </t>
  </si>
  <si>
    <t xml:space="preserve">Compte propre (3) </t>
  </si>
  <si>
    <t xml:space="preserve">Total national </t>
  </si>
  <si>
    <t xml:space="preserve">part du pavillon français (%)  </t>
  </si>
  <si>
    <t xml:space="preserve">Transport international (partie effectuée sur le réseau français seulement) </t>
  </si>
  <si>
    <t xml:space="preserve">Importations  </t>
  </si>
  <si>
    <t xml:space="preserve">Exportations  </t>
  </si>
  <si>
    <t xml:space="preserve">Transit (2) </t>
  </si>
  <si>
    <t xml:space="preserve">Total international  </t>
  </si>
  <si>
    <t xml:space="preserve">Total général </t>
  </si>
  <si>
    <t xml:space="preserve">Transport international </t>
  </si>
  <si>
    <t xml:space="preserve">Total général  </t>
  </si>
  <si>
    <t xml:space="preserve">(1) Les données indiquées ne concernent que le trafic effectué sur le réseau français par des bateaux fluviaux, français et étrangers, à l'exclusion des bateaux de mer. </t>
  </si>
  <si>
    <t xml:space="preserve">(2) À partir de 1991, le transit n'est plus comptabilisé dans le transport effectué sur le réseau français. </t>
  </si>
  <si>
    <t xml:space="preserve">(3) Les transporteurs réalisant du compte propre peuvent désormais effectuer du transport pour compte d'autrui ; c'est pourquoi les données correspondantes à la ligne compte propre peuvent inclure du fret pour compte d'autrui. </t>
  </si>
  <si>
    <t xml:space="preserve">EXPORTATIONS </t>
  </si>
  <si>
    <t xml:space="preserve">Pays-Bas  </t>
  </si>
  <si>
    <t xml:space="preserve">Belgique  </t>
  </si>
  <si>
    <t xml:space="preserve">Allemagne  </t>
  </si>
  <si>
    <t xml:space="preserve">Suisse  </t>
  </si>
  <si>
    <t xml:space="preserve">Luxembourg  </t>
  </si>
  <si>
    <t xml:space="preserve">Autres pays </t>
  </si>
  <si>
    <t xml:space="preserve">Total  </t>
  </si>
  <si>
    <t xml:space="preserve">IMPORTATIONS </t>
  </si>
  <si>
    <t xml:space="preserve">Autres pays  </t>
  </si>
  <si>
    <t>Trafic deux sens</t>
  </si>
  <si>
    <t>Métropole / Radiales</t>
  </si>
  <si>
    <t>Métropole / Transversales</t>
  </si>
  <si>
    <t>Outre-Mer / Paris</t>
  </si>
  <si>
    <t>Outre-Mer / Province</t>
  </si>
  <si>
    <t>Outre-Mer / Intérieur</t>
  </si>
  <si>
    <t xml:space="preserve">TOTAL RELATIONS DOMESTIQUES  </t>
  </si>
  <si>
    <t>FRANCE - TOTAL PAYS ÉTRANGERS</t>
  </si>
  <si>
    <t>(1) Les flux incluent l'intégralité du trafic Bâle Mulhouse.</t>
  </si>
  <si>
    <t>(2) Y compris les îles Canaries (Espagne) et l'ensemble des États issus de l'ex-URSS.</t>
  </si>
  <si>
    <t>(3) Excepté Hawaii et l'ensemble des États issus de l'ex-URSS.</t>
  </si>
  <si>
    <t>(4) À compter de 2014 : données corrigées redressées pour ADP. Jusqu'en 2013, les données concernant le fret et la poste comportaient l'avertissement suivant "les données sont incomplètes (sous estimation pouvant atteindre 30%)".</t>
  </si>
  <si>
    <t>(3) Y compris Hawaii (ÉU).</t>
  </si>
  <si>
    <t>(4) Excepté Hawaii et l'ensemble des États issus de l'ex-URSS.</t>
  </si>
  <si>
    <t xml:space="preserve">RELATIONS France - Europe (1) (2) </t>
  </si>
  <si>
    <t>RELATIONS France - Amérique (3)</t>
  </si>
  <si>
    <t>RELATIONS France - Afrique</t>
  </si>
  <si>
    <t>RELATIONS France - Asie (4)</t>
  </si>
  <si>
    <t>RELATIONS France - Océanie</t>
  </si>
  <si>
    <t>(5) À compter de 2014 : données corrigées redressées pour ADP. Jusqu'en 2013, les données concernant le fret et la poste comportaient l'avertissement suivant "les données sont incomplètes (sous estimation pouvant atteindre 30%)".</t>
  </si>
  <si>
    <t>RELATIONS France - Asie (3)</t>
  </si>
  <si>
    <t>RELATIONS France - Amérique</t>
  </si>
  <si>
    <t>AÉRODROME</t>
  </si>
  <si>
    <t>Paris Charles-de-Gaulle (4)</t>
  </si>
  <si>
    <t>Paris Orly (4)</t>
  </si>
  <si>
    <t>Total Paris (4)</t>
  </si>
  <si>
    <t>Ajaccio-Napoléon Bonaparte</t>
  </si>
  <si>
    <t>Bâle Mulhouse (2)</t>
  </si>
  <si>
    <t>Bastia-Poretta</t>
  </si>
  <si>
    <t xml:space="preserve">Bordeaux Mérignac  </t>
  </si>
  <si>
    <t>Châlons-Vatry</t>
  </si>
  <si>
    <t>Châteauroux-Deols</t>
  </si>
  <si>
    <t>Lyon Saint-Exupéry</t>
  </si>
  <si>
    <t xml:space="preserve">Marseille Provence  </t>
  </si>
  <si>
    <t>Montpellier Méditerranée</t>
  </si>
  <si>
    <t>Nantes-Atlantique</t>
  </si>
  <si>
    <t xml:space="preserve">Nice Côte-d'Azur  </t>
  </si>
  <si>
    <t>Rennes-Saint Jacques</t>
  </si>
  <si>
    <t xml:space="preserve">Toulouse Blagnac  </t>
  </si>
  <si>
    <t>Autres aérodromes de province (3)</t>
  </si>
  <si>
    <t>Total province (2)(3)</t>
  </si>
  <si>
    <t>Total métropole (2)(3)(4)</t>
  </si>
  <si>
    <t>Cayenne-Félix Éboué</t>
  </si>
  <si>
    <t>Martinique-Aimé Césaire</t>
  </si>
  <si>
    <t xml:space="preserve">Nouméa-La Tontouta  </t>
  </si>
  <si>
    <t xml:space="preserve">Tahiti-Faa'a  </t>
  </si>
  <si>
    <t>Pointe à Pitre-Le Raizet</t>
  </si>
  <si>
    <t>La Réunion-Roland Garros</t>
  </si>
  <si>
    <t>Autres aérodromes d'Outre-Mer (3)</t>
  </si>
  <si>
    <t>Total Outre-Mer (3)</t>
  </si>
  <si>
    <t>Ensemble métropole et Outre-Mer</t>
  </si>
  <si>
    <t>Total général (2)(3)(4)</t>
  </si>
  <si>
    <t>(1) Embarqués + débarqués ; transit non compris.</t>
  </si>
  <si>
    <t>(2) Le trafic de l'aéroport binational de Bâle-Mulhouse est considéré comme entièrement français.</t>
  </si>
  <si>
    <t>(3) Toutes les tonnes transportées sur un vol national à l'intérieur du périmètre défini sont comptées deux fois.</t>
  </si>
  <si>
    <t>(5) Données avant 1990 maintenues mais non réévaluées par la DGAC chaque année comme les valeurs à partir de 1990 jusqu'à l'année en cours.</t>
  </si>
  <si>
    <t>Total Paris</t>
  </si>
  <si>
    <t>Bâle-Mulhouse (1)</t>
  </si>
  <si>
    <t xml:space="preserve">Bordeaux-Mérignac  </t>
  </si>
  <si>
    <t>Lyon-Saint Exupéry</t>
  </si>
  <si>
    <t>Marseille-Provence</t>
  </si>
  <si>
    <t>Montpellier-Méditerranée</t>
  </si>
  <si>
    <t>Nice-Côte d'Azur</t>
  </si>
  <si>
    <t>Toulouse-Blagnac</t>
  </si>
  <si>
    <t>Autres aérodromes d'Outre-Mer (2)</t>
  </si>
  <si>
    <t>Total Outre-Mer (2)</t>
  </si>
  <si>
    <t>(1) Le trafic de l'aéroport binational de Bâle-Mulhouse est considéré comme entièrement français.</t>
  </si>
  <si>
    <t>(2) Toutes les tonnes transportées sur un vol national à l'intérieur du périmètre défini sont comptées deux fois.</t>
  </si>
  <si>
    <t>(3) À compter de 2014 : données corrigées redressées pour ADP. Jusqu'en 2013, les données concernant le fret et la poste comportaient l'avertissement suivant "les données sont incomplètes (sous estimation pouvant atteindre 30%)".</t>
  </si>
  <si>
    <t xml:space="preserve">Oléoducs de plus de 50 km </t>
  </si>
  <si>
    <t xml:space="preserve">Total produits finis transportés par oléoducs de plus de 50 km </t>
  </si>
  <si>
    <t xml:space="preserve">Tonnes  </t>
  </si>
  <si>
    <t xml:space="preserve">Tonnes-kilomètres  </t>
  </si>
  <si>
    <t xml:space="preserve">Le Havre - Paris [Complexe TRAPIL 1 376 km] (1) </t>
  </si>
  <si>
    <t>3 617</t>
  </si>
  <si>
    <t xml:space="preserve">Méditerranée - Rhône [762 km] (2) </t>
  </si>
  <si>
    <t xml:space="preserve">Donges - Vern-sur-Seiche [93 km] </t>
  </si>
  <si>
    <t xml:space="preserve">Donges - Melun - Metz [627 km] (3) </t>
  </si>
  <si>
    <t xml:space="preserve">Lavera - Manosque [173 km] </t>
  </si>
  <si>
    <t>Oléoduc de défense commune [ODC 2200 km] (7)</t>
  </si>
  <si>
    <t>1 584</t>
  </si>
  <si>
    <t xml:space="preserve">Total produits bruts transportés par oléoducs de plus de 50 km  </t>
  </si>
  <si>
    <t xml:space="preserve">Fos - Strasbourg - Karlsruhe [1 796 km] </t>
  </si>
  <si>
    <t xml:space="preserve">Le Havre - Grandpuits [260 km] </t>
  </si>
  <si>
    <t>5 853 (6)</t>
  </si>
  <si>
    <t xml:space="preserve">Parentis - Bec d'Ambès [175 km] </t>
  </si>
  <si>
    <t xml:space="preserve">Parentis - Ambès [94 km] </t>
  </si>
  <si>
    <t xml:space="preserve">Port Jérôme - Vernon [87 km] </t>
  </si>
  <si>
    <t xml:space="preserve">Le Havre - Petit-Couronne [77 km]  </t>
  </si>
  <si>
    <t xml:space="preserve">Le Havre - Valenciennes [284 km] </t>
  </si>
  <si>
    <t xml:space="preserve">Antifer-Le Havre [27 km] </t>
  </si>
  <si>
    <t xml:space="preserve">Lacq - Boucau [86 km] (4) </t>
  </si>
  <si>
    <t xml:space="preserve">Villeperdue - Grandpuits [57 km] (5) </t>
  </si>
  <si>
    <t>Pipeline du Jura [56 km]</t>
  </si>
  <si>
    <t xml:space="preserve">Oberhoffen - Carling [107 km] </t>
  </si>
  <si>
    <t xml:space="preserve">(1) Y compris le pipeline Grandpuits - Paris Port Jérôme - Caen Coignières - Orléans - Tours (à partir de 1981). </t>
  </si>
  <si>
    <t xml:space="preserve">(3) Pipeline concédé à une société privée au 1er mars 1995 (ex ouvrage de défense). </t>
  </si>
  <si>
    <t xml:space="preserve">(4) Ouvrage mis en service en 1985. </t>
  </si>
  <si>
    <t xml:space="preserve">(5) Ouvrage mis en service en 1986. </t>
  </si>
  <si>
    <t xml:space="preserve">(6) La chute du trafic sur Grandpuit se justifie par un arrêt de la raffinerie pour maintenance. </t>
  </si>
  <si>
    <t xml:space="preserve">En vue d'une meilleure comparabilité des différents modes de transports, il a semblé intéressant de rajouter la part du transport fluvial réalisée par les seuls transporteurs français. </t>
  </si>
  <si>
    <t>Transport fluvial (3)</t>
  </si>
  <si>
    <t>Importations</t>
  </si>
  <si>
    <t>Exportations</t>
  </si>
  <si>
    <t>E - Transport de marchandises</t>
  </si>
  <si>
    <r>
      <t xml:space="preserve">Source : </t>
    </r>
    <r>
      <rPr>
        <i/>
        <sz val="8"/>
        <rFont val="Arial1"/>
      </rPr>
      <t>Direction générale de l'aviation civile</t>
    </r>
  </si>
  <si>
    <t>RELATIONS DOMESTIQUES (1)</t>
  </si>
  <si>
    <t>RELATIONS INTERNATIONALES</t>
  </si>
  <si>
    <r>
      <t xml:space="preserve">Source : </t>
    </r>
    <r>
      <rPr>
        <i/>
        <sz val="8"/>
        <color indexed="8"/>
        <rFont val="Arial1"/>
      </rPr>
      <t>Direction générale de l'aviation civile</t>
    </r>
  </si>
  <si>
    <t>PARIS</t>
  </si>
  <si>
    <t>PROVINCE</t>
  </si>
  <si>
    <t>OUTRE-MER</t>
  </si>
  <si>
    <t>1989 (5)</t>
  </si>
  <si>
    <r>
      <t xml:space="preserve">Sources : </t>
    </r>
    <r>
      <rPr>
        <i/>
        <sz val="8"/>
        <color indexed="8"/>
        <rFont val="Arial"/>
        <family val="2"/>
      </rPr>
      <t>SDES, CPDP, DGEC</t>
    </r>
  </si>
  <si>
    <t xml:space="preserve">ENSEMBLE des produits (finis + bruts) transportés par oléoducs de plus de 50 km </t>
  </si>
  <si>
    <t xml:space="preserve">PRODUITS BRUTS </t>
  </si>
  <si>
    <t xml:space="preserve">PRODUITS FINIS </t>
  </si>
  <si>
    <t xml:space="preserve">(2) Y compris le pipeline La Mède - Puget sur Argens à partir de 1995. </t>
  </si>
  <si>
    <t>(7) Partiel, uniquement les canalisations de plus de 50km composant l'ODC.</t>
  </si>
  <si>
    <t>en millions de tonnes-kilomètres</t>
  </si>
  <si>
    <t>en milliers de tonnes</t>
  </si>
  <si>
    <t>E3.a Transport ferroviaire de marchandises par type de transport</t>
  </si>
  <si>
    <t>Total mouvements de trains (1)</t>
  </si>
  <si>
    <t>en millions de trains-kilomètres</t>
  </si>
  <si>
    <t>Total général (2)(3)</t>
  </si>
  <si>
    <t>Total métropole (2)(3)</t>
  </si>
  <si>
    <t>Paris-Charles de Gaulle</t>
  </si>
  <si>
    <t>Paris-Orly</t>
  </si>
  <si>
    <t>E6.a Trafic aérien de relations (fret)</t>
  </si>
  <si>
    <t>E6.a Trafic aérien de relations (fret) (5)</t>
  </si>
  <si>
    <t>E6.b Trafic aérien de relations (poste) (4)</t>
  </si>
  <si>
    <t>E6.b Trafic aérien de relations (poste)</t>
  </si>
  <si>
    <t>E6.c Trafic aérien de fret sur les aérodromes français (1)(4)(5)</t>
  </si>
  <si>
    <t>E6.c Trafic aérien de fret sur les aérodromes français</t>
  </si>
  <si>
    <t>E6.d Trafic aérien de poste sur les aérodromes français (3)</t>
  </si>
  <si>
    <t xml:space="preserve">E6.d Trafic aérien de poste sur les aérodromes français </t>
  </si>
  <si>
    <t>E1.a2 Les transports intérieurs terrestres de marchandises en tonnes</t>
  </si>
  <si>
    <t>E1.a1 Les transports intérieurs terrestres de marchandises en tonnes-kilomètres</t>
  </si>
  <si>
    <t>2014 (4)</t>
  </si>
  <si>
    <t>E3.b Transport ferroviaire de marchandises par type de conditionnement</t>
  </si>
  <si>
    <t xml:space="preserve">E4.a Transport fluvial de marchandises par type de transport </t>
  </si>
  <si>
    <t>E4.a Transport fluvial de marchandises par type de transport (en tonnes-kilomètres)</t>
  </si>
  <si>
    <t>tonnes de poste</t>
  </si>
  <si>
    <t>n.d.</t>
  </si>
  <si>
    <t>en unité</t>
  </si>
  <si>
    <t>Nombre d'entrepôts de  5 000 m² ou plus</t>
  </si>
  <si>
    <t>Île-de-France</t>
  </si>
  <si>
    <t>Hauts-de-France</t>
  </si>
  <si>
    <t>Auvergne-Rhône-Alpes</t>
  </si>
  <si>
    <t>Grand-Est</t>
  </si>
  <si>
    <t>Nouvelle Aquitaine</t>
  </si>
  <si>
    <t>Pays de la Loire</t>
  </si>
  <si>
    <t>Centre-Val de Loire</t>
  </si>
  <si>
    <t>Normandie</t>
  </si>
  <si>
    <t>Occitanie</t>
  </si>
  <si>
    <t>Bretagne</t>
  </si>
  <si>
    <t>Bourgogne-Franche-Comté</t>
  </si>
  <si>
    <t>Provence-Alpes-Côte d'Azur</t>
  </si>
  <si>
    <t>France métropolitaine</t>
  </si>
  <si>
    <t>en m²</t>
  </si>
  <si>
    <t>Champ : France métropolitaine</t>
  </si>
  <si>
    <t>30 000 m² ou plus</t>
  </si>
  <si>
    <t>Nombre d'EPL de 5 000 m² ou plus</t>
  </si>
  <si>
    <t>Entreposage</t>
  </si>
  <si>
    <t>Transport et autres activités logistiques</t>
  </si>
  <si>
    <t>Ensemble entreposage et transport</t>
  </si>
  <si>
    <t>Industrie</t>
  </si>
  <si>
    <t>Commerce de gros</t>
  </si>
  <si>
    <t>Commerce de détail</t>
  </si>
  <si>
    <t>Commerce automobile</t>
  </si>
  <si>
    <r>
      <t>Surface moyenne en m</t>
    </r>
    <r>
      <rPr>
        <b/>
        <vertAlign val="superscript"/>
        <sz val="8"/>
        <color theme="1"/>
        <rFont val="Arial"/>
        <family val="2"/>
      </rPr>
      <t>2</t>
    </r>
  </si>
  <si>
    <t>E7.a Les entrepôts et plates-formes logistiques de 5 000 m² ou plus, par région métropolitaine</t>
  </si>
  <si>
    <r>
      <t>Entre 5 000 et 10 000 m</t>
    </r>
    <r>
      <rPr>
        <vertAlign val="superscript"/>
        <sz val="8"/>
        <color theme="1"/>
        <rFont val="Arial"/>
        <family val="2"/>
      </rPr>
      <t>²</t>
    </r>
  </si>
  <si>
    <r>
      <t>Entre 10 000 et 20 000 m</t>
    </r>
    <r>
      <rPr>
        <vertAlign val="superscript"/>
        <sz val="8"/>
        <color theme="1"/>
        <rFont val="Arial"/>
        <family val="2"/>
      </rPr>
      <t>²</t>
    </r>
  </si>
  <si>
    <r>
      <t>Entre 20 000 et 30 000 m</t>
    </r>
    <r>
      <rPr>
        <vertAlign val="superscript"/>
        <sz val="8"/>
        <color theme="1"/>
        <rFont val="Arial"/>
        <family val="2"/>
      </rPr>
      <t>²</t>
    </r>
  </si>
  <si>
    <t>E7.b Répartition des entrepôts et plates-formes logistiques de 5 000 m² ou plus, par tranche de surface</t>
  </si>
  <si>
    <t>E7.c Les entrepôts et les plates-formes logistiques de 5 000 m² ou plus, par secteur d'activité de l'entreprise exploitante</t>
  </si>
  <si>
    <t xml:space="preserve">E8 Principaux oléoducs en exploitation </t>
  </si>
  <si>
    <t>E9.a Transport de marchandises par route dans l'Union européenne</t>
  </si>
  <si>
    <t>E9.b Transport de marchandises par chemin de fer dans l'Union européenne</t>
  </si>
  <si>
    <t>E9.c Transport de marchandises par voie fluviale dans l'Union européenne</t>
  </si>
  <si>
    <t>Amsterdam</t>
  </si>
  <si>
    <t>Algésiras</t>
  </si>
  <si>
    <t>Valence</t>
  </si>
  <si>
    <t>Norvège</t>
  </si>
  <si>
    <t>Bergen</t>
  </si>
  <si>
    <t>Trieste</t>
  </si>
  <si>
    <t>Le Pirée</t>
  </si>
  <si>
    <t>Brême</t>
  </si>
  <si>
    <t>Göteborg</t>
  </si>
  <si>
    <t>Zeeland Seaports</t>
  </si>
  <si>
    <t>Cartagena</t>
  </si>
  <si>
    <t>Zeebruges</t>
  </si>
  <si>
    <t>Livourne</t>
  </si>
  <si>
    <t>Tchéquie</t>
  </si>
  <si>
    <t xml:space="preserve">Sources: SDES, enquête TRM </t>
  </si>
  <si>
    <r>
      <rPr>
        <b/>
        <i/>
        <sz val="8"/>
        <rFont val="Arial"/>
        <family val="2"/>
      </rPr>
      <t>Source :</t>
    </r>
    <r>
      <rPr>
        <i/>
        <sz val="8"/>
        <rFont val="Arial"/>
        <family val="2"/>
      </rPr>
      <t xml:space="preserve">  DGITM jusqu'à 2015, SDES à partir de 2016</t>
    </r>
  </si>
  <si>
    <r>
      <rPr>
        <b/>
        <i/>
        <sz val="8"/>
        <rFont val="Arial"/>
        <family val="2"/>
      </rPr>
      <t>Source :</t>
    </r>
    <r>
      <rPr>
        <i/>
        <sz val="8"/>
        <rFont val="Arial"/>
        <family val="2"/>
      </rPr>
      <t xml:space="preserve"> Eurostat</t>
    </r>
  </si>
  <si>
    <r>
      <rPr>
        <b/>
        <i/>
        <sz val="8"/>
        <color theme="1"/>
        <rFont val="Arial"/>
        <family val="2"/>
      </rPr>
      <t>Source</t>
    </r>
    <r>
      <rPr>
        <i/>
        <sz val="8"/>
        <color theme="1"/>
        <rFont val="Arial"/>
        <family val="2"/>
      </rPr>
      <t xml:space="preserve"> : SDES - Répertoire des entrepôts</t>
    </r>
  </si>
  <si>
    <r>
      <rPr>
        <b/>
        <i/>
        <sz val="8"/>
        <color theme="1"/>
        <rFont val="Arial"/>
        <family val="2"/>
      </rPr>
      <t>Source</t>
    </r>
    <r>
      <rPr>
        <i/>
        <sz val="8"/>
        <color theme="1"/>
        <rFont val="Arial"/>
        <family val="2"/>
      </rPr>
      <t xml:space="preserve"> : SDES - Répertoire des entrepôts, Insee</t>
    </r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</si>
  <si>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 : Eurostat</t>
    </r>
  </si>
  <si>
    <r>
      <rPr>
        <b/>
        <i/>
        <sz val="8"/>
        <rFont val="Arial"/>
        <family val="2"/>
      </rPr>
      <t>Source</t>
    </r>
    <r>
      <rPr>
        <i/>
        <sz val="8"/>
        <rFont val="Arial"/>
        <family val="2"/>
      </rPr>
      <t xml:space="preserve"> : Eurostat</t>
    </r>
  </si>
  <si>
    <t>International et transit (4)</t>
  </si>
  <si>
    <t>Sources : (1) SDES, collecte réglementaire auprès des opérateurs ferroviaires ; (2) SDES, enquête TRM ; (3) Eurostat, TRM-EU ; (4) VNF ; SDES ; (5) DGEC (estimation SDES pour 2021)</t>
  </si>
  <si>
    <t>(2) Camions de plus de 3,5 tonnes de PTAC et tracteurs routiers de 5 tonnes de PTRA ou plus.</t>
  </si>
  <si>
    <t>(3) Hors Royaume-Uni en 2021.</t>
  </si>
  <si>
    <t>(4) Estimations à partir du TRM européen d'Eurostat.</t>
  </si>
  <si>
    <t>(5) Hors transit rhénan et mosellan.</t>
  </si>
  <si>
    <t>(*) Une nouvelle méthodologie entrainant une rupture de série a été mise en place en 2020. Les données ont été recalculées à partir du 1er trimestre 2014 avec cette nouvelle méthodologie. La publication des données 2021 s’accompagne d’une révision de cette série, en raison de la poursuite des améliorations apportées à l’enquête. (voir fiche E2)</t>
  </si>
  <si>
    <t xml:space="preserve">en millions de tonnes </t>
  </si>
  <si>
    <t>Transport routier par le pavillon français (2)(*)</t>
  </si>
  <si>
    <t>Oléoducs (4)</t>
  </si>
  <si>
    <t>Sources : (1) SDES, collecte réglementaire auprès des opérateurs ferroviaires ; (2) SDES, enquête TRM ; (3) VNF ; SDES ; (4) DGEC (estimation SDES pour 2021)</t>
  </si>
  <si>
    <t xml:space="preserve">(3) Transport effectué sur le réseau français par des bateaux fluviaux français et étrangers. </t>
  </si>
  <si>
    <t xml:space="preserve">(4) Entrées + sorties. </t>
  </si>
  <si>
    <t>Transport routier (1)(*)</t>
  </si>
  <si>
    <t>Transport fluvial</t>
  </si>
  <si>
    <r>
      <t xml:space="preserve">Tous modes </t>
    </r>
    <r>
      <rPr>
        <sz val="8"/>
        <rFont val="Arial"/>
        <family val="2"/>
      </rPr>
      <t>(en milliards de tonnes-kilomètres)</t>
    </r>
  </si>
  <si>
    <t>Sources : SDES, collecte réglementaire auprès des opérateurs ferroviaires ; SDES, enquête TRM ; Eurostat, TRM-EU ; VNF ; DGEC</t>
  </si>
  <si>
    <t xml:space="preserve">Champ : pour l'ensemble des modes, il s'agit des tonnes-kilomètres réalisées sur le territoire français (transport intérieur). </t>
  </si>
  <si>
    <t>(1) Camions de plus de 3,5 tonnes de PTAC et tracteurs routiers de 5 tonnes de PTRA ou plus.</t>
  </si>
  <si>
    <t>Sources : SDES, collecte réglementaire auprès des opérateurs ferroviaires ; SDES, enquête TRM ; Eurostat, TRM-EU ; VNF</t>
  </si>
  <si>
    <t>(*) Une nouvelle méthodologie entrainant une rupture de série a été mise en place en 2020. Les données ont été recalculées à partir du 1er trimestre 2014 avec cette nouvelle méthodologie. La publication des données 2021 s’accompagne d’une révision de cette série, en raison de la poursuite des améliorations apportées à l’enquête. (voir fiche E2). Par ailleurs, dans ce bilan annuel, le champ du transport routier est désormais restreint aux poids lourds (voir fiche E2).</t>
  </si>
  <si>
    <t>(*)</t>
  </si>
  <si>
    <t>(**)</t>
  </si>
  <si>
    <t xml:space="preserve"> (***)</t>
  </si>
  <si>
    <t>* Camions de plus de 3,5 tonnes de PTAC et tracteurs routiers de 5 tonnes de PTRA ou plus</t>
  </si>
  <si>
    <t>** Hors Royaume-Uni en 2021</t>
  </si>
  <si>
    <t>*** Estimations à partir du TRM européen d'Eurostat</t>
  </si>
  <si>
    <t>E2.a Les transports routiers intérieurs terrestres de marchandises (1)</t>
  </si>
  <si>
    <t>(1) Une nouvelle méthodologie entrainant une rupture de série a été mise en place en 2020. Les données ont été recalculées à partir du 1er trimestre 2014 avec cette nouvelle méthodologie. La publication des données 2021 s’accompagne d’une révision de cette série, en raison de la poursuite des améliorations apportées à l’enquête. (voir fiche E2)</t>
  </si>
  <si>
    <t xml:space="preserve">(2) Transport intérieur de véhicules immatriculés en France, de plus de 3,5 tonnes de PTAC et de moins de 15 ans (au moins 3 tonnes de charge utile jusqu'en 2000, Séries plusieurs fois rétropolées pour tenir compte des modifications, du champ de l'enquête TRM) et "National (PTAC&lt;=3,5 tonnes)", estimée à partir du Bilan de la circulation. </t>
  </si>
  <si>
    <t>E1.d Transport terrestre de conteneurs</t>
  </si>
  <si>
    <t>E9.e Transport maritime de marchandises dans les principaux ports européens</t>
  </si>
  <si>
    <t>E4.d Transport fluvial de marchandises effectué sur le réseau français (1)</t>
  </si>
  <si>
    <t>E4.e Transport fluvial international de marchandises</t>
  </si>
  <si>
    <t>E4.d Transport fluvial de marchandises effectué sur le réseau français</t>
  </si>
  <si>
    <t>E5.d Volumes de marchandises traitées dans les ports de métropole</t>
  </si>
  <si>
    <t>E5.e Le fret trans-Manche passant par la France</t>
  </si>
  <si>
    <t>Antwerpen</t>
  </si>
  <si>
    <t>Hamburg</t>
  </si>
  <si>
    <t>Algeciras</t>
  </si>
  <si>
    <t>Valencia</t>
  </si>
  <si>
    <t>Peiraias</t>
  </si>
  <si>
    <t>Bremerhaven</t>
  </si>
  <si>
    <t>Barcelona</t>
  </si>
  <si>
    <t>Gioia Tauro</t>
  </si>
  <si>
    <t>Genova</t>
  </si>
  <si>
    <t>Sines</t>
  </si>
  <si>
    <t>La Spezia</t>
  </si>
  <si>
    <t>Livorno</t>
  </si>
  <si>
    <t>Las Palmas</t>
  </si>
  <si>
    <t>Napoli</t>
  </si>
  <si>
    <t>Leixões</t>
  </si>
  <si>
    <t>a) conteneur ISO de 20 pieds (20 pieds de long et 8 pieds de large);</t>
  </si>
  <si>
    <t>b) conteneur ISO de 40 pieds (40 pieds de long et 8 pieds de large);</t>
  </si>
  <si>
    <t>c) conteneur ISO de 20 à 40 pieds;</t>
  </si>
  <si>
    <t>d) conteneur ISO de plus de 40 pieds;</t>
  </si>
  <si>
    <t>e) conteneur de très grande capacité (conteneur surdimensionné);</t>
  </si>
  <si>
    <t>E9.d Transport maritime de marchandises par grand conteneur dans les principaux ports européens (nouvelle série) (1)</t>
  </si>
  <si>
    <t>(1) La série prend désormais en compte uniquement les grands conteneurs.</t>
  </si>
  <si>
    <t>Les grands conteneurs désignent :</t>
  </si>
  <si>
    <t>E9.d Transport maritime de marchandises par grand conteneur dans les principaux ports européens (nouvelle série)</t>
  </si>
  <si>
    <t>estimations provisoires</t>
  </si>
  <si>
    <t>Note : Une nouvelle méthodologie entrainant une rupture de série a été mise en place en 2020. Les données ont été recalculées à partir du 1er trimestre 2014 avec cette nouvelle méthodologie. La publication des données 2021 s’accompagne d’une révision de cette série, en raison de la poursuite des améliorations apportées à l’enquête. (voir fiche E2)</t>
  </si>
  <si>
    <t>Sources : SDES, enquête TRM ; Eurostat, TRM-EU</t>
  </si>
  <si>
    <t>Source : SDES - enquête TRM</t>
  </si>
  <si>
    <t xml:space="preserve"> en milliards de tonnes-kilomètres </t>
  </si>
  <si>
    <t xml:space="preserve">en milliards de tonnes-kilomètres </t>
  </si>
  <si>
    <t>En nouvelle NST tous opérateurs</t>
  </si>
  <si>
    <t>(1) Trains entiers et autres transports par wagon.</t>
  </si>
  <si>
    <t>(2) Transport multimodal (partie ferroviaire) avec UTI (Unité de Transport Intermodal).</t>
  </si>
  <si>
    <t>Source : VNF</t>
  </si>
  <si>
    <t xml:space="preserve">en millions de tonnes  </t>
  </si>
  <si>
    <r>
      <t xml:space="preserve">Source : </t>
    </r>
    <r>
      <rPr>
        <i/>
        <sz val="8"/>
        <rFont val="Arial"/>
        <family val="2"/>
      </rPr>
      <t>VNF</t>
    </r>
  </si>
  <si>
    <t>Tonnes-Kilomètres</t>
  </si>
  <si>
    <t>Tonnage</t>
  </si>
  <si>
    <t>en millions de tonnes</t>
  </si>
  <si>
    <t>Marchandises diverses</t>
  </si>
  <si>
    <t xml:space="preserve">     À partir de 2007, tonnages indiqués sur la base de 10 ports français (Boulogne-sur-Mer, Caen, Calais, Cherbourg, Dieppe, Dunkerque, Le Havre, Roscoff, Rouen, St-Malo) ; y compris liaisons avec l'Irlande et les îles anglo-normandes ; y compris poids des véhicules.</t>
  </si>
  <si>
    <t>en milliers de véhicules</t>
  </si>
  <si>
    <t>(1) Tonnages SNCF taxés, y compris la tare des conteneurs, même vides puis données Eurotunnel.</t>
  </si>
  <si>
    <t>(2) Sur la base de 9 ports français ; y compris liaisons avec l'Irlande et les îles anglo-normandes ; y compris poids des véhicules.</t>
  </si>
  <si>
    <t>(3) Estimation SDES ; 9,75 tonnes en moyenne par véhicule à partir de 1999.</t>
  </si>
  <si>
    <t>Sources : SDES, SNCF, Eurotunnel, DGITM</t>
  </si>
  <si>
    <t>en tonnes</t>
  </si>
  <si>
    <t>nd : non disponible</t>
  </si>
  <si>
    <t xml:space="preserve">  en millions de tonnes-kilomètres</t>
  </si>
  <si>
    <t xml:space="preserve">    en millions de tonnes-kilomètres</t>
  </si>
  <si>
    <t>Union européenne - 27 pays (à partir de 2020)</t>
  </si>
  <si>
    <t>Union européenne - 28 pays (2013-2020)</t>
  </si>
  <si>
    <t>Union européenne - 27 pays (2007-2013)</t>
  </si>
  <si>
    <t>Source : VNF, calculs Sdes, hors transit et hors fluvio-maritime</t>
  </si>
  <si>
    <t>Sources : SDES, enquête TRM</t>
  </si>
  <si>
    <t>Bilan Annuel des Transports 2021</t>
  </si>
  <si>
    <t>Sources : [1] SDES, collecte réglementaire auprès des opérateurs ferroviaires ; [2] SDES, enquête TRM ; [3] VNF ; SDES</t>
  </si>
  <si>
    <t>Transport routier (1)(2)(*)</t>
  </si>
  <si>
    <t xml:space="preserve">(2) La mesure du transport ne porte que sur le seul réseau français (transport national, partie française du transport international). </t>
  </si>
  <si>
    <t xml:space="preserve">(3) Transport effectué sur le réseau français par des bateaux fluviaux national et étrangers. </t>
  </si>
  <si>
    <t>E2.d Transport routier de marchandise sous pavillon français selon la distance en charge (1) (2)</t>
  </si>
  <si>
    <t>E1.c2 Les transports intérieurs terrestres de marchandises dangereuses</t>
  </si>
  <si>
    <t>E1.c1 Les transports intérieurs terrestres de marchandises selon la nature de marchandises</t>
  </si>
  <si>
    <t>E2.b2 Le transport intérieur routier des véhicules de plus de 3,5 tonnes (national et international) sous pavillon français, marchandises dangereuses en milliards de tonnes-kilomètres</t>
  </si>
  <si>
    <t>E2.b1 Le transport intérieur routier des véhicules de plus de 3,5 tonnes (national et international) sous pavillon français par type de marchandises en milliards de tonnes-kilomètres</t>
  </si>
  <si>
    <t>E3.c2 Transport intérieur ferroviaire de marchandises, marchandises dangereuses tous opérateurs</t>
  </si>
  <si>
    <t>E3.c1 Répartition par produit du transport intérieur ferroviaire de marchandises, en nouvelle NST tous opérateurs</t>
  </si>
  <si>
    <t>Transport routier sous pavillon français (1)(2)(*)</t>
  </si>
  <si>
    <t>(3) Transport effectué sur le réseau français par des bateaux fluviaux national et étrangers, hors transit et hors fluvio-maritime</t>
  </si>
  <si>
    <t>Par classe de marchandises dangereuses</t>
  </si>
  <si>
    <t>Matieres et objets explosibles</t>
  </si>
  <si>
    <t>Gaz comprimes, liquefies ou dissous sous pression</t>
  </si>
  <si>
    <t>Matieres liquides inflammables</t>
  </si>
  <si>
    <t>Matieres solides inflammables</t>
  </si>
  <si>
    <t>Matieres sujettes a l'inflammation spontanee</t>
  </si>
  <si>
    <t>Matieres qui au contact de l'eau degagent des gaz inflammables</t>
  </si>
  <si>
    <t>Matieres comburantes</t>
  </si>
  <si>
    <t>Peroxydes organiques</t>
  </si>
  <si>
    <t>Matieres toxiques</t>
  </si>
  <si>
    <t>Matieres infectieuses</t>
  </si>
  <si>
    <t>Matieres radioactives</t>
  </si>
  <si>
    <t>Matieres corrosives</t>
  </si>
  <si>
    <t>Autres et objets dangereux divers</t>
  </si>
  <si>
    <t>Matieres dangereuses de plusieurs classes</t>
  </si>
  <si>
    <t>E3.c2 Transport intérieur ferroviaire de marchandises dangereuses tous opérateurs</t>
  </si>
  <si>
    <t>Par classe de marchandises dangereuses, tous opérateurs</t>
  </si>
  <si>
    <t>Gaz comprimés, liquéfiés ou dissous sous pression</t>
  </si>
  <si>
    <t>Matières liquides inflammables</t>
  </si>
  <si>
    <t>5.1</t>
  </si>
  <si>
    <t>Matières comburantes</t>
  </si>
  <si>
    <t>6.1</t>
  </si>
  <si>
    <t>Matières toxiques</t>
  </si>
  <si>
    <t>6.2</t>
  </si>
  <si>
    <t>Matières infectieuses</t>
  </si>
  <si>
    <t>Matières corrosives</t>
  </si>
  <si>
    <t>Matières et objets dangereux divers</t>
  </si>
  <si>
    <t>Autres (1)</t>
  </si>
  <si>
    <t>(1) Autres contient :</t>
  </si>
  <si>
    <t>1 - Matières et objets explosibles</t>
  </si>
  <si>
    <t>4.1 - Matières solides inflammables</t>
  </si>
  <si>
    <t>4.2 - Matières sujettes à l'inflammation spontanée</t>
  </si>
  <si>
    <t>4.3 - Matières qui, au contact de l'eau, dégagent des gaz inflammables</t>
  </si>
  <si>
    <t>5.2 - Peroxydes organiques</t>
  </si>
  <si>
    <t>7 - Matières radioactives</t>
  </si>
  <si>
    <t>En division de NSTR</t>
  </si>
  <si>
    <t>Produits pétroliers</t>
  </si>
  <si>
    <t>Engrais</t>
  </si>
  <si>
    <t>Produits chimiques</t>
  </si>
  <si>
    <t>E4.b2  Transport intérieur fluvial de marchandises dangereuses (NSTR)</t>
  </si>
  <si>
    <t>E4.b1 Répartition par produit du transport intérieur fluvial de marchandises</t>
  </si>
  <si>
    <t>E4.b1 Répartition par produit du transport intérieur fluvial de marchandises (NSTR)</t>
  </si>
  <si>
    <t>E4.b2 Transport intérieur fluvial de marchandises dangereuses (NSTR)</t>
  </si>
  <si>
    <t>E3.c1 Répartition par produit du transport intérieur ferroviaire de marchandises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</si>
</sst>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3" formatCode="_-* #,##0.00_-;\-* #,##0.00_-;_-* &quot;-&quot;??_-;_-@_-"/>
    <numFmt numFmtId="164" formatCode="_-* #,##0.00\ _€_-;\-* #,##0.00\ _€_-;_-* &quot;-&quot;??\ _€_-;_-@_-"/>
    <numFmt numFmtId="165" formatCode="\ * #,##0.00\ ;\ * \-#,##0.00\ ;\ * \-#\ ;@\ "/>
    <numFmt numFmtId="166" formatCode="\ * #,##0.00&quot; € &quot;;\-* #,##0.00&quot; € &quot;;\ * \-#&quot; € &quot;;@\ "/>
    <numFmt numFmtId="167" formatCode="\ * #,##0.00\ [$€-1]\ ;\-* #,##0.00\ [$€-1]\ ;\ * \-#\ [$€-1]\ "/>
    <numFmt numFmtId="168" formatCode="\ * #,##0.00\ [$€]\ ;\-* #,##0.00\ [$€]\ ;\ * \-#\ [$€]\ ;@\ "/>
    <numFmt numFmtId="169" formatCode="\ * #,##0.00&quot;    &quot;;\-* #,##0.00&quot;    &quot;;\ * \-#&quot;    &quot;;@\ "/>
    <numFmt numFmtId="170" formatCode="0.00\ "/>
    <numFmt numFmtId="171" formatCode="\(#\);\(#\)"/>
    <numFmt numFmtId="172" formatCode="0\ %"/>
    <numFmt numFmtId="173" formatCode="#,##0.0"/>
    <numFmt numFmtId="174" formatCode="#,##0.000"/>
    <numFmt numFmtId="175" formatCode="#,##0.0000"/>
    <numFmt numFmtId="176" formatCode="#,##0.0&quot; F&quot;"/>
    <numFmt numFmtId="177" formatCode="#,##0.00&quot; F&quot;"/>
    <numFmt numFmtId="178" formatCode="#,##0&quot; F&quot;"/>
    <numFmt numFmtId="179" formatCode="0.0%"/>
    <numFmt numFmtId="180" formatCode="0.00\ %"/>
    <numFmt numFmtId="181" formatCode="0.0"/>
    <numFmt numFmtId="182" formatCode="_-* #,##0\ _€_-;\-* #,##0\ _€_-;_-* &quot;-&quot;??\ _€_-;_-@_-"/>
    <numFmt numFmtId="183" formatCode="\ #,##0.00\ ;&quot; -&quot;#,##0.00\ ;&quot; -&quot;#\ ;@\ "/>
    <numFmt numFmtId="184" formatCode="\ #,##0.00&quot; € &quot;;\-#,##0.00&quot; € &quot;;&quot; -&quot;#&quot; € &quot;;@\ "/>
    <numFmt numFmtId="185" formatCode="\ #,##0.00\ [$€-401]\ ;\-#,##0.00\ [$€-401]\ ;&quot; -&quot;#\ [$€-401]\ "/>
    <numFmt numFmtId="186" formatCode="\ #,##0.00\ [$€]\ ;\-#,##0.00\ [$€]\ ;&quot; -&quot;#\ [$€]\ ;@\ "/>
    <numFmt numFmtId="187" formatCode="\ #,##0.00&quot;    &quot;;\-#,##0.00&quot;    &quot;;&quot; -&quot;#&quot;    &quot;;@\ "/>
    <numFmt numFmtId="188" formatCode="_-* #,##0.0\ _€_-;\-* #,##0.0\ _€_-;_-* &quot;-&quot;??\ _€_-;_-@_-"/>
    <numFmt numFmtId="189" formatCode="#,##0.0\ _ "/>
    <numFmt numFmtId="190" formatCode="_-* #,##0_-;\-* #,##0_-;_-* &quot;-&quot;??_-;_-@_-"/>
    <numFmt numFmtId="191" formatCode="0.000"/>
  </numFmts>
  <fonts count="15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59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48"/>
      <name val="Arial"/>
      <family val="2"/>
    </font>
    <font>
      <b/>
      <sz val="11"/>
      <color indexed="4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u/>
      <sz val="10"/>
      <color indexed="12"/>
      <name val="Arial"/>
      <family val="2"/>
    </font>
    <font>
      <sz val="10"/>
      <color indexed="8"/>
      <name val="Times New Roman"/>
      <family val="1"/>
    </font>
    <font>
      <sz val="8"/>
      <color indexed="8"/>
      <name val="Comic Sans MS"/>
      <family val="4"/>
    </font>
    <font>
      <sz val="10"/>
      <color indexed="10"/>
      <name val="Arial"/>
      <family val="2"/>
    </font>
    <font>
      <sz val="11"/>
      <color indexed="59"/>
      <name val="Calibri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Geneva"/>
      <family val="2"/>
    </font>
    <font>
      <b/>
      <sz val="12"/>
      <color indexed="23"/>
      <name val="Arial"/>
      <family val="2"/>
    </font>
    <font>
      <b/>
      <sz val="11"/>
      <color indexed="63"/>
      <name val="Calibri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59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59"/>
      <name val="Verdana"/>
      <family val="2"/>
    </font>
    <font>
      <b/>
      <sz val="9"/>
      <color indexed="12"/>
      <name val="Verdana"/>
      <family val="2"/>
    </font>
    <font>
      <b/>
      <sz val="9"/>
      <name val="Arial"/>
      <family val="2"/>
    </font>
    <font>
      <sz val="10"/>
      <color indexed="56"/>
      <name val="Arial"/>
      <family val="2"/>
    </font>
    <font>
      <i/>
      <sz val="10"/>
      <name val="Arial"/>
      <family val="2"/>
    </font>
    <font>
      <sz val="10"/>
      <color indexed="27"/>
      <name val="Arial"/>
      <family val="2"/>
    </font>
    <font>
      <sz val="11"/>
      <color indexed="10"/>
      <name val="Calibri"/>
      <family val="2"/>
    </font>
    <font>
      <b/>
      <sz val="18"/>
      <color indexed="48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sz val="8"/>
      <color indexed="9"/>
      <name val="Arial"/>
      <family val="2"/>
    </font>
    <font>
      <sz val="10"/>
      <name val="Arial"/>
      <family val="2"/>
    </font>
    <font>
      <sz val="10"/>
      <color indexed="40"/>
      <name val="Arial"/>
      <family val="2"/>
    </font>
    <font>
      <u/>
      <sz val="8"/>
      <name val="Arial"/>
      <family val="2"/>
    </font>
    <font>
      <b/>
      <sz val="12"/>
      <name val="Times New Roman"/>
      <family val="1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sz val="10"/>
      <color indexed="54"/>
      <name val="Arial"/>
      <family val="2"/>
    </font>
    <font>
      <i/>
      <sz val="8"/>
      <color indexed="21"/>
      <name val="Arial"/>
      <family val="2"/>
    </font>
    <font>
      <b/>
      <i/>
      <sz val="8"/>
      <name val="Arial"/>
      <family val="2"/>
      <charset val="1"/>
    </font>
    <font>
      <b/>
      <sz val="10"/>
      <color indexed="48"/>
      <name val="Arial"/>
      <family val="2"/>
    </font>
    <font>
      <sz val="8"/>
      <name val="Arial"/>
      <family val="2"/>
    </font>
    <font>
      <b/>
      <sz val="10"/>
      <name val="Arial1"/>
    </font>
    <font>
      <sz val="8"/>
      <name val="Arial1"/>
    </font>
    <font>
      <b/>
      <sz val="8"/>
      <name val="Arial1"/>
    </font>
    <font>
      <i/>
      <sz val="8"/>
      <name val="Arial1"/>
    </font>
    <font>
      <b/>
      <i/>
      <sz val="8"/>
      <name val="Arial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10"/>
      <color indexed="21"/>
      <name val="Arial1"/>
    </font>
    <font>
      <b/>
      <sz val="10"/>
      <color indexed="21"/>
      <name val="Arial1"/>
    </font>
    <font>
      <b/>
      <sz val="10"/>
      <color indexed="8"/>
      <name val="Arial1"/>
    </font>
    <font>
      <sz val="10"/>
      <color indexed="23"/>
      <name val="Arial1"/>
    </font>
    <font>
      <sz val="10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  <charset val="1"/>
    </font>
    <font>
      <sz val="8"/>
      <color indexed="8"/>
      <name val="Arial1"/>
    </font>
    <font>
      <b/>
      <sz val="8"/>
      <color indexed="8"/>
      <name val="Arial1"/>
    </font>
    <font>
      <b/>
      <i/>
      <sz val="8"/>
      <color indexed="8"/>
      <name val="Arial1"/>
    </font>
    <font>
      <sz val="11"/>
      <color rgb="FF000000"/>
      <name val="Calibri"/>
      <family val="2"/>
    </font>
    <font>
      <sz val="10"/>
      <color rgb="FF000000"/>
      <name val="Arial1"/>
    </font>
    <font>
      <b/>
      <sz val="10"/>
      <color rgb="FF000000"/>
      <name val="Arial1"/>
    </font>
    <font>
      <sz val="10"/>
      <color rgb="FF0066CC"/>
      <name val="Arial1"/>
    </font>
    <font>
      <b/>
      <sz val="10"/>
      <color rgb="FF0066CC"/>
      <name val="Arial1"/>
    </font>
    <font>
      <i/>
      <sz val="8"/>
      <color rgb="FF008080"/>
      <name val="Arial1"/>
    </font>
    <font>
      <b/>
      <sz val="12"/>
      <color rgb="FF000000"/>
      <name val="Times New Roman"/>
      <family val="1"/>
    </font>
    <font>
      <b/>
      <sz val="9"/>
      <color rgb="FF000000"/>
      <name val="Arial1"/>
    </font>
    <font>
      <i/>
      <sz val="8"/>
      <color indexed="8"/>
      <name val="Arial1"/>
    </font>
    <font>
      <sz val="10"/>
      <name val="Times New Roman"/>
      <family val="1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MS Sans Serif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8"/>
      <name val="Arial"/>
      <family val="2"/>
    </font>
    <font>
      <b/>
      <sz val="8"/>
      <color theme="8"/>
      <name val="Arial"/>
      <family val="2"/>
    </font>
    <font>
      <sz val="8"/>
      <color rgb="FF8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  <scheme val="minor"/>
    </font>
  </fonts>
  <fills count="1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20"/>
      </patternFill>
    </fill>
    <fill>
      <patternFill patternType="solid">
        <fgColor indexed="22"/>
        <bgColor indexed="14"/>
      </patternFill>
    </fill>
    <fill>
      <patternFill patternType="solid">
        <fgColor indexed="22"/>
        <bgColor indexed="33"/>
      </patternFill>
    </fill>
    <fill>
      <patternFill patternType="solid">
        <fgColor indexed="9"/>
        <bgColor indexed="32"/>
      </patternFill>
    </fill>
    <fill>
      <patternFill patternType="solid">
        <fgColor indexed="37"/>
        <bgColor indexed="16"/>
      </patternFill>
    </fill>
    <fill>
      <patternFill patternType="solid">
        <fgColor indexed="34"/>
        <bgColor indexed="26"/>
      </patternFill>
    </fill>
    <fill>
      <patternFill patternType="solid">
        <fgColor indexed="56"/>
        <bgColor indexed="40"/>
      </patternFill>
    </fill>
    <fill>
      <patternFill patternType="solid">
        <fgColor indexed="40"/>
        <bgColor indexed="35"/>
      </patternFill>
    </fill>
    <fill>
      <patternFill patternType="solid">
        <fgColor indexed="31"/>
        <bgColor indexed="38"/>
      </patternFill>
    </fill>
    <fill>
      <patternFill patternType="solid">
        <fgColor indexed="14"/>
        <bgColor indexed="31"/>
      </patternFill>
    </fill>
    <fill>
      <patternFill patternType="solid">
        <fgColor indexed="53"/>
        <bgColor indexed="46"/>
      </patternFill>
    </fill>
    <fill>
      <patternFill patternType="solid">
        <fgColor indexed="46"/>
        <bgColor indexed="53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13"/>
      </patternFill>
    </fill>
    <fill>
      <patternFill patternType="solid">
        <fgColor indexed="44"/>
        <bgColor indexed="38"/>
      </patternFill>
    </fill>
    <fill>
      <patternFill patternType="solid">
        <fgColor indexed="21"/>
        <bgColor indexed="30"/>
      </patternFill>
    </fill>
    <fill>
      <patternFill patternType="solid">
        <fgColor indexed="19"/>
        <bgColor indexed="55"/>
      </patternFill>
    </fill>
    <fill>
      <patternFill patternType="solid">
        <fgColor indexed="49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62"/>
      </patternFill>
    </fill>
    <fill>
      <patternFill patternType="solid">
        <fgColor indexed="60"/>
        <bgColor indexed="25"/>
      </patternFill>
    </fill>
    <fill>
      <patternFill patternType="solid">
        <fgColor indexed="55"/>
        <bgColor indexed="50"/>
      </patternFill>
    </fill>
    <fill>
      <patternFill patternType="solid">
        <fgColor indexed="61"/>
        <bgColor indexed="46"/>
      </patternFill>
    </fill>
    <fill>
      <patternFill patternType="solid">
        <fgColor indexed="57"/>
        <bgColor indexed="14"/>
      </patternFill>
    </fill>
    <fill>
      <patternFill patternType="solid">
        <fgColor indexed="57"/>
        <bgColor indexed="33"/>
      </patternFill>
    </fill>
    <fill>
      <patternFill patternType="solid">
        <fgColor indexed="28"/>
        <bgColor indexed="33"/>
      </patternFill>
    </fill>
    <fill>
      <patternFill patternType="solid">
        <fgColor indexed="28"/>
        <bgColor indexed="56"/>
      </patternFill>
    </fill>
    <fill>
      <patternFill patternType="solid">
        <fgColor indexed="62"/>
        <bgColor indexed="48"/>
      </patternFill>
    </fill>
    <fill>
      <patternFill patternType="solid">
        <fgColor indexed="26"/>
        <bgColor indexed="34"/>
      </patternFill>
    </fill>
    <fill>
      <patternFill patternType="solid">
        <fgColor indexed="50"/>
        <bgColor indexed="55"/>
      </patternFill>
    </fill>
    <fill>
      <patternFill patternType="solid">
        <fgColor indexed="17"/>
        <bgColor indexed="21"/>
      </patternFill>
    </fill>
    <fill>
      <patternFill patternType="solid">
        <fgColor indexed="32"/>
        <bgColor indexed="9"/>
      </patternFill>
    </fill>
    <fill>
      <patternFill patternType="solid">
        <fgColor indexed="58"/>
        <bgColor indexed="16"/>
      </patternFill>
    </fill>
    <fill>
      <patternFill patternType="solid">
        <fgColor indexed="18"/>
        <bgColor indexed="42"/>
      </patternFill>
    </fill>
    <fill>
      <patternFill patternType="darkGray">
        <fgColor indexed="17"/>
        <bgColor indexed="21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8"/>
      </patternFill>
    </fill>
    <fill>
      <patternFill patternType="darkGray">
        <fgColor indexed="35"/>
        <bgColor indexed="15"/>
      </patternFill>
    </fill>
    <fill>
      <patternFill patternType="solid">
        <fgColor indexed="40"/>
        <bgColor indexed="56"/>
      </patternFill>
    </fill>
    <fill>
      <patternFill patternType="darkGray">
        <fgColor indexed="40"/>
        <bgColor indexed="35"/>
      </patternFill>
    </fill>
    <fill>
      <patternFill patternType="solid">
        <fgColor indexed="36"/>
        <bgColor indexed="22"/>
      </patternFill>
    </fill>
    <fill>
      <patternFill patternType="solid">
        <fgColor indexed="16"/>
        <bgColor indexed="37"/>
      </patternFill>
    </fill>
    <fill>
      <patternFill patternType="solid">
        <fgColor indexed="52"/>
        <bgColor indexed="22"/>
      </patternFill>
    </fill>
    <fill>
      <patternFill patternType="solid">
        <fgColor indexed="51"/>
        <bgColor indexed="36"/>
      </patternFill>
    </fill>
    <fill>
      <patternFill patternType="solid">
        <fgColor indexed="13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indexed="54"/>
        <bgColor indexed="63"/>
      </patternFill>
    </fill>
    <fill>
      <patternFill patternType="solid">
        <fgColor indexed="25"/>
        <bgColor indexed="60"/>
      </patternFill>
    </fill>
    <fill>
      <patternFill patternType="solid">
        <fgColor indexed="44"/>
        <bgColor indexed="31"/>
      </patternFill>
    </fill>
    <fill>
      <patternFill patternType="solid">
        <fgColor indexed="35"/>
        <b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3"/>
        <bgColor indexed="55"/>
      </patternFill>
    </fill>
    <fill>
      <patternFill patternType="solid">
        <fgColor indexed="33"/>
        <bgColor indexed="28"/>
      </patternFill>
    </fill>
    <fill>
      <patternFill patternType="solid">
        <fgColor indexed="56"/>
        <bgColor indexed="28"/>
      </patternFill>
    </fill>
    <fill>
      <patternFill patternType="solid">
        <fgColor indexed="35"/>
        <bgColor indexed="40"/>
      </patternFill>
    </fill>
    <fill>
      <patternFill patternType="solid">
        <fgColor indexed="39"/>
        <bgColor indexed="41"/>
      </patternFill>
    </fill>
    <fill>
      <patternFill patternType="solid">
        <fgColor indexed="41"/>
        <bgColor indexed="39"/>
      </patternFill>
    </fill>
    <fill>
      <patternFill patternType="solid">
        <fgColor indexed="14"/>
        <bgColor indexed="38"/>
      </patternFill>
    </fill>
    <fill>
      <patternFill patternType="solid">
        <fgColor indexed="33"/>
        <bgColor indexed="38"/>
      </patternFill>
    </fill>
    <fill>
      <patternFill patternType="solid">
        <fgColor indexed="38"/>
        <bgColor indexed="14"/>
      </patternFill>
    </fill>
    <fill>
      <patternFill patternType="solid">
        <fgColor indexed="38"/>
        <bgColor indexed="33"/>
      </patternFill>
    </fill>
    <fill>
      <patternFill patternType="solid">
        <fgColor indexed="15"/>
        <bgColor indexed="35"/>
      </patternFill>
    </fill>
    <fill>
      <patternFill patternType="solid">
        <fgColor indexed="10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  <fill>
      <patternFill patternType="solid">
        <fgColor rgb="FFCCFFFF"/>
        <bgColor rgb="FFCCFFFF"/>
      </patternFill>
    </fill>
    <fill>
      <patternFill patternType="solid">
        <fgColor rgb="FF33CCCC"/>
        <bgColor rgb="FF33CCCC"/>
      </patternFill>
    </fill>
    <fill>
      <patternFill patternType="solid">
        <fgColor rgb="FFCC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indexed="44"/>
        <bgColor indexed="3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6F6F6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9"/>
      </left>
      <right style="dashed">
        <color indexed="29"/>
      </right>
      <top style="dashed">
        <color indexed="29"/>
      </top>
      <bottom style="dashed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67">
    <xf numFmtId="0" fontId="0" fillId="0" borderId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111" fillId="0" borderId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2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5" borderId="1" applyNumberFormat="0" applyAlignment="0" applyProtection="0"/>
    <xf numFmtId="0" fontId="11" fillId="6" borderId="1" applyNumberFormat="0" applyAlignment="0" applyProtection="0"/>
    <xf numFmtId="0" fontId="11" fillId="5" borderId="1" applyNumberFormat="0" applyAlignment="0" applyProtection="0"/>
    <xf numFmtId="0" fontId="11" fillId="6" borderId="1" applyNumberFormat="0" applyAlignment="0" applyProtection="0"/>
    <xf numFmtId="0" fontId="11" fillId="5" borderId="1" applyNumberFormat="0" applyAlignment="0" applyProtection="0"/>
    <xf numFmtId="0" fontId="11" fillId="6" borderId="1" applyNumberFormat="0" applyAlignment="0" applyProtection="0"/>
    <xf numFmtId="0" fontId="12" fillId="25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2" fillId="25" borderId="2" applyNumberFormat="0" applyAlignment="0" applyProtection="0"/>
    <xf numFmtId="0" fontId="12" fillId="25" borderId="2" applyNumberFormat="0" applyAlignment="0" applyProtection="0"/>
    <xf numFmtId="0" fontId="14" fillId="5" borderId="4">
      <alignment horizontal="center" vertical="center"/>
    </xf>
    <xf numFmtId="0" fontId="14" fillId="6" borderId="4">
      <alignment horizontal="center" vertical="center"/>
    </xf>
    <xf numFmtId="49" fontId="15" fillId="26" borderId="5">
      <alignment horizontal="center" vertical="center" wrapText="1"/>
    </xf>
    <xf numFmtId="49" fontId="15" fillId="26" borderId="6">
      <alignment horizontal="center" vertical="center" wrapText="1"/>
    </xf>
    <xf numFmtId="49" fontId="15" fillId="27" borderId="7">
      <alignment horizontal="center" vertical="center" wrapText="1"/>
    </xf>
    <xf numFmtId="49" fontId="15" fillId="28" borderId="8">
      <alignment horizontal="center" vertical="center" wrapText="1"/>
    </xf>
    <xf numFmtId="49" fontId="15" fillId="29" borderId="7">
      <alignment horizontal="center" vertical="center" wrapText="1"/>
    </xf>
    <xf numFmtId="49" fontId="15" fillId="30" borderId="8">
      <alignment horizontal="center" vertical="center" wrapText="1"/>
    </xf>
    <xf numFmtId="49" fontId="15" fillId="29" borderId="7">
      <alignment horizontal="center" vertical="center" wrapText="1"/>
    </xf>
    <xf numFmtId="49" fontId="15" fillId="30" borderId="8">
      <alignment horizontal="center" vertical="center" wrapText="1"/>
    </xf>
    <xf numFmtId="49" fontId="15" fillId="27" borderId="7">
      <alignment horizontal="center" vertical="center" wrapText="1"/>
    </xf>
    <xf numFmtId="49" fontId="15" fillId="28" borderId="8">
      <alignment horizontal="center" vertical="center" wrapText="1"/>
    </xf>
    <xf numFmtId="49" fontId="15" fillId="26" borderId="9">
      <alignment horizontal="center" vertical="center" wrapText="1"/>
    </xf>
    <xf numFmtId="49" fontId="15" fillId="26" borderId="10">
      <alignment horizontal="center" vertical="center" wrapText="1"/>
    </xf>
    <xf numFmtId="0" fontId="16" fillId="31" borderId="11">
      <alignment horizontal="left" vertical="center"/>
    </xf>
    <xf numFmtId="0" fontId="17" fillId="32" borderId="12">
      <alignment horizontal="center" vertical="center"/>
    </xf>
    <xf numFmtId="0" fontId="17" fillId="32" borderId="13">
      <alignment horizontal="center" vertical="center"/>
    </xf>
    <xf numFmtId="0" fontId="18" fillId="17" borderId="14">
      <alignment horizontal="left" vertical="top" wrapText="1"/>
    </xf>
    <xf numFmtId="49" fontId="15" fillId="33" borderId="15">
      <alignment vertical="center" wrapText="1"/>
    </xf>
    <xf numFmtId="49" fontId="15" fillId="34" borderId="15">
      <alignment wrapText="1"/>
    </xf>
    <xf numFmtId="49" fontId="15" fillId="35" borderId="15">
      <alignment wrapText="1"/>
    </xf>
    <xf numFmtId="49" fontId="15" fillId="36" borderId="15">
      <alignment vertical="center" wrapText="1"/>
    </xf>
    <xf numFmtId="49" fontId="15" fillId="37" borderId="15">
      <alignment wrapText="1"/>
    </xf>
    <xf numFmtId="49" fontId="15" fillId="38" borderId="15">
      <alignment vertical="center" wrapText="1"/>
    </xf>
    <xf numFmtId="49" fontId="15" fillId="33" borderId="15">
      <alignment vertical="center" wrapText="1"/>
    </xf>
    <xf numFmtId="49" fontId="15" fillId="39" borderId="7">
      <alignment vertical="center" wrapText="1"/>
    </xf>
    <xf numFmtId="49" fontId="15" fillId="39" borderId="8">
      <alignment vertical="center" wrapText="1"/>
    </xf>
    <xf numFmtId="49" fontId="19" fillId="40" borderId="7">
      <alignment vertical="center" wrapText="1"/>
    </xf>
    <xf numFmtId="49" fontId="19" fillId="40" borderId="8">
      <alignment vertical="center" wrapText="1"/>
    </xf>
    <xf numFmtId="49" fontId="20" fillId="40" borderId="7">
      <alignment vertical="center" wrapText="1"/>
    </xf>
    <xf numFmtId="49" fontId="20" fillId="40" borderId="8">
      <alignment vertical="center" wrapText="1"/>
    </xf>
    <xf numFmtId="49" fontId="15" fillId="41" borderId="7">
      <alignment vertical="center" wrapText="1"/>
    </xf>
    <xf numFmtId="49" fontId="15" fillId="41" borderId="8">
      <alignment vertical="center" wrapText="1"/>
    </xf>
    <xf numFmtId="49" fontId="20" fillId="42" borderId="7">
      <alignment vertical="center" wrapText="1"/>
    </xf>
    <xf numFmtId="49" fontId="20" fillId="42" borderId="8">
      <alignment vertical="center" wrapText="1"/>
    </xf>
    <xf numFmtId="49" fontId="15" fillId="43" borderId="7">
      <alignment vertical="center" wrapText="1"/>
    </xf>
    <xf numFmtId="49" fontId="15" fillId="44" borderId="8">
      <alignment vertical="center" wrapText="1"/>
    </xf>
    <xf numFmtId="49" fontId="21" fillId="45" borderId="16">
      <alignment vertical="center" wrapText="1"/>
    </xf>
    <xf numFmtId="0" fontId="22" fillId="46" borderId="17">
      <alignment horizontal="left" vertical="center" wrapText="1"/>
    </xf>
    <xf numFmtId="49" fontId="15" fillId="24" borderId="8">
      <alignment vertical="center" wrapText="1"/>
    </xf>
    <xf numFmtId="49" fontId="15" fillId="47" borderId="8">
      <alignment vertical="center" wrapText="1"/>
    </xf>
    <xf numFmtId="49" fontId="15" fillId="20" borderId="8">
      <alignment vertical="center" wrapText="1"/>
    </xf>
    <xf numFmtId="49" fontId="15" fillId="48" borderId="8">
      <alignment vertical="center" wrapText="1"/>
    </xf>
    <xf numFmtId="49" fontId="15" fillId="49" borderId="8">
      <alignment vertical="center" wrapText="1"/>
    </xf>
    <xf numFmtId="49" fontId="80" fillId="10" borderId="18">
      <alignment vertical="top" wrapText="1"/>
    </xf>
    <xf numFmtId="49" fontId="80" fillId="11" borderId="18">
      <alignment vertical="top" wrapText="1"/>
    </xf>
    <xf numFmtId="49" fontId="112" fillId="73" borderId="90" applyProtection="0">
      <alignment vertical="top" wrapText="1"/>
    </xf>
    <xf numFmtId="49" fontId="80" fillId="50" borderId="18">
      <alignment vertical="top" wrapText="1"/>
    </xf>
    <xf numFmtId="0" fontId="7" fillId="31" borderId="0" applyNumberFormat="0" applyBorder="0" applyAlignment="0" applyProtection="0"/>
    <xf numFmtId="0" fontId="7" fillId="4" borderId="0" applyNumberFormat="0" applyBorder="0" applyAlignment="0" applyProtection="0"/>
    <xf numFmtId="0" fontId="7" fillId="51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52" borderId="0" applyNumberFormat="0" applyBorder="0" applyAlignment="0" applyProtection="0"/>
    <xf numFmtId="165" fontId="80" fillId="0" borderId="0" applyFill="0" applyBorder="0" applyAlignment="0" applyProtection="0"/>
    <xf numFmtId="183" fontId="80" fillId="0" borderId="0" applyFill="0" applyBorder="0" applyAlignment="0" applyProtection="0"/>
    <xf numFmtId="49" fontId="80" fillId="0" borderId="0">
      <alignment vertical="top" wrapText="1"/>
    </xf>
    <xf numFmtId="49" fontId="80" fillId="0" borderId="0">
      <alignment vertical="top" wrapText="1"/>
    </xf>
    <xf numFmtId="3" fontId="23" fillId="0" borderId="18">
      <alignment horizontal="right" vertical="top"/>
    </xf>
    <xf numFmtId="3" fontId="101" fillId="0" borderId="90" applyProtection="0">
      <alignment horizontal="right" vertical="top"/>
    </xf>
    <xf numFmtId="49" fontId="56" fillId="0" borderId="18">
      <alignment horizontal="right" vertical="top"/>
    </xf>
    <xf numFmtId="3" fontId="86" fillId="0" borderId="18">
      <alignment horizontal="right" vertical="top"/>
    </xf>
    <xf numFmtId="3" fontId="90" fillId="0" borderId="18">
      <alignment horizontal="right" vertical="top"/>
    </xf>
    <xf numFmtId="3" fontId="102" fillId="0" borderId="90" applyProtection="0">
      <alignment horizontal="right" vertical="top"/>
    </xf>
    <xf numFmtId="49" fontId="86" fillId="0" borderId="18">
      <alignment horizontal="right" vertical="top"/>
    </xf>
    <xf numFmtId="173" fontId="56" fillId="0" borderId="19"/>
    <xf numFmtId="4" fontId="56" fillId="0" borderId="19"/>
    <xf numFmtId="173" fontId="86" fillId="0" borderId="19"/>
    <xf numFmtId="173" fontId="90" fillId="0" borderId="20"/>
    <xf numFmtId="4" fontId="86" fillId="0" borderId="19"/>
    <xf numFmtId="4" fontId="86" fillId="0" borderId="19"/>
    <xf numFmtId="0" fontId="24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7" fillId="4" borderId="0" applyNumberFormat="0" applyBorder="0" applyAlignment="0" applyProtection="0"/>
    <xf numFmtId="0" fontId="7" fillId="51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52" borderId="0" applyNumberFormat="0" applyBorder="0" applyAlignment="0" applyProtection="0"/>
    <xf numFmtId="0" fontId="25" fillId="21" borderId="8">
      <alignment horizontal="center" vertical="top" wrapText="1"/>
    </xf>
    <xf numFmtId="0" fontId="113" fillId="74" borderId="91" applyNumberFormat="0" applyProtection="0">
      <alignment horizontal="center" vertical="top" wrapText="1"/>
    </xf>
    <xf numFmtId="0" fontId="84" fillId="53" borderId="18">
      <alignment vertical="top" wrapText="1"/>
    </xf>
    <xf numFmtId="0" fontId="114" fillId="54" borderId="90" applyNumberFormat="0" applyProtection="0">
      <alignment vertical="top" wrapText="1"/>
    </xf>
    <xf numFmtId="0" fontId="85" fillId="53" borderId="18">
      <alignment vertical="top" wrapText="1"/>
    </xf>
    <xf numFmtId="0" fontId="115" fillId="54" borderId="90" applyNumberFormat="0" applyProtection="0">
      <alignment vertical="top" wrapText="1"/>
    </xf>
    <xf numFmtId="0" fontId="88" fillId="0" borderId="0">
      <alignment vertical="top" wrapText="1"/>
    </xf>
    <xf numFmtId="0" fontId="116" fillId="0" borderId="0" applyNumberFormat="0" applyBorder="0" applyProtection="0">
      <alignment vertical="top" wrapText="1"/>
    </xf>
    <xf numFmtId="0" fontId="26" fillId="8" borderId="1" applyNumberFormat="0" applyAlignment="0" applyProtection="0"/>
    <xf numFmtId="166" fontId="80" fillId="0" borderId="0" applyFill="0" applyBorder="0" applyAlignment="0" applyProtection="0"/>
    <xf numFmtId="166" fontId="80" fillId="0" borderId="0" applyFill="0" applyBorder="0" applyAlignment="0" applyProtection="0"/>
    <xf numFmtId="166" fontId="80" fillId="0" borderId="0" applyFill="0" applyBorder="0" applyAlignment="0" applyProtection="0"/>
    <xf numFmtId="184" fontId="80" fillId="0" borderId="0" applyFill="0" applyBorder="0" applyAlignment="0" applyProtection="0"/>
    <xf numFmtId="167" fontId="80" fillId="0" borderId="0" applyFill="0" applyBorder="0" applyAlignment="0" applyProtection="0"/>
    <xf numFmtId="185" fontId="80" fillId="0" borderId="0" applyFill="0" applyBorder="0" applyAlignment="0" applyProtection="0"/>
    <xf numFmtId="184" fontId="80" fillId="0" borderId="0" applyFill="0" applyBorder="0" applyAlignment="0" applyProtection="0"/>
    <xf numFmtId="166" fontId="80" fillId="0" borderId="0" applyFill="0" applyBorder="0" applyAlignment="0" applyProtection="0"/>
    <xf numFmtId="166" fontId="80" fillId="0" borderId="0" applyFill="0" applyBorder="0" applyAlignment="0" applyProtection="0"/>
    <xf numFmtId="184" fontId="80" fillId="0" borderId="0" applyFill="0" applyBorder="0" applyAlignment="0" applyProtection="0"/>
    <xf numFmtId="166" fontId="80" fillId="0" borderId="0" applyFill="0" applyBorder="0" applyAlignment="0" applyProtection="0"/>
    <xf numFmtId="166" fontId="80" fillId="0" borderId="0" applyFill="0" applyBorder="0" applyAlignment="0" applyProtection="0"/>
    <xf numFmtId="184" fontId="80" fillId="0" borderId="0" applyFill="0" applyBorder="0" applyAlignment="0" applyProtection="0"/>
    <xf numFmtId="167" fontId="80" fillId="0" borderId="0" applyFill="0" applyBorder="0" applyAlignment="0" applyProtection="0"/>
    <xf numFmtId="185" fontId="80" fillId="0" borderId="0" applyFill="0" applyBorder="0" applyAlignment="0" applyProtection="0"/>
    <xf numFmtId="184" fontId="80" fillId="0" borderId="0" applyFill="0" applyBorder="0" applyAlignment="0" applyProtection="0"/>
    <xf numFmtId="166" fontId="80" fillId="0" borderId="0" applyFill="0" applyBorder="0" applyAlignment="0" applyProtection="0"/>
    <xf numFmtId="166" fontId="80" fillId="0" borderId="0" applyFill="0" applyBorder="0" applyAlignment="0" applyProtection="0"/>
    <xf numFmtId="184" fontId="80" fillId="0" borderId="0" applyFill="0" applyBorder="0" applyAlignment="0" applyProtection="0"/>
    <xf numFmtId="168" fontId="80" fillId="0" borderId="0" applyFill="0" applyBorder="0" applyAlignment="0" applyProtection="0"/>
    <xf numFmtId="186" fontId="80" fillId="0" borderId="0" applyFill="0" applyBorder="0" applyAlignment="0" applyProtection="0"/>
    <xf numFmtId="184" fontId="80" fillId="0" borderId="0" applyFill="0" applyBorder="0" applyAlignment="0" applyProtection="0"/>
    <xf numFmtId="168" fontId="80" fillId="0" borderId="0" applyFill="0" applyBorder="0" applyAlignment="0" applyProtection="0"/>
    <xf numFmtId="0" fontId="87" fillId="0" borderId="0">
      <alignment vertical="top"/>
    </xf>
    <xf numFmtId="0" fontId="36" fillId="55" borderId="21" applyNumberFormat="0" applyProtection="0">
      <alignment vertical="top"/>
    </xf>
    <xf numFmtId="0" fontId="104" fillId="0" borderId="0" applyNumberFormat="0" applyBorder="0" applyProtection="0">
      <alignment vertical="top"/>
    </xf>
    <xf numFmtId="0" fontId="87" fillId="0" borderId="0">
      <alignment vertical="top"/>
    </xf>
    <xf numFmtId="0" fontId="104" fillId="0" borderId="0" applyNumberFormat="0" applyBorder="0" applyProtection="0">
      <alignment vertical="top"/>
    </xf>
    <xf numFmtId="0" fontId="87" fillId="0" borderId="0">
      <alignment vertical="top"/>
    </xf>
    <xf numFmtId="0" fontId="104" fillId="0" borderId="0" applyNumberFormat="0" applyBorder="0" applyProtection="0">
      <alignment vertical="top"/>
    </xf>
    <xf numFmtId="0" fontId="104" fillId="0" borderId="0" applyNumberFormat="0" applyBorder="0" applyProtection="0">
      <alignment vertical="top"/>
    </xf>
    <xf numFmtId="0" fontId="27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26" fillId="8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56" borderId="0" applyNumberFormat="0" applyBorder="0" applyProtection="0">
      <alignment vertical="top"/>
    </xf>
    <xf numFmtId="0" fontId="31" fillId="7" borderId="0" applyNumberFormat="0" applyBorder="0">
      <alignment horizontal="right"/>
      <protection locked="0"/>
    </xf>
    <xf numFmtId="0" fontId="83" fillId="0" borderId="0"/>
    <xf numFmtId="0" fontId="117" fillId="0" borderId="0" applyNumberFormat="0" applyBorder="0" applyProtection="0"/>
    <xf numFmtId="0" fontId="25" fillId="57" borderId="18"/>
    <xf numFmtId="0" fontId="113" fillId="75" borderId="90" applyNumberFormat="0" applyProtection="0"/>
    <xf numFmtId="0" fontId="113" fillId="75" borderId="90" applyNumberFormat="0" applyProtection="0"/>
    <xf numFmtId="0" fontId="25" fillId="40" borderId="18"/>
    <xf numFmtId="0" fontId="113" fillId="58" borderId="90" applyNumberFormat="0" applyProtection="0"/>
    <xf numFmtId="0" fontId="55" fillId="59" borderId="25"/>
    <xf numFmtId="0" fontId="13" fillId="0" borderId="3" applyNumberFormat="0" applyFill="0" applyAlignment="0" applyProtection="0"/>
    <xf numFmtId="0" fontId="32" fillId="17" borderId="0" applyNumberFormat="0" applyBorder="0">
      <alignment horizontal="right" vertical="center"/>
      <protection locked="0"/>
    </xf>
    <xf numFmtId="0" fontId="32" fillId="7" borderId="0" applyNumberFormat="0" applyBorder="0">
      <alignment horizontal="right" vertical="center"/>
      <protection locked="0"/>
    </xf>
    <xf numFmtId="164" fontId="3" fillId="0" borderId="0" applyFill="0" applyBorder="0" applyAlignment="0" applyProtection="0"/>
    <xf numFmtId="169" fontId="80" fillId="0" borderId="0" applyFill="0" applyBorder="0" applyAlignment="0" applyProtection="0"/>
    <xf numFmtId="169" fontId="80" fillId="0" borderId="0" applyFill="0" applyBorder="0" applyAlignment="0" applyProtection="0"/>
    <xf numFmtId="187" fontId="80" fillId="0" borderId="0" applyFill="0" applyBorder="0" applyAlignment="0" applyProtection="0"/>
    <xf numFmtId="169" fontId="80" fillId="0" borderId="0" applyFill="0" applyBorder="0" applyAlignment="0" applyProtection="0"/>
    <xf numFmtId="187" fontId="80" fillId="0" borderId="0" applyFill="0" applyBorder="0" applyAlignment="0" applyProtection="0"/>
    <xf numFmtId="187" fontId="80" fillId="0" borderId="0" applyFill="0" applyBorder="0" applyAlignment="0" applyProtection="0"/>
    <xf numFmtId="43" fontId="3" fillId="0" borderId="0" applyFill="0" applyBorder="0" applyAlignment="0" applyProtection="0"/>
    <xf numFmtId="43" fontId="80" fillId="0" borderId="0" applyFill="0" applyBorder="0" applyAlignment="0" applyProtection="0"/>
    <xf numFmtId="169" fontId="80" fillId="0" borderId="0" applyFill="0" applyBorder="0" applyAlignment="0" applyProtection="0"/>
    <xf numFmtId="169" fontId="80" fillId="0" borderId="0" applyFill="0" applyBorder="0" applyAlignment="0" applyProtection="0"/>
    <xf numFmtId="187" fontId="80" fillId="0" borderId="0" applyFill="0" applyBorder="0" applyAlignment="0" applyProtection="0"/>
    <xf numFmtId="169" fontId="80" fillId="0" borderId="0" applyFill="0" applyBorder="0" applyAlignment="0" applyProtection="0"/>
    <xf numFmtId="187" fontId="80" fillId="0" borderId="0" applyFill="0" applyBorder="0" applyAlignment="0" applyProtection="0"/>
    <xf numFmtId="169" fontId="80" fillId="0" borderId="0" applyFill="0" applyBorder="0" applyAlignment="0" applyProtection="0"/>
    <xf numFmtId="187" fontId="80" fillId="0" borderId="0" applyFill="0" applyBorder="0" applyAlignment="0" applyProtection="0"/>
    <xf numFmtId="169" fontId="80" fillId="0" borderId="0" applyFill="0" applyBorder="0" applyAlignment="0" applyProtection="0"/>
    <xf numFmtId="187" fontId="80" fillId="0" borderId="0" applyFill="0" applyBorder="0" applyAlignment="0" applyProtection="0"/>
    <xf numFmtId="164" fontId="80" fillId="0" borderId="0" applyFill="0" applyBorder="0" applyAlignment="0" applyProtection="0"/>
    <xf numFmtId="166" fontId="80" fillId="0" borderId="0" applyFill="0" applyBorder="0" applyAlignment="0" applyProtection="0"/>
    <xf numFmtId="184" fontId="80" fillId="0" borderId="0" applyFill="0" applyBorder="0" applyAlignment="0" applyProtection="0"/>
    <xf numFmtId="166" fontId="80" fillId="0" borderId="0" applyFill="0" applyBorder="0" applyAlignment="0" applyProtection="0"/>
    <xf numFmtId="184" fontId="80" fillId="0" borderId="0" applyFill="0" applyBorder="0" applyAlignment="0" applyProtection="0"/>
    <xf numFmtId="0" fontId="33" fillId="7" borderId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7" borderId="0"/>
    <xf numFmtId="0" fontId="33" fillId="7" borderId="0"/>
    <xf numFmtId="170" fontId="35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80" fillId="0" borderId="0"/>
    <xf numFmtId="0" fontId="80" fillId="0" borderId="0"/>
    <xf numFmtId="0" fontId="36" fillId="0" borderId="0"/>
    <xf numFmtId="0" fontId="91" fillId="56" borderId="0">
      <alignment vertical="top"/>
    </xf>
    <xf numFmtId="0" fontId="36" fillId="56" borderId="0">
      <alignment vertical="top"/>
    </xf>
    <xf numFmtId="0" fontId="80" fillId="0" borderId="0"/>
    <xf numFmtId="0" fontId="111" fillId="0" borderId="0"/>
    <xf numFmtId="0" fontId="100" fillId="56" borderId="0">
      <alignment vertical="top"/>
    </xf>
    <xf numFmtId="0" fontId="36" fillId="56" borderId="0">
      <alignment vertical="top"/>
    </xf>
    <xf numFmtId="0" fontId="36" fillId="56" borderId="0">
      <alignment vertical="top"/>
    </xf>
    <xf numFmtId="0" fontId="36" fillId="56" borderId="0">
      <alignment vertical="top"/>
    </xf>
    <xf numFmtId="0" fontId="36" fillId="56" borderId="0">
      <alignment vertical="top"/>
    </xf>
    <xf numFmtId="0" fontId="36" fillId="56" borderId="0">
      <alignment vertical="top"/>
    </xf>
    <xf numFmtId="0" fontId="36" fillId="56" borderId="0">
      <alignment vertical="top"/>
    </xf>
    <xf numFmtId="0" fontId="100" fillId="56" borderId="0">
      <alignment vertical="top"/>
    </xf>
    <xf numFmtId="0" fontId="100" fillId="56" borderId="0">
      <alignment vertical="top"/>
    </xf>
    <xf numFmtId="0" fontId="80" fillId="0" borderId="0">
      <alignment wrapText="1"/>
    </xf>
    <xf numFmtId="0" fontId="80" fillId="0" borderId="0">
      <alignment wrapText="1"/>
    </xf>
    <xf numFmtId="0" fontId="37" fillId="0" borderId="0"/>
    <xf numFmtId="0" fontId="80" fillId="0" borderId="0">
      <alignment wrapText="1"/>
    </xf>
    <xf numFmtId="0" fontId="100" fillId="56" borderId="0">
      <alignment vertical="top"/>
    </xf>
    <xf numFmtId="0" fontId="100" fillId="56" borderId="0">
      <alignment vertical="top"/>
    </xf>
    <xf numFmtId="0" fontId="100" fillId="56" borderId="0">
      <alignment vertical="top"/>
    </xf>
    <xf numFmtId="0" fontId="100" fillId="56" borderId="0">
      <alignment vertical="top"/>
    </xf>
    <xf numFmtId="0" fontId="100" fillId="56" borderId="0">
      <alignment vertical="top"/>
    </xf>
    <xf numFmtId="0" fontId="80" fillId="0" borderId="0">
      <alignment wrapText="1"/>
    </xf>
    <xf numFmtId="0" fontId="80" fillId="0" borderId="0"/>
    <xf numFmtId="0" fontId="80" fillId="0" borderId="0">
      <alignment wrapText="1"/>
    </xf>
    <xf numFmtId="0" fontId="80" fillId="0" borderId="0"/>
    <xf numFmtId="0" fontId="80" fillId="0" borderId="0">
      <alignment wrapText="1"/>
    </xf>
    <xf numFmtId="0" fontId="80" fillId="0" borderId="0">
      <alignment wrapText="1"/>
    </xf>
    <xf numFmtId="0" fontId="80" fillId="0" borderId="0">
      <alignment wrapText="1"/>
    </xf>
    <xf numFmtId="0" fontId="5" fillId="0" borderId="0"/>
    <xf numFmtId="0" fontId="80" fillId="0" borderId="0">
      <alignment wrapText="1"/>
    </xf>
    <xf numFmtId="0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80" fillId="0" borderId="0"/>
    <xf numFmtId="0" fontId="5" fillId="0" borderId="0"/>
    <xf numFmtId="0" fontId="80" fillId="0" borderId="0"/>
    <xf numFmtId="0" fontId="39" fillId="0" borderId="0"/>
    <xf numFmtId="0" fontId="80" fillId="0" borderId="0" applyNumberFormat="0" applyFill="0" applyBorder="0" applyAlignment="0" applyProtection="0"/>
    <xf numFmtId="0" fontId="40" fillId="0" borderId="0"/>
    <xf numFmtId="0" fontId="41" fillId="0" borderId="0"/>
    <xf numFmtId="0" fontId="80" fillId="0" borderId="0"/>
    <xf numFmtId="0" fontId="39" fillId="0" borderId="0"/>
    <xf numFmtId="0" fontId="39" fillId="0" borderId="0"/>
    <xf numFmtId="0" fontId="42" fillId="0" borderId="0"/>
    <xf numFmtId="0" fontId="80" fillId="0" borderId="0"/>
    <xf numFmtId="0" fontId="80" fillId="9" borderId="21" applyNumberFormat="0" applyAlignment="0" applyProtection="0"/>
    <xf numFmtId="0" fontId="80" fillId="9" borderId="21" applyNumberFormat="0" applyAlignment="0" applyProtection="0"/>
    <xf numFmtId="0" fontId="80" fillId="9" borderId="21" applyNumberFormat="0" applyAlignment="0" applyProtection="0"/>
    <xf numFmtId="0" fontId="55" fillId="0" borderId="0"/>
    <xf numFmtId="0" fontId="118" fillId="0" borderId="0" applyNumberFormat="0" applyBorder="0" applyProtection="0"/>
    <xf numFmtId="171" fontId="43" fillId="0" borderId="0">
      <alignment horizontal="right"/>
    </xf>
    <xf numFmtId="0" fontId="33" fillId="7" borderId="0"/>
    <xf numFmtId="0" fontId="44" fillId="5" borderId="26" applyNumberFormat="0" applyAlignment="0" applyProtection="0"/>
    <xf numFmtId="0" fontId="44" fillId="6" borderId="26" applyNumberFormat="0" applyAlignment="0" applyProtection="0"/>
    <xf numFmtId="172" fontId="80" fillId="0" borderId="0" applyFill="0" applyBorder="0" applyAlignment="0" applyProtection="0"/>
    <xf numFmtId="172" fontId="80" fillId="0" borderId="0" applyFill="0" applyBorder="0" applyAlignment="0" applyProtection="0"/>
    <xf numFmtId="172" fontId="80" fillId="0" borderId="0" applyFill="0" applyBorder="0" applyAlignment="0" applyProtection="0"/>
    <xf numFmtId="172" fontId="80" fillId="0" borderId="0" applyFill="0" applyBorder="0" applyAlignment="0" applyProtection="0"/>
    <xf numFmtId="172" fontId="80" fillId="0" borderId="0" applyFill="0" applyBorder="0" applyAlignment="0" applyProtection="0"/>
    <xf numFmtId="172" fontId="80" fillId="0" borderId="0" applyFill="0" applyBorder="0" applyAlignment="0" applyProtection="0"/>
    <xf numFmtId="172" fontId="80" fillId="0" borderId="0" applyFill="0" applyBorder="0" applyAlignment="0" applyProtection="0"/>
    <xf numFmtId="172" fontId="80" fillId="0" borderId="0" applyFill="0" applyBorder="0" applyAlignment="0" applyProtection="0"/>
    <xf numFmtId="0" fontId="80" fillId="9" borderId="21" applyNumberFormat="0" applyAlignment="0" applyProtection="0"/>
    <xf numFmtId="0" fontId="44" fillId="5" borderId="26" applyNumberFormat="0" applyAlignment="0" applyProtection="0"/>
    <xf numFmtId="0" fontId="44" fillId="6" borderId="26" applyNumberFormat="0" applyAlignment="0" applyProtection="0"/>
    <xf numFmtId="0" fontId="88" fillId="0" borderId="0">
      <alignment vertical="top" wrapText="1"/>
    </xf>
    <xf numFmtId="0" fontId="116" fillId="0" borderId="0" applyNumberFormat="0" applyBorder="0" applyProtection="0">
      <alignment vertical="top" wrapText="1"/>
    </xf>
    <xf numFmtId="0" fontId="116" fillId="0" borderId="0" applyNumberFormat="0" applyBorder="0" applyProtection="0">
      <alignment vertical="top" wrapText="1"/>
    </xf>
    <xf numFmtId="0" fontId="80" fillId="0" borderId="0" applyNumberForma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Protection="0">
      <alignment horizontal="left"/>
    </xf>
    <xf numFmtId="0" fontId="80" fillId="0" borderId="0" applyNumberFormat="0" applyFill="0" applyBorder="0" applyAlignment="0" applyProtection="0"/>
    <xf numFmtId="173" fontId="45" fillId="60" borderId="27">
      <alignment vertical="center"/>
    </xf>
    <xf numFmtId="173" fontId="45" fillId="61" borderId="27">
      <alignment vertical="center"/>
    </xf>
    <xf numFmtId="4" fontId="45" fillId="60" borderId="27">
      <alignment vertical="center"/>
    </xf>
    <xf numFmtId="4" fontId="45" fillId="61" borderId="27">
      <alignment vertical="center"/>
    </xf>
    <xf numFmtId="174" fontId="45" fillId="60" borderId="27">
      <alignment vertical="center"/>
    </xf>
    <xf numFmtId="174" fontId="45" fillId="61" borderId="27">
      <alignment vertical="center"/>
    </xf>
    <xf numFmtId="175" fontId="45" fillId="60" borderId="27">
      <alignment vertical="center"/>
    </xf>
    <xf numFmtId="175" fontId="45" fillId="61" borderId="27">
      <alignment vertical="center"/>
    </xf>
    <xf numFmtId="3" fontId="45" fillId="60" borderId="27">
      <alignment vertical="center"/>
    </xf>
    <xf numFmtId="3" fontId="45" fillId="61" borderId="27">
      <alignment vertical="center"/>
    </xf>
    <xf numFmtId="0" fontId="46" fillId="60" borderId="27">
      <alignment vertical="center"/>
    </xf>
    <xf numFmtId="0" fontId="46" fillId="61" borderId="27">
      <alignment vertical="center"/>
    </xf>
    <xf numFmtId="0" fontId="46" fillId="60" borderId="27">
      <alignment vertical="center"/>
    </xf>
    <xf numFmtId="0" fontId="46" fillId="61" borderId="27">
      <alignment vertical="center"/>
    </xf>
    <xf numFmtId="0" fontId="46" fillId="60" borderId="27">
      <alignment vertical="center"/>
    </xf>
    <xf numFmtId="0" fontId="46" fillId="61" borderId="27">
      <alignment vertical="center"/>
    </xf>
    <xf numFmtId="176" fontId="47" fillId="60" borderId="27">
      <alignment vertical="center"/>
    </xf>
    <xf numFmtId="176" fontId="47" fillId="61" borderId="27">
      <alignment vertical="center"/>
    </xf>
    <xf numFmtId="177" fontId="47" fillId="60" borderId="27">
      <alignment vertical="center"/>
    </xf>
    <xf numFmtId="177" fontId="47" fillId="61" borderId="27">
      <alignment vertical="center"/>
    </xf>
    <xf numFmtId="178" fontId="47" fillId="60" borderId="27">
      <alignment vertical="center"/>
    </xf>
    <xf numFmtId="178" fontId="47" fillId="61" borderId="27">
      <alignment vertical="center"/>
    </xf>
    <xf numFmtId="179" fontId="48" fillId="60" borderId="27">
      <alignment vertical="center"/>
    </xf>
    <xf numFmtId="179" fontId="48" fillId="61" borderId="27">
      <alignment vertical="center"/>
    </xf>
    <xf numFmtId="180" fontId="48" fillId="60" borderId="27">
      <alignment vertical="center"/>
    </xf>
    <xf numFmtId="180" fontId="48" fillId="61" borderId="27">
      <alignment vertical="center"/>
    </xf>
    <xf numFmtId="172" fontId="48" fillId="60" borderId="27">
      <alignment vertical="center"/>
    </xf>
    <xf numFmtId="172" fontId="48" fillId="61" borderId="27">
      <alignment vertical="center"/>
    </xf>
    <xf numFmtId="0" fontId="49" fillId="60" borderId="27">
      <alignment vertical="center"/>
    </xf>
    <xf numFmtId="0" fontId="49" fillId="61" borderId="27">
      <alignment vertical="center"/>
    </xf>
    <xf numFmtId="0" fontId="49" fillId="60" borderId="27">
      <alignment horizontal="left" vertical="center"/>
    </xf>
    <xf numFmtId="0" fontId="49" fillId="61" borderId="27">
      <alignment horizontal="left" vertical="center"/>
    </xf>
    <xf numFmtId="173" fontId="50" fillId="62" borderId="27">
      <alignment vertical="center"/>
    </xf>
    <xf numFmtId="4" fontId="50" fillId="62" borderId="27">
      <alignment vertical="center"/>
    </xf>
    <xf numFmtId="174" fontId="50" fillId="62" borderId="27">
      <alignment vertical="center"/>
    </xf>
    <xf numFmtId="175" fontId="50" fillId="62" borderId="27">
      <alignment vertical="center"/>
    </xf>
    <xf numFmtId="3" fontId="50" fillId="62" borderId="27">
      <alignment vertical="center"/>
    </xf>
    <xf numFmtId="0" fontId="51" fillId="62" borderId="27">
      <alignment vertical="center"/>
    </xf>
    <xf numFmtId="0" fontId="51" fillId="62" borderId="27">
      <alignment vertical="center"/>
    </xf>
    <xf numFmtId="0" fontId="51" fillId="62" borderId="27">
      <alignment vertical="center"/>
    </xf>
    <xf numFmtId="176" fontId="52" fillId="62" borderId="27">
      <alignment vertical="center"/>
    </xf>
    <xf numFmtId="177" fontId="52" fillId="62" borderId="27">
      <alignment vertical="center"/>
    </xf>
    <xf numFmtId="178" fontId="52" fillId="62" borderId="27">
      <alignment vertical="center"/>
    </xf>
    <xf numFmtId="179" fontId="53" fillId="62" borderId="27">
      <alignment vertical="center"/>
    </xf>
    <xf numFmtId="180" fontId="53" fillId="62" borderId="27">
      <alignment vertical="center"/>
    </xf>
    <xf numFmtId="172" fontId="53" fillId="62" borderId="27">
      <alignment vertical="center"/>
    </xf>
    <xf numFmtId="0" fontId="54" fillId="62" borderId="27">
      <alignment vertical="center"/>
    </xf>
    <xf numFmtId="0" fontId="54" fillId="62" borderId="27">
      <alignment horizontal="left" vertical="center"/>
    </xf>
    <xf numFmtId="173" fontId="45" fillId="63" borderId="25">
      <alignment vertical="center"/>
    </xf>
    <xf numFmtId="4" fontId="45" fillId="63" borderId="25">
      <alignment vertical="center"/>
    </xf>
    <xf numFmtId="174" fontId="45" fillId="63" borderId="25">
      <alignment vertical="center"/>
    </xf>
    <xf numFmtId="175" fontId="45" fillId="63" borderId="25">
      <alignment vertical="center"/>
    </xf>
    <xf numFmtId="3" fontId="45" fillId="63" borderId="25">
      <alignment vertical="center"/>
    </xf>
    <xf numFmtId="0" fontId="46" fillId="63" borderId="25">
      <alignment vertical="center"/>
    </xf>
    <xf numFmtId="0" fontId="46" fillId="63" borderId="25">
      <alignment vertical="center"/>
    </xf>
    <xf numFmtId="0" fontId="46" fillId="63" borderId="25">
      <alignment vertical="center"/>
    </xf>
    <xf numFmtId="176" fontId="47" fillId="63" borderId="25">
      <alignment vertical="center"/>
    </xf>
    <xf numFmtId="177" fontId="47" fillId="63" borderId="25">
      <alignment vertical="center"/>
    </xf>
    <xf numFmtId="178" fontId="47" fillId="63" borderId="25">
      <alignment vertical="center"/>
    </xf>
    <xf numFmtId="179" fontId="48" fillId="63" borderId="25">
      <alignment vertical="center"/>
    </xf>
    <xf numFmtId="180" fontId="48" fillId="63" borderId="25">
      <alignment vertical="center"/>
    </xf>
    <xf numFmtId="172" fontId="48" fillId="63" borderId="25">
      <alignment vertical="center"/>
    </xf>
    <xf numFmtId="0" fontId="49" fillId="63" borderId="25">
      <alignment vertical="center"/>
    </xf>
    <xf numFmtId="0" fontId="49" fillId="63" borderId="25">
      <alignment horizontal="left" vertical="center"/>
    </xf>
    <xf numFmtId="173" fontId="50" fillId="64" borderId="25">
      <alignment vertical="center"/>
    </xf>
    <xf numFmtId="4" fontId="50" fillId="64" borderId="25">
      <alignment vertical="center"/>
    </xf>
    <xf numFmtId="174" fontId="50" fillId="64" borderId="25">
      <alignment vertical="center"/>
    </xf>
    <xf numFmtId="175" fontId="50" fillId="64" borderId="25">
      <alignment vertical="center"/>
    </xf>
    <xf numFmtId="3" fontId="50" fillId="64" borderId="25">
      <alignment vertical="center"/>
    </xf>
    <xf numFmtId="0" fontId="51" fillId="64" borderId="25">
      <alignment vertical="center"/>
    </xf>
    <xf numFmtId="0" fontId="51" fillId="64" borderId="25">
      <alignment vertical="center"/>
    </xf>
    <xf numFmtId="0" fontId="51" fillId="64" borderId="25">
      <alignment vertical="center"/>
    </xf>
    <xf numFmtId="176" fontId="52" fillId="64" borderId="25">
      <alignment vertical="center"/>
    </xf>
    <xf numFmtId="177" fontId="52" fillId="64" borderId="25">
      <alignment vertical="center"/>
    </xf>
    <xf numFmtId="178" fontId="52" fillId="64" borderId="25">
      <alignment vertical="center"/>
    </xf>
    <xf numFmtId="179" fontId="53" fillId="64" borderId="25">
      <alignment vertical="center"/>
    </xf>
    <xf numFmtId="180" fontId="53" fillId="64" borderId="25">
      <alignment vertical="center"/>
    </xf>
    <xf numFmtId="172" fontId="53" fillId="64" borderId="25">
      <alignment vertical="center"/>
    </xf>
    <xf numFmtId="0" fontId="54" fillId="64" borderId="25">
      <alignment vertical="center"/>
    </xf>
    <xf numFmtId="0" fontId="54" fillId="64" borderId="25">
      <alignment horizontal="left" vertical="center"/>
    </xf>
    <xf numFmtId="0" fontId="80" fillId="51" borderId="0" applyBorder="0">
      <alignment horizontal="left" vertical="center"/>
    </xf>
    <xf numFmtId="49" fontId="80" fillId="41" borderId="8">
      <alignment vertical="center" wrapText="1"/>
    </xf>
    <xf numFmtId="0" fontId="80" fillId="21" borderId="8">
      <alignment horizontal="left" vertical="center" wrapText="1"/>
    </xf>
    <xf numFmtId="0" fontId="25" fillId="21" borderId="8">
      <alignment horizontal="left" vertical="center" wrapText="1"/>
    </xf>
    <xf numFmtId="0" fontId="80" fillId="65" borderId="28">
      <alignment horizontal="left" vertical="center" wrapText="1"/>
    </xf>
    <xf numFmtId="0" fontId="80" fillId="66" borderId="28">
      <alignment horizontal="left" vertical="center" wrapText="1"/>
    </xf>
    <xf numFmtId="0" fontId="55" fillId="67" borderId="8">
      <alignment horizontal="left" vertical="center" wrapText="1"/>
    </xf>
    <xf numFmtId="0" fontId="55" fillId="68" borderId="8">
      <alignment horizontal="left" vertical="center" wrapText="1"/>
    </xf>
    <xf numFmtId="49" fontId="56" fillId="69" borderId="29">
      <alignment vertical="center"/>
    </xf>
    <xf numFmtId="49" fontId="81" fillId="69" borderId="30">
      <alignment vertical="center"/>
    </xf>
    <xf numFmtId="0" fontId="57" fillId="69" borderId="31">
      <alignment horizontal="left" vertical="center" wrapText="1"/>
    </xf>
    <xf numFmtId="0" fontId="57" fillId="69" borderId="32">
      <alignment horizontal="left" vertical="center" wrapText="1"/>
    </xf>
    <xf numFmtId="49" fontId="80" fillId="46" borderId="33">
      <alignment vertical="center" wrapText="1"/>
    </xf>
    <xf numFmtId="49" fontId="80" fillId="46" borderId="34">
      <alignment vertical="center" wrapText="1"/>
    </xf>
    <xf numFmtId="0" fontId="80" fillId="24" borderId="8">
      <alignment horizontal="left" vertical="center" wrapText="1"/>
    </xf>
    <xf numFmtId="0" fontId="80" fillId="47" borderId="8">
      <alignment horizontal="left" vertical="center" wrapText="1"/>
    </xf>
    <xf numFmtId="0" fontId="80" fillId="20" borderId="8">
      <alignment horizontal="left" vertical="center" wrapText="1"/>
    </xf>
    <xf numFmtId="0" fontId="80" fillId="48" borderId="8">
      <alignment horizontal="left" vertical="center" wrapText="1"/>
    </xf>
    <xf numFmtId="0" fontId="80" fillId="49" borderId="8">
      <alignment horizontal="left" vertical="center" wrapText="1"/>
    </xf>
    <xf numFmtId="49" fontId="58" fillId="2" borderId="29">
      <alignment vertical="center"/>
    </xf>
    <xf numFmtId="49" fontId="58" fillId="2" borderId="30">
      <alignment vertical="center"/>
    </xf>
    <xf numFmtId="0" fontId="57" fillId="2" borderId="31">
      <alignment horizontal="left" vertical="center" wrapText="1"/>
    </xf>
    <xf numFmtId="0" fontId="57" fillId="2" borderId="32">
      <alignment horizontal="left" vertical="center" wrapText="1"/>
    </xf>
    <xf numFmtId="49" fontId="56" fillId="10" borderId="29">
      <alignment vertical="center"/>
    </xf>
    <xf numFmtId="49" fontId="81" fillId="11" borderId="30">
      <alignment vertical="center"/>
    </xf>
    <xf numFmtId="0" fontId="57" fillId="10" borderId="31">
      <alignment horizontal="left" vertical="center" wrapText="1"/>
    </xf>
    <xf numFmtId="0" fontId="57" fillId="11" borderId="32">
      <alignment horizontal="left" vertical="center" wrapText="1"/>
    </xf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5" applyNumberFormat="0" applyFill="0" applyAlignment="0" applyProtection="0"/>
    <xf numFmtId="0" fontId="62" fillId="0" borderId="23" applyNumberFormat="0" applyFill="0" applyAlignment="0" applyProtection="0"/>
    <xf numFmtId="0" fontId="63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4" fillId="10" borderId="0" applyNumberFormat="0" applyBorder="0">
      <alignment horizontal="left" vertical="center"/>
      <protection locked="0"/>
    </xf>
    <xf numFmtId="0" fontId="64" fillId="11" borderId="0" applyNumberFormat="0" applyBorder="0">
      <alignment horizontal="left" vertical="center"/>
      <protection locked="0"/>
    </xf>
    <xf numFmtId="0" fontId="65" fillId="7" borderId="0" applyNumberFormat="0" applyBorder="0">
      <alignment horizontal="left"/>
      <protection locked="0"/>
    </xf>
    <xf numFmtId="0" fontId="6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24" fillId="0" borderId="24" applyNumberFormat="0" applyFill="0" applyAlignment="0" applyProtection="0"/>
    <xf numFmtId="0" fontId="67" fillId="0" borderId="37" applyNumberFormat="0" applyFill="0" applyAlignment="0" applyProtection="0"/>
    <xf numFmtId="0" fontId="8" fillId="14" borderId="0" applyNumberFormat="0" applyBorder="0" applyAlignment="0" applyProtection="0"/>
    <xf numFmtId="0" fontId="10" fillId="2" borderId="0" applyNumberFormat="0" applyBorder="0" applyAlignment="0" applyProtection="0"/>
    <xf numFmtId="0" fontId="68" fillId="25" borderId="2" applyNumberFormat="0" applyAlignment="0" applyProtection="0"/>
    <xf numFmtId="0" fontId="59" fillId="0" borderId="0" applyNumberFormat="0" applyFill="0" applyBorder="0" applyAlignment="0" applyProtection="0"/>
    <xf numFmtId="0" fontId="25" fillId="21" borderId="8">
      <alignment horizontal="center" vertical="top" wrapText="1"/>
    </xf>
    <xf numFmtId="49" fontId="80" fillId="10" borderId="18">
      <alignment vertical="top" wrapText="1"/>
    </xf>
    <xf numFmtId="0" fontId="120" fillId="0" borderId="0"/>
    <xf numFmtId="49" fontId="80" fillId="78" borderId="92">
      <alignment vertical="top" wrapText="1"/>
    </xf>
    <xf numFmtId="0" fontId="121" fillId="56" borderId="0">
      <alignment vertical="top"/>
    </xf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123" fillId="0" borderId="0"/>
    <xf numFmtId="0" fontId="122" fillId="0" borderId="0"/>
    <xf numFmtId="0" fontId="123" fillId="0" borderId="0"/>
    <xf numFmtId="43" fontId="2" fillId="0" borderId="0" applyFont="0" applyFill="0" applyBorder="0" applyAlignment="0" applyProtection="0"/>
    <xf numFmtId="173" fontId="56" fillId="0" borderId="19"/>
    <xf numFmtId="173" fontId="90" fillId="0" borderId="20"/>
    <xf numFmtId="0" fontId="133" fillId="0" borderId="0" applyNumberFormat="0" applyFill="0" applyBorder="0" applyAlignment="0" applyProtection="0"/>
    <xf numFmtId="0" fontId="134" fillId="0" borderId="100" applyNumberFormat="0" applyFill="0" applyAlignment="0" applyProtection="0"/>
    <xf numFmtId="0" fontId="135" fillId="0" borderId="101" applyNumberFormat="0" applyFill="0" applyAlignment="0" applyProtection="0"/>
    <xf numFmtId="0" fontId="136" fillId="0" borderId="102" applyNumberFormat="0" applyFill="0" applyAlignment="0" applyProtection="0"/>
    <xf numFmtId="0" fontId="136" fillId="0" borderId="0" applyNumberFormat="0" applyFill="0" applyBorder="0" applyAlignment="0" applyProtection="0"/>
    <xf numFmtId="0" fontId="137" fillId="81" borderId="0" applyNumberFormat="0" applyBorder="0" applyAlignment="0" applyProtection="0"/>
    <xf numFmtId="0" fontId="138" fillId="82" borderId="0" applyNumberFormat="0" applyBorder="0" applyAlignment="0" applyProtection="0"/>
    <xf numFmtId="0" fontId="139" fillId="83" borderId="0" applyNumberFormat="0" applyBorder="0" applyAlignment="0" applyProtection="0"/>
    <xf numFmtId="0" fontId="140" fillId="84" borderId="103" applyNumberFormat="0" applyAlignment="0" applyProtection="0"/>
    <xf numFmtId="0" fontId="141" fillId="85" borderId="104" applyNumberFormat="0" applyAlignment="0" applyProtection="0"/>
    <xf numFmtId="0" fontId="142" fillId="85" borderId="103" applyNumberFormat="0" applyAlignment="0" applyProtection="0"/>
    <xf numFmtId="0" fontId="143" fillId="0" borderId="105" applyNumberFormat="0" applyFill="0" applyAlignment="0" applyProtection="0"/>
    <xf numFmtId="0" fontId="144" fillId="86" borderId="106" applyNumberFormat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108" applyNumberFormat="0" applyFill="0" applyAlignment="0" applyProtection="0"/>
    <xf numFmtId="0" fontId="148" fillId="88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48" fillId="91" borderId="0" applyNumberFormat="0" applyBorder="0" applyAlignment="0" applyProtection="0"/>
    <xf numFmtId="0" fontId="148" fillId="92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48" fillId="95" borderId="0" applyNumberFormat="0" applyBorder="0" applyAlignment="0" applyProtection="0"/>
    <xf numFmtId="0" fontId="148" fillId="96" borderId="0" applyNumberFormat="0" applyBorder="0" applyAlignment="0" applyProtection="0"/>
    <xf numFmtId="0" fontId="1" fillId="97" borderId="0" applyNumberFormat="0" applyBorder="0" applyAlignment="0" applyProtection="0"/>
    <xf numFmtId="0" fontId="1" fillId="98" borderId="0" applyNumberFormat="0" applyBorder="0" applyAlignment="0" applyProtection="0"/>
    <xf numFmtId="0" fontId="148" fillId="99" borderId="0" applyNumberFormat="0" applyBorder="0" applyAlignment="0" applyProtection="0"/>
    <xf numFmtId="0" fontId="148" fillId="100" borderId="0" applyNumberFormat="0" applyBorder="0" applyAlignment="0" applyProtection="0"/>
    <xf numFmtId="0" fontId="1" fillId="101" borderId="0" applyNumberFormat="0" applyBorder="0" applyAlignment="0" applyProtection="0"/>
    <xf numFmtId="0" fontId="1" fillId="102" borderId="0" applyNumberFormat="0" applyBorder="0" applyAlignment="0" applyProtection="0"/>
    <xf numFmtId="0" fontId="148" fillId="103" borderId="0" applyNumberFormat="0" applyBorder="0" applyAlignment="0" applyProtection="0"/>
    <xf numFmtId="0" fontId="148" fillId="104" borderId="0" applyNumberFormat="0" applyBorder="0" applyAlignment="0" applyProtection="0"/>
    <xf numFmtId="0" fontId="1" fillId="105" borderId="0" applyNumberFormat="0" applyBorder="0" applyAlignment="0" applyProtection="0"/>
    <xf numFmtId="0" fontId="1" fillId="106" borderId="0" applyNumberFormat="0" applyBorder="0" applyAlignment="0" applyProtection="0"/>
    <xf numFmtId="0" fontId="148" fillId="107" borderId="0" applyNumberFormat="0" applyBorder="0" applyAlignment="0" applyProtection="0"/>
    <xf numFmtId="0" fontId="148" fillId="108" borderId="0" applyNumberFormat="0" applyBorder="0" applyAlignment="0" applyProtection="0"/>
    <xf numFmtId="0" fontId="1" fillId="109" borderId="0" applyNumberFormat="0" applyBorder="0" applyAlignment="0" applyProtection="0"/>
    <xf numFmtId="0" fontId="1" fillId="110" borderId="0" applyNumberFormat="0" applyBorder="0" applyAlignment="0" applyProtection="0"/>
    <xf numFmtId="0" fontId="148" fillId="111" borderId="0" applyNumberFormat="0" applyBorder="0" applyAlignment="0" applyProtection="0"/>
    <xf numFmtId="0" fontId="1" fillId="0" borderId="0"/>
    <xf numFmtId="0" fontId="1" fillId="0" borderId="0"/>
    <xf numFmtId="0" fontId="1" fillId="87" borderId="107" applyNumberFormat="0" applyFont="0" applyAlignment="0" applyProtection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3" fillId="0" borderId="0"/>
    <xf numFmtId="49" fontId="3" fillId="10" borderId="116">
      <alignment vertical="top" wrapText="1"/>
    </xf>
    <xf numFmtId="0" fontId="36" fillId="56" borderId="0">
      <alignment vertical="top"/>
    </xf>
    <xf numFmtId="0" fontId="85" fillId="53" borderId="116">
      <alignment vertical="top" wrapText="1"/>
    </xf>
    <xf numFmtId="49" fontId="56" fillId="0" borderId="116">
      <alignment horizontal="right" vertical="top"/>
    </xf>
  </cellStyleXfs>
  <cellXfs count="1290">
    <xf numFmtId="0" fontId="0" fillId="0" borderId="0" xfId="0"/>
    <xf numFmtId="0" fontId="69" fillId="7" borderId="0" xfId="0" applyFont="1" applyFill="1"/>
    <xf numFmtId="0" fontId="71" fillId="7" borderId="0" xfId="334" applyFont="1" applyFill="1"/>
    <xf numFmtId="0" fontId="69" fillId="7" borderId="0" xfId="334" applyFont="1" applyFill="1"/>
    <xf numFmtId="0" fontId="30" fillId="7" borderId="0" xfId="229" applyNumberFormat="1" applyFont="1" applyFill="1" applyBorder="1" applyAlignment="1" applyProtection="1"/>
    <xf numFmtId="0" fontId="30" fillId="0" borderId="0" xfId="229" applyNumberFormat="1" applyFont="1" applyFill="1" applyBorder="1" applyAlignment="1" applyProtection="1"/>
    <xf numFmtId="0" fontId="69" fillId="7" borderId="0" xfId="0" applyFont="1" applyFill="1" applyBorder="1" applyAlignment="1">
      <alignment vertical="center"/>
    </xf>
    <xf numFmtId="0" fontId="30" fillId="7" borderId="0" xfId="229" applyNumberFormat="1" applyFont="1" applyFill="1" applyBorder="1" applyAlignment="1" applyProtection="1">
      <alignment horizontal="left"/>
    </xf>
    <xf numFmtId="0" fontId="36" fillId="7" borderId="0" xfId="0" applyFont="1" applyFill="1" applyBorder="1"/>
    <xf numFmtId="0" fontId="73" fillId="7" borderId="0" xfId="0" applyFont="1" applyFill="1" applyBorder="1"/>
    <xf numFmtId="3" fontId="73" fillId="7" borderId="0" xfId="0" applyNumberFormat="1" applyFont="1" applyFill="1" applyBorder="1"/>
    <xf numFmtId="173" fontId="73" fillId="7" borderId="0" xfId="0" applyNumberFormat="1" applyFont="1" applyFill="1" applyBorder="1"/>
    <xf numFmtId="0" fontId="73" fillId="7" borderId="0" xfId="0" applyFont="1" applyFill="1" applyBorder="1" applyAlignment="1">
      <alignment horizontal="right"/>
    </xf>
    <xf numFmtId="1" fontId="69" fillId="7" borderId="28" xfId="0" applyNumberFormat="1" applyFont="1" applyFill="1" applyBorder="1" applyAlignment="1">
      <alignment horizontal="right" vertical="center"/>
    </xf>
    <xf numFmtId="1" fontId="69" fillId="7" borderId="38" xfId="0" applyNumberFormat="1" applyFont="1" applyFill="1" applyBorder="1" applyAlignment="1">
      <alignment horizontal="right" vertical="center"/>
    </xf>
    <xf numFmtId="173" fontId="69" fillId="7" borderId="0" xfId="0" applyNumberFormat="1" applyFont="1" applyFill="1" applyBorder="1"/>
    <xf numFmtId="179" fontId="36" fillId="7" borderId="0" xfId="344" applyNumberFormat="1" applyFont="1" applyFill="1" applyBorder="1" applyAlignment="1" applyProtection="1">
      <alignment wrapText="1"/>
    </xf>
    <xf numFmtId="181" fontId="36" fillId="7" borderId="0" xfId="344" applyNumberFormat="1" applyFont="1" applyFill="1" applyBorder="1" applyAlignment="1" applyProtection="1">
      <alignment wrapText="1"/>
    </xf>
    <xf numFmtId="0" fontId="36" fillId="7" borderId="0" xfId="0" applyFont="1" applyFill="1" applyBorder="1" applyAlignment="1">
      <alignment wrapText="1"/>
    </xf>
    <xf numFmtId="0" fontId="36" fillId="7" borderId="0" xfId="0" applyFont="1" applyFill="1"/>
    <xf numFmtId="0" fontId="25" fillId="7" borderId="0" xfId="0" applyFont="1" applyFill="1"/>
    <xf numFmtId="0" fontId="73" fillId="7" borderId="0" xfId="0" applyFont="1" applyFill="1"/>
    <xf numFmtId="181" fontId="73" fillId="7" borderId="0" xfId="0" applyNumberFormat="1" applyFont="1" applyFill="1"/>
    <xf numFmtId="0" fontId="73" fillId="7" borderId="0" xfId="0" applyFont="1" applyFill="1" applyAlignment="1">
      <alignment horizontal="right"/>
    </xf>
    <xf numFmtId="0" fontId="69" fillId="7" borderId="28" xfId="0" applyFont="1" applyFill="1" applyBorder="1" applyAlignment="1">
      <alignment vertical="center"/>
    </xf>
    <xf numFmtId="1" fontId="69" fillId="7" borderId="39" xfId="0" applyNumberFormat="1" applyFont="1" applyFill="1" applyBorder="1" applyAlignment="1">
      <alignment horizontal="right" vertical="center"/>
    </xf>
    <xf numFmtId="181" fontId="69" fillId="7" borderId="0" xfId="0" applyNumberFormat="1" applyFont="1" applyFill="1" applyAlignment="1">
      <alignment vertical="center"/>
    </xf>
    <xf numFmtId="0" fontId="69" fillId="7" borderId="0" xfId="0" applyFont="1" applyFill="1" applyAlignment="1">
      <alignment vertical="center"/>
    </xf>
    <xf numFmtId="0" fontId="73" fillId="7" borderId="0" xfId="0" applyFont="1" applyFill="1" applyBorder="1" applyAlignment="1"/>
    <xf numFmtId="0" fontId="0" fillId="0" borderId="0" xfId="0" applyAlignment="1"/>
    <xf numFmtId="3" fontId="72" fillId="7" borderId="0" xfId="0" applyNumberFormat="1" applyFont="1" applyFill="1" applyBorder="1" applyAlignment="1">
      <alignment vertical="center"/>
    </xf>
    <xf numFmtId="173" fontId="69" fillId="7" borderId="41" xfId="0" applyNumberFormat="1" applyFont="1" applyFill="1" applyBorder="1" applyAlignment="1">
      <alignment vertical="center"/>
    </xf>
    <xf numFmtId="1" fontId="69" fillId="7" borderId="38" xfId="332" applyNumberFormat="1" applyFont="1" applyFill="1" applyBorder="1" applyAlignment="1">
      <alignment horizontal="right"/>
    </xf>
    <xf numFmtId="173" fontId="36" fillId="0" borderId="0" xfId="0" applyNumberFormat="1" applyFont="1" applyFill="1" applyBorder="1" applyAlignment="1">
      <alignment horizontal="right"/>
    </xf>
    <xf numFmtId="0" fontId="25" fillId="0" borderId="0" xfId="0" applyFont="1"/>
    <xf numFmtId="0" fontId="57" fillId="0" borderId="0" xfId="0" applyFont="1"/>
    <xf numFmtId="3" fontId="73" fillId="7" borderId="0" xfId="0" applyNumberFormat="1" applyFont="1" applyFill="1" applyBorder="1" applyAlignment="1">
      <alignment horizontal="right"/>
    </xf>
    <xf numFmtId="173" fontId="36" fillId="7" borderId="43" xfId="0" applyNumberFormat="1" applyFont="1" applyFill="1" applyBorder="1" applyAlignment="1"/>
    <xf numFmtId="173" fontId="36" fillId="7" borderId="0" xfId="0" applyNumberFormat="1" applyFont="1" applyFill="1" applyBorder="1" applyAlignment="1"/>
    <xf numFmtId="0" fontId="74" fillId="0" borderId="0" xfId="0" applyFont="1"/>
    <xf numFmtId="0" fontId="75" fillId="7" borderId="0" xfId="0" applyFont="1" applyFill="1" applyBorder="1"/>
    <xf numFmtId="0" fontId="36" fillId="7" borderId="0" xfId="0" applyFont="1" applyFill="1" applyBorder="1" applyAlignment="1"/>
    <xf numFmtId="3" fontId="69" fillId="7" borderId="0" xfId="0" applyNumberFormat="1" applyFont="1" applyFill="1" applyBorder="1"/>
    <xf numFmtId="3" fontId="36" fillId="7" borderId="40" xfId="0" applyNumberFormat="1" applyFont="1" applyFill="1" applyBorder="1"/>
    <xf numFmtId="3" fontId="36" fillId="7" borderId="0" xfId="0" applyNumberFormat="1" applyFont="1" applyFill="1" applyBorder="1"/>
    <xf numFmtId="0" fontId="25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vertical="center" wrapText="1"/>
    </xf>
    <xf numFmtId="0" fontId="79" fillId="7" borderId="0" xfId="0" applyFont="1" applyFill="1"/>
    <xf numFmtId="1" fontId="76" fillId="7" borderId="38" xfId="0" applyNumberFormat="1" applyFont="1" applyFill="1" applyBorder="1" applyAlignment="1">
      <alignment horizontal="right" vertical="center"/>
    </xf>
    <xf numFmtId="173" fontId="36" fillId="7" borderId="0" xfId="0" applyNumberFormat="1" applyFont="1" applyFill="1"/>
    <xf numFmtId="0" fontId="69" fillId="7" borderId="0" xfId="0" applyFont="1" applyFill="1" applyBorder="1" applyAlignment="1">
      <alignment horizontal="right" vertical="center"/>
    </xf>
    <xf numFmtId="0" fontId="36" fillId="7" borderId="0" xfId="0" applyFont="1" applyFill="1" applyAlignment="1"/>
    <xf numFmtId="0" fontId="0" fillId="0" borderId="0" xfId="0" applyFill="1" applyAlignment="1">
      <alignment wrapText="1"/>
    </xf>
    <xf numFmtId="0" fontId="73" fillId="7" borderId="0" xfId="0" applyFont="1" applyFill="1" applyAlignment="1"/>
    <xf numFmtId="0" fontId="36" fillId="7" borderId="0" xfId="0" applyFont="1" applyFill="1" applyBorder="1" applyAlignment="1">
      <alignment horizontal="right"/>
    </xf>
    <xf numFmtId="3" fontId="36" fillId="7" borderId="0" xfId="0" applyNumberFormat="1" applyFont="1" applyFill="1" applyBorder="1" applyAlignment="1">
      <alignment horizontal="right"/>
    </xf>
    <xf numFmtId="0" fontId="36" fillId="7" borderId="0" xfId="0" applyFont="1" applyFill="1" applyAlignment="1">
      <alignment vertical="center"/>
    </xf>
    <xf numFmtId="173" fontId="73" fillId="7" borderId="0" xfId="0" applyNumberFormat="1" applyFont="1" applyFill="1" applyBorder="1" applyAlignment="1">
      <alignment horizontal="right"/>
    </xf>
    <xf numFmtId="0" fontId="73" fillId="7" borderId="0" xfId="0" applyFont="1" applyFill="1" applyAlignment="1">
      <alignment horizontal="left"/>
    </xf>
    <xf numFmtId="0" fontId="0" fillId="7" borderId="0" xfId="0" applyFill="1" applyAlignment="1"/>
    <xf numFmtId="0" fontId="0" fillId="7" borderId="0" xfId="0" applyFill="1" applyAlignment="1">
      <alignment wrapText="1"/>
    </xf>
    <xf numFmtId="0" fontId="0" fillId="0" borderId="0" xfId="0" applyFill="1"/>
    <xf numFmtId="0" fontId="36" fillId="7" borderId="34" xfId="0" applyFont="1" applyFill="1" applyBorder="1"/>
    <xf numFmtId="0" fontId="73" fillId="7" borderId="0" xfId="0" applyNumberFormat="1" applyFont="1" applyFill="1" applyBorder="1" applyAlignment="1"/>
    <xf numFmtId="3" fontId="36" fillId="7" borderId="45" xfId="0" applyNumberFormat="1" applyFont="1" applyFill="1" applyBorder="1"/>
    <xf numFmtId="3" fontId="36" fillId="7" borderId="46" xfId="0" applyNumberFormat="1" applyFont="1" applyFill="1" applyBorder="1"/>
    <xf numFmtId="3" fontId="36" fillId="7" borderId="40" xfId="0" applyNumberFormat="1" applyFont="1" applyFill="1" applyBorder="1" applyAlignment="1">
      <alignment horizontal="right"/>
    </xf>
    <xf numFmtId="0" fontId="69" fillId="0" borderId="0" xfId="0" applyFont="1" applyFill="1"/>
    <xf numFmtId="0" fontId="0" fillId="0" borderId="0" xfId="0" applyAlignment="1">
      <alignment vertical="center"/>
    </xf>
    <xf numFmtId="0" fontId="36" fillId="70" borderId="0" xfId="0" applyFont="1" applyFill="1"/>
    <xf numFmtId="181" fontId="36" fillId="7" borderId="44" xfId="0" applyNumberFormat="1" applyFont="1" applyFill="1" applyBorder="1"/>
    <xf numFmtId="173" fontId="69" fillId="7" borderId="47" xfId="0" applyNumberFormat="1" applyFont="1" applyFill="1" applyBorder="1" applyAlignment="1">
      <alignment vertical="center"/>
    </xf>
    <xf numFmtId="0" fontId="36" fillId="7" borderId="43" xfId="0" applyFont="1" applyFill="1" applyBorder="1"/>
    <xf numFmtId="0" fontId="36" fillId="7" borderId="48" xfId="0" applyFont="1" applyFill="1" applyBorder="1"/>
    <xf numFmtId="181" fontId="36" fillId="7" borderId="43" xfId="0" applyNumberFormat="1" applyFont="1" applyFill="1" applyBorder="1"/>
    <xf numFmtId="181" fontId="36" fillId="7" borderId="49" xfId="0" applyNumberFormat="1" applyFont="1" applyFill="1" applyBorder="1"/>
    <xf numFmtId="0" fontId="36" fillId="7" borderId="0" xfId="0" applyFont="1" applyFill="1" applyBorder="1"/>
    <xf numFmtId="0" fontId="36" fillId="7" borderId="40" xfId="0" applyFont="1" applyFill="1" applyBorder="1"/>
    <xf numFmtId="181" fontId="36" fillId="7" borderId="0" xfId="0" applyNumberFormat="1" applyFont="1" applyFill="1" applyBorder="1"/>
    <xf numFmtId="181" fontId="36" fillId="7" borderId="50" xfId="0" applyNumberFormat="1" applyFont="1" applyFill="1" applyBorder="1"/>
    <xf numFmtId="0" fontId="69" fillId="7" borderId="41" xfId="0" applyFont="1" applyFill="1" applyBorder="1" applyAlignment="1">
      <alignment vertical="center"/>
    </xf>
    <xf numFmtId="173" fontId="69" fillId="7" borderId="42" xfId="0" applyNumberFormat="1" applyFont="1" applyFill="1" applyBorder="1" applyAlignment="1">
      <alignment vertical="center"/>
    </xf>
    <xf numFmtId="173" fontId="69" fillId="7" borderId="51" xfId="0" applyNumberFormat="1" applyFont="1" applyFill="1" applyBorder="1" applyAlignment="1">
      <alignment vertical="center"/>
    </xf>
    <xf numFmtId="0" fontId="30" fillId="7" borderId="0" xfId="229" applyNumberFormat="1" applyFill="1" applyBorder="1" applyAlignment="1" applyProtection="1"/>
    <xf numFmtId="0" fontId="30" fillId="0" borderId="0" xfId="229" applyNumberFormat="1" applyFill="1" applyBorder="1" applyAlignment="1" applyProtection="1"/>
    <xf numFmtId="0" fontId="36" fillId="7" borderId="52" xfId="0" applyFont="1" applyFill="1" applyBorder="1" applyAlignment="1"/>
    <xf numFmtId="0" fontId="36" fillId="7" borderId="34" xfId="0" applyFont="1" applyFill="1" applyBorder="1" applyAlignment="1">
      <alignment horizontal="left" wrapText="1"/>
    </xf>
    <xf numFmtId="0" fontId="69" fillId="7" borderId="8" xfId="0" applyFont="1" applyFill="1" applyBorder="1" applyAlignment="1">
      <alignment horizontal="left" vertical="center"/>
    </xf>
    <xf numFmtId="0" fontId="73" fillId="7" borderId="34" xfId="0" applyFont="1" applyFill="1" applyBorder="1" applyAlignment="1">
      <alignment horizontal="left" indent="1"/>
    </xf>
    <xf numFmtId="3" fontId="36" fillId="7" borderId="43" xfId="0" applyNumberFormat="1" applyFont="1" applyFill="1" applyBorder="1"/>
    <xf numFmtId="181" fontId="69" fillId="7" borderId="0" xfId="0" applyNumberFormat="1" applyFont="1" applyFill="1" applyBorder="1"/>
    <xf numFmtId="173" fontId="76" fillId="7" borderId="0" xfId="0" applyNumberFormat="1" applyFont="1" applyFill="1" applyBorder="1"/>
    <xf numFmtId="173" fontId="76" fillId="7" borderId="0" xfId="0" applyNumberFormat="1" applyFont="1" applyFill="1" applyBorder="1"/>
    <xf numFmtId="0" fontId="69" fillId="7" borderId="43" xfId="0" applyFont="1" applyFill="1" applyBorder="1" applyAlignment="1">
      <alignment vertical="center"/>
    </xf>
    <xf numFmtId="3" fontId="69" fillId="7" borderId="43" xfId="0" applyNumberFormat="1" applyFont="1" applyFill="1" applyBorder="1" applyAlignment="1">
      <alignment horizontal="right" vertical="center"/>
    </xf>
    <xf numFmtId="3" fontId="69" fillId="7" borderId="43" xfId="0" applyNumberFormat="1" applyFont="1" applyFill="1" applyBorder="1" applyAlignment="1">
      <alignment vertical="center"/>
    </xf>
    <xf numFmtId="3" fontId="69" fillId="7" borderId="0" xfId="0" applyNumberFormat="1" applyFont="1" applyFill="1" applyBorder="1" applyAlignment="1">
      <alignment horizontal="right" vertical="center"/>
    </xf>
    <xf numFmtId="0" fontId="73" fillId="7" borderId="0" xfId="0" applyFont="1" applyFill="1" applyBorder="1" applyAlignment="1">
      <alignment horizontal="left"/>
    </xf>
    <xf numFmtId="0" fontId="73" fillId="7" borderId="0" xfId="0" applyFont="1" applyFill="1" applyBorder="1" applyAlignment="1">
      <alignment horizontal="left" wrapText="1"/>
    </xf>
    <xf numFmtId="173" fontId="69" fillId="7" borderId="0" xfId="0" applyNumberFormat="1" applyFont="1" applyFill="1" applyBorder="1" applyAlignment="1">
      <alignment vertical="center"/>
    </xf>
    <xf numFmtId="0" fontId="69" fillId="7" borderId="43" xfId="0" applyFont="1" applyFill="1" applyBorder="1" applyAlignment="1">
      <alignment vertical="center"/>
    </xf>
    <xf numFmtId="173" fontId="69" fillId="7" borderId="43" xfId="0" applyNumberFormat="1" applyFont="1" applyFill="1" applyBorder="1" applyAlignment="1">
      <alignment vertical="center"/>
    </xf>
    <xf numFmtId="0" fontId="36" fillId="7" borderId="0" xfId="0" applyFont="1" applyFill="1" applyBorder="1" applyAlignment="1">
      <alignment horizontal="left" indent="1"/>
    </xf>
    <xf numFmtId="0" fontId="69" fillId="7" borderId="34" xfId="0" applyFont="1" applyFill="1" applyBorder="1" applyAlignment="1">
      <alignment horizontal="left"/>
    </xf>
    <xf numFmtId="0" fontId="69" fillId="7" borderId="34" xfId="0" applyFont="1" applyFill="1" applyBorder="1" applyAlignment="1">
      <alignment horizontal="left" indent="1"/>
    </xf>
    <xf numFmtId="0" fontId="69" fillId="7" borderId="34" xfId="0" applyFont="1" applyFill="1" applyBorder="1" applyAlignment="1">
      <alignment horizontal="left" indent="2"/>
    </xf>
    <xf numFmtId="0" fontId="36" fillId="7" borderId="34" xfId="0" applyFont="1" applyFill="1" applyBorder="1" applyAlignment="1">
      <alignment horizontal="left" indent="3"/>
    </xf>
    <xf numFmtId="0" fontId="36" fillId="7" borderId="34" xfId="0" applyFont="1" applyFill="1" applyBorder="1" applyAlignment="1">
      <alignment horizontal="left" indent="2"/>
    </xf>
    <xf numFmtId="0" fontId="36" fillId="7" borderId="48" xfId="0" applyFont="1" applyFill="1" applyBorder="1" applyAlignment="1">
      <alignment horizontal="right"/>
    </xf>
    <xf numFmtId="0" fontId="36" fillId="7" borderId="43" xfId="0" applyFont="1" applyFill="1" applyBorder="1" applyAlignment="1">
      <alignment horizontal="right"/>
    </xf>
    <xf numFmtId="3" fontId="36" fillId="7" borderId="40" xfId="0" applyNumberFormat="1" applyFont="1" applyFill="1" applyBorder="1" applyAlignment="1">
      <alignment horizontal="right" vertical="center"/>
    </xf>
    <xf numFmtId="3" fontId="36" fillId="7" borderId="0" xfId="0" applyNumberFormat="1" applyFont="1" applyFill="1" applyBorder="1" applyAlignment="1">
      <alignment horizontal="right" vertical="center"/>
    </xf>
    <xf numFmtId="3" fontId="69" fillId="7" borderId="41" xfId="0" applyNumberFormat="1" applyFont="1" applyFill="1" applyBorder="1" applyAlignment="1">
      <alignment vertical="center"/>
    </xf>
    <xf numFmtId="3" fontId="69" fillId="7" borderId="42" xfId="0" applyNumberFormat="1" applyFont="1" applyFill="1" applyBorder="1" applyAlignment="1">
      <alignment vertical="center"/>
    </xf>
    <xf numFmtId="0" fontId="36" fillId="7" borderId="53" xfId="0" applyFont="1" applyFill="1" applyBorder="1" applyAlignment="1">
      <alignment horizontal="left"/>
    </xf>
    <xf numFmtId="0" fontId="69" fillId="7" borderId="54" xfId="0" applyFont="1" applyFill="1" applyBorder="1" applyAlignment="1">
      <alignment horizontal="left" vertical="center"/>
    </xf>
    <xf numFmtId="0" fontId="69" fillId="7" borderId="54" xfId="0" applyFont="1" applyFill="1" applyBorder="1" applyAlignment="1">
      <alignment vertical="center"/>
    </xf>
    <xf numFmtId="3" fontId="36" fillId="7" borderId="48" xfId="0" applyNumberFormat="1" applyFont="1" applyFill="1" applyBorder="1" applyAlignment="1"/>
    <xf numFmtId="173" fontId="73" fillId="7" borderId="40" xfId="0" applyNumberFormat="1" applyFont="1" applyFill="1" applyBorder="1" applyAlignment="1">
      <alignment horizontal="right"/>
    </xf>
    <xf numFmtId="0" fontId="36" fillId="7" borderId="40" xfId="0" applyFont="1" applyFill="1" applyBorder="1" applyAlignment="1">
      <alignment horizontal="right"/>
    </xf>
    <xf numFmtId="3" fontId="69" fillId="7" borderId="41" xfId="0" applyNumberFormat="1" applyFont="1" applyFill="1" applyBorder="1" applyAlignment="1">
      <alignment horizontal="right" vertical="center"/>
    </xf>
    <xf numFmtId="3" fontId="69" fillId="7" borderId="42" xfId="0" applyNumberFormat="1" applyFont="1" applyFill="1" applyBorder="1" applyAlignment="1">
      <alignment horizontal="right" vertical="center"/>
    </xf>
    <xf numFmtId="1" fontId="69" fillId="7" borderId="46" xfId="0" applyNumberFormat="1" applyFont="1" applyFill="1" applyBorder="1" applyAlignment="1">
      <alignment horizontal="right" vertical="center"/>
    </xf>
    <xf numFmtId="1" fontId="69" fillId="7" borderId="56" xfId="0" applyNumberFormat="1" applyFont="1" applyFill="1" applyBorder="1" applyAlignment="1">
      <alignment horizontal="right" vertical="center"/>
    </xf>
    <xf numFmtId="1" fontId="69" fillId="7" borderId="57" xfId="0" applyNumberFormat="1" applyFont="1" applyFill="1" applyBorder="1" applyAlignment="1">
      <alignment horizontal="right" vertical="center"/>
    </xf>
    <xf numFmtId="1" fontId="69" fillId="7" borderId="58" xfId="0" applyNumberFormat="1" applyFont="1" applyFill="1" applyBorder="1" applyAlignment="1">
      <alignment horizontal="right" vertical="center"/>
    </xf>
    <xf numFmtId="173" fontId="69" fillId="7" borderId="46" xfId="0" applyNumberFormat="1" applyFont="1" applyFill="1" applyBorder="1" applyAlignment="1">
      <alignment horizontal="right"/>
    </xf>
    <xf numFmtId="173" fontId="69" fillId="7" borderId="59" xfId="0" applyNumberFormat="1" applyFont="1" applyFill="1" applyBorder="1" applyAlignment="1">
      <alignment horizontal="right"/>
    </xf>
    <xf numFmtId="173" fontId="69" fillId="7" borderId="43" xfId="0" applyNumberFormat="1" applyFont="1" applyFill="1" applyBorder="1" applyAlignment="1">
      <alignment horizontal="right"/>
    </xf>
    <xf numFmtId="173" fontId="69" fillId="7" borderId="49" xfId="0" applyNumberFormat="1" applyFont="1" applyFill="1" applyBorder="1" applyAlignment="1">
      <alignment horizontal="right"/>
    </xf>
    <xf numFmtId="173" fontId="36" fillId="7" borderId="46" xfId="0" applyNumberFormat="1" applyFont="1" applyFill="1" applyBorder="1" applyAlignment="1">
      <alignment horizontal="right"/>
    </xf>
    <xf numFmtId="173" fontId="36" fillId="7" borderId="60" xfId="0" applyNumberFormat="1" applyFont="1" applyFill="1" applyBorder="1" applyAlignment="1">
      <alignment horizontal="right"/>
    </xf>
    <xf numFmtId="173" fontId="36" fillId="7" borderId="0" xfId="0" applyNumberFormat="1" applyFont="1" applyFill="1" applyBorder="1" applyAlignment="1">
      <alignment horizontal="right"/>
    </xf>
    <xf numFmtId="173" fontId="36" fillId="7" borderId="50" xfId="0" applyNumberFormat="1" applyFont="1" applyFill="1" applyBorder="1" applyAlignment="1">
      <alignment horizontal="right"/>
    </xf>
    <xf numFmtId="173" fontId="36" fillId="7" borderId="61" xfId="0" applyNumberFormat="1" applyFont="1" applyFill="1" applyBorder="1" applyAlignment="1">
      <alignment horizontal="right"/>
    </xf>
    <xf numFmtId="173" fontId="36" fillId="7" borderId="62" xfId="0" applyNumberFormat="1" applyFont="1" applyFill="1" applyBorder="1" applyAlignment="1">
      <alignment horizontal="right"/>
    </xf>
    <xf numFmtId="173" fontId="36" fillId="7" borderId="63" xfId="0" applyNumberFormat="1" applyFont="1" applyFill="1" applyBorder="1" applyAlignment="1">
      <alignment horizontal="right"/>
    </xf>
    <xf numFmtId="181" fontId="69" fillId="7" borderId="60" xfId="326" applyNumberFormat="1" applyFont="1" applyFill="1" applyBorder="1"/>
    <xf numFmtId="181" fontId="69" fillId="7" borderId="0" xfId="326" applyNumberFormat="1" applyFont="1" applyFill="1" applyBorder="1"/>
    <xf numFmtId="173" fontId="69" fillId="71" borderId="50" xfId="0" applyNumberFormat="1" applyFont="1" applyFill="1" applyBorder="1" applyAlignment="1">
      <alignment horizontal="right"/>
    </xf>
    <xf numFmtId="181" fontId="69" fillId="71" borderId="50" xfId="326" applyNumberFormat="1" applyFont="1" applyFill="1" applyBorder="1"/>
    <xf numFmtId="173" fontId="69" fillId="7" borderId="60" xfId="0" applyNumberFormat="1" applyFont="1" applyFill="1" applyBorder="1" applyAlignment="1">
      <alignment horizontal="right"/>
    </xf>
    <xf numFmtId="173" fontId="69" fillId="7" borderId="0" xfId="0" applyNumberFormat="1" applyFont="1" applyFill="1" applyBorder="1" applyAlignment="1">
      <alignment horizontal="right"/>
    </xf>
    <xf numFmtId="173" fontId="69" fillId="7" borderId="50" xfId="0" applyNumberFormat="1" applyFont="1" applyFill="1" applyBorder="1" applyAlignment="1">
      <alignment horizontal="right"/>
    </xf>
    <xf numFmtId="173" fontId="36" fillId="7" borderId="46" xfId="0" applyNumberFormat="1" applyFont="1" applyFill="1" applyBorder="1"/>
    <xf numFmtId="173" fontId="36" fillId="7" borderId="0" xfId="0" applyNumberFormat="1" applyFont="1" applyFill="1" applyBorder="1"/>
    <xf numFmtId="173" fontId="69" fillId="7" borderId="46" xfId="0" applyNumberFormat="1" applyFont="1" applyFill="1" applyBorder="1"/>
    <xf numFmtId="173" fontId="69" fillId="7" borderId="60" xfId="0" applyNumberFormat="1" applyFont="1" applyFill="1" applyBorder="1"/>
    <xf numFmtId="173" fontId="69" fillId="7" borderId="0" xfId="0" applyNumberFormat="1" applyFont="1" applyFill="1" applyBorder="1"/>
    <xf numFmtId="173" fontId="69" fillId="7" borderId="50" xfId="0" applyNumberFormat="1" applyFont="1" applyFill="1" applyBorder="1"/>
    <xf numFmtId="181" fontId="36" fillId="7" borderId="60" xfId="326" applyNumberFormat="1" applyFont="1" applyFill="1" applyBorder="1"/>
    <xf numFmtId="181" fontId="36" fillId="7" borderId="0" xfId="326" applyNumberFormat="1" applyFont="1" applyFill="1" applyBorder="1"/>
    <xf numFmtId="181" fontId="36" fillId="7" borderId="50" xfId="326" applyNumberFormat="1" applyFont="1" applyFill="1" applyBorder="1"/>
    <xf numFmtId="0" fontId="69" fillId="7" borderId="64" xfId="0" applyFont="1" applyFill="1" applyBorder="1" applyAlignment="1">
      <alignment wrapText="1"/>
    </xf>
    <xf numFmtId="0" fontId="36" fillId="7" borderId="52" xfId="0" applyFont="1" applyFill="1" applyBorder="1" applyAlignment="1">
      <alignment horizontal="left" indent="1"/>
    </xf>
    <xf numFmtId="0" fontId="36" fillId="7" borderId="65" xfId="0" applyFont="1" applyFill="1" applyBorder="1" applyAlignment="1">
      <alignment horizontal="left" indent="1"/>
    </xf>
    <xf numFmtId="0" fontId="69" fillId="7" borderId="64" xfId="0" applyFont="1" applyFill="1" applyBorder="1"/>
    <xf numFmtId="0" fontId="36" fillId="7" borderId="65" xfId="0" applyFont="1" applyFill="1" applyBorder="1" applyAlignment="1"/>
    <xf numFmtId="0" fontId="69" fillId="0" borderId="64" xfId="0" applyFont="1" applyFill="1" applyBorder="1"/>
    <xf numFmtId="0" fontId="36" fillId="0" borderId="52" xfId="0" applyFont="1" applyFill="1" applyBorder="1" applyAlignment="1"/>
    <xf numFmtId="0" fontId="69" fillId="7" borderId="48" xfId="0" applyFont="1" applyFill="1" applyBorder="1" applyAlignment="1">
      <alignment horizontal="left" vertical="center" indent="1"/>
    </xf>
    <xf numFmtId="1" fontId="69" fillId="7" borderId="66" xfId="0" applyNumberFormat="1" applyFont="1" applyFill="1" applyBorder="1" applyAlignment="1">
      <alignment horizontal="right" vertical="center"/>
    </xf>
    <xf numFmtId="173" fontId="69" fillId="7" borderId="61" xfId="0" applyNumberFormat="1" applyFont="1" applyFill="1" applyBorder="1" applyAlignment="1">
      <alignment horizontal="right"/>
    </xf>
    <xf numFmtId="173" fontId="69" fillId="7" borderId="62" xfId="0" applyNumberFormat="1" applyFont="1" applyFill="1" applyBorder="1" applyAlignment="1">
      <alignment horizontal="right"/>
    </xf>
    <xf numFmtId="173" fontId="69" fillId="7" borderId="63" xfId="0" applyNumberFormat="1" applyFont="1" applyFill="1" applyBorder="1" applyAlignment="1">
      <alignment horizontal="right"/>
    </xf>
    <xf numFmtId="1" fontId="69" fillId="7" borderId="39" xfId="332" applyNumberFormat="1" applyFont="1" applyFill="1" applyBorder="1" applyAlignment="1">
      <alignment horizontal="right"/>
    </xf>
    <xf numFmtId="173" fontId="69" fillId="71" borderId="0" xfId="0" applyNumberFormat="1" applyFont="1" applyFill="1" applyBorder="1" applyAlignment="1">
      <alignment horizontal="right"/>
    </xf>
    <xf numFmtId="0" fontId="73" fillId="7" borderId="0" xfId="0" applyFont="1" applyFill="1" applyAlignment="1">
      <alignment horizontal="right"/>
    </xf>
    <xf numFmtId="0" fontId="0" fillId="71" borderId="0" xfId="0" applyFill="1"/>
    <xf numFmtId="173" fontId="36" fillId="7" borderId="55" xfId="0" applyNumberFormat="1" applyFont="1" applyFill="1" applyBorder="1" applyAlignment="1"/>
    <xf numFmtId="173" fontId="36" fillId="7" borderId="44" xfId="0" applyNumberFormat="1" applyFont="1" applyFill="1" applyBorder="1" applyAlignment="1"/>
    <xf numFmtId="173" fontId="69" fillId="7" borderId="68" xfId="0" applyNumberFormat="1" applyFont="1" applyFill="1" applyBorder="1" applyAlignment="1"/>
    <xf numFmtId="173" fontId="69" fillId="7" borderId="69" xfId="0" applyNumberFormat="1" applyFont="1" applyFill="1" applyBorder="1" applyAlignment="1"/>
    <xf numFmtId="0" fontId="73" fillId="0" borderId="0" xfId="0" applyFont="1"/>
    <xf numFmtId="3" fontId="76" fillId="7" borderId="44" xfId="0" applyNumberFormat="1" applyFont="1" applyFill="1" applyBorder="1"/>
    <xf numFmtId="3" fontId="77" fillId="7" borderId="44" xfId="0" applyNumberFormat="1" applyFont="1" applyFill="1" applyBorder="1"/>
    <xf numFmtId="3" fontId="76" fillId="7" borderId="47" xfId="0" applyNumberFormat="1" applyFont="1" applyFill="1" applyBorder="1"/>
    <xf numFmtId="0" fontId="25" fillId="7" borderId="0" xfId="0" applyFont="1" applyFill="1" applyBorder="1"/>
    <xf numFmtId="0" fontId="73" fillId="7" borderId="0" xfId="0" applyFont="1" applyFill="1" applyBorder="1"/>
    <xf numFmtId="0" fontId="57" fillId="71" borderId="0" xfId="0" applyFont="1" applyFill="1"/>
    <xf numFmtId="0" fontId="73" fillId="7" borderId="0" xfId="0" applyFont="1" applyFill="1" applyBorder="1" applyAlignment="1">
      <alignment horizontal="right"/>
    </xf>
    <xf numFmtId="0" fontId="69" fillId="7" borderId="28" xfId="0" applyFont="1" applyFill="1" applyBorder="1" applyAlignment="1">
      <alignment horizontal="right"/>
    </xf>
    <xf numFmtId="0" fontId="69" fillId="7" borderId="38" xfId="0" applyFont="1" applyFill="1" applyBorder="1" applyAlignment="1">
      <alignment horizontal="right"/>
    </xf>
    <xf numFmtId="0" fontId="76" fillId="7" borderId="38" xfId="0" applyFont="1" applyFill="1" applyBorder="1" applyAlignment="1">
      <alignment horizontal="right"/>
    </xf>
    <xf numFmtId="1" fontId="76" fillId="7" borderId="38" xfId="332" applyNumberFormat="1" applyFont="1" applyFill="1" applyBorder="1" applyAlignment="1">
      <alignment horizontal="right"/>
    </xf>
    <xf numFmtId="0" fontId="69" fillId="7" borderId="0" xfId="0" applyFont="1" applyFill="1" applyBorder="1"/>
    <xf numFmtId="3" fontId="36" fillId="7" borderId="40" xfId="0" applyNumberFormat="1" applyFont="1" applyFill="1" applyBorder="1"/>
    <xf numFmtId="3" fontId="36" fillId="7" borderId="0" xfId="0" applyNumberFormat="1" applyFont="1" applyFill="1" applyBorder="1"/>
    <xf numFmtId="3" fontId="77" fillId="7" borderId="0" xfId="0" applyNumberFormat="1" applyFont="1" applyFill="1" applyBorder="1"/>
    <xf numFmtId="0" fontId="69" fillId="7" borderId="54" xfId="0" applyFont="1" applyFill="1" applyBorder="1"/>
    <xf numFmtId="3" fontId="69" fillId="7" borderId="41" xfId="0" applyNumberFormat="1" applyFont="1" applyFill="1" applyBorder="1"/>
    <xf numFmtId="3" fontId="69" fillId="7" borderId="42" xfId="0" applyNumberFormat="1" applyFont="1" applyFill="1" applyBorder="1"/>
    <xf numFmtId="3" fontId="76" fillId="7" borderId="42" xfId="0" applyNumberFormat="1" applyFont="1" applyFill="1" applyBorder="1"/>
    <xf numFmtId="0" fontId="36" fillId="7" borderId="28" xfId="0" applyFont="1" applyFill="1" applyBorder="1" applyAlignment="1">
      <alignment horizontal="right"/>
    </xf>
    <xf numFmtId="0" fontId="69" fillId="7" borderId="38" xfId="330" applyFont="1" applyFill="1" applyBorder="1" applyAlignment="1">
      <alignment horizontal="right"/>
    </xf>
    <xf numFmtId="0" fontId="36" fillId="7" borderId="53" xfId="0" applyFont="1" applyFill="1" applyBorder="1" applyAlignment="1"/>
    <xf numFmtId="3" fontId="36" fillId="7" borderId="48" xfId="0" applyNumberFormat="1" applyFont="1" applyFill="1" applyBorder="1"/>
    <xf numFmtId="3" fontId="36" fillId="7" borderId="43" xfId="0" applyNumberFormat="1" applyFont="1" applyFill="1" applyBorder="1"/>
    <xf numFmtId="3" fontId="77" fillId="7" borderId="43" xfId="0" applyNumberFormat="1" applyFont="1" applyFill="1" applyBorder="1"/>
    <xf numFmtId="3" fontId="36" fillId="7" borderId="43" xfId="330" applyNumberFormat="1" applyFont="1" applyFill="1" applyBorder="1"/>
    <xf numFmtId="0" fontId="36" fillId="7" borderId="34" xfId="0" applyFont="1" applyFill="1" applyBorder="1" applyAlignment="1"/>
    <xf numFmtId="3" fontId="36" fillId="7" borderId="0" xfId="330" applyNumberFormat="1" applyFont="1" applyFill="1" applyBorder="1"/>
    <xf numFmtId="3" fontId="69" fillId="7" borderId="42" xfId="330" applyNumberFormat="1" applyFont="1" applyFill="1" applyBorder="1"/>
    <xf numFmtId="0" fontId="73" fillId="71" borderId="0" xfId="0" applyFont="1" applyFill="1" applyAlignment="1">
      <alignment horizontal="right"/>
    </xf>
    <xf numFmtId="0" fontId="25" fillId="7" borderId="0" xfId="0" applyFont="1" applyFill="1"/>
    <xf numFmtId="0" fontId="0" fillId="71" borderId="0" xfId="0" applyFill="1" applyBorder="1" applyAlignment="1">
      <alignment vertical="center" wrapText="1"/>
    </xf>
    <xf numFmtId="0" fontId="0" fillId="71" borderId="0" xfId="0" applyFill="1" applyAlignment="1">
      <alignment vertical="center" wrapText="1"/>
    </xf>
    <xf numFmtId="0" fontId="69" fillId="7" borderId="0" xfId="0" applyFont="1" applyFill="1" applyAlignment="1">
      <alignment vertical="center"/>
    </xf>
    <xf numFmtId="0" fontId="36" fillId="7" borderId="0" xfId="0" applyFont="1" applyFill="1"/>
    <xf numFmtId="0" fontId="78" fillId="7" borderId="0" xfId="0" applyFont="1" applyFill="1" applyAlignment="1">
      <alignment horizontal="right"/>
    </xf>
    <xf numFmtId="1" fontId="76" fillId="7" borderId="43" xfId="0" applyNumberFormat="1" applyFont="1" applyFill="1" applyBorder="1" applyAlignment="1">
      <alignment horizontal="right" vertical="center"/>
    </xf>
    <xf numFmtId="1" fontId="76" fillId="7" borderId="43" xfId="332" applyNumberFormat="1" applyFont="1" applyFill="1" applyBorder="1" applyAlignment="1">
      <alignment horizontal="right"/>
    </xf>
    <xf numFmtId="1" fontId="76" fillId="7" borderId="70" xfId="332" applyNumberFormat="1" applyFont="1" applyFill="1" applyBorder="1" applyAlignment="1">
      <alignment horizontal="right"/>
    </xf>
    <xf numFmtId="181" fontId="77" fillId="7" borderId="43" xfId="0" applyNumberFormat="1" applyFont="1" applyFill="1" applyBorder="1"/>
    <xf numFmtId="181" fontId="77" fillId="7" borderId="0" xfId="0" applyNumberFormat="1" applyFont="1" applyFill="1" applyBorder="1"/>
    <xf numFmtId="181" fontId="77" fillId="7" borderId="0" xfId="0" applyNumberFormat="1" applyFont="1" applyFill="1" applyBorder="1" applyAlignment="1">
      <alignment horizontal="right"/>
    </xf>
    <xf numFmtId="181" fontId="76" fillId="71" borderId="42" xfId="0" applyNumberFormat="1" applyFont="1" applyFill="1" applyBorder="1"/>
    <xf numFmtId="181" fontId="69" fillId="7" borderId="42" xfId="0" applyNumberFormat="1" applyFont="1" applyFill="1" applyBorder="1"/>
    <xf numFmtId="181" fontId="76" fillId="71" borderId="0" xfId="0" applyNumberFormat="1" applyFont="1" applyFill="1" applyBorder="1"/>
    <xf numFmtId="0" fontId="25" fillId="71" borderId="0" xfId="0" applyFont="1" applyFill="1"/>
    <xf numFmtId="0" fontId="36" fillId="7" borderId="0" xfId="326" applyFont="1" applyFill="1"/>
    <xf numFmtId="0" fontId="73" fillId="7" borderId="0" xfId="326" applyFont="1" applyFill="1"/>
    <xf numFmtId="0" fontId="73" fillId="7" borderId="0" xfId="329" applyFont="1" applyFill="1" applyAlignment="1">
      <alignment horizontal="right"/>
    </xf>
    <xf numFmtId="0" fontId="73" fillId="7" borderId="0" xfId="326" applyFont="1" applyFill="1" applyAlignment="1">
      <alignment horizontal="right"/>
    </xf>
    <xf numFmtId="0" fontId="36" fillId="7" borderId="0" xfId="0" applyFont="1" applyFill="1" applyAlignment="1">
      <alignment horizontal="right"/>
    </xf>
    <xf numFmtId="0" fontId="69" fillId="7" borderId="28" xfId="329" applyFont="1" applyFill="1" applyBorder="1" applyAlignment="1">
      <alignment horizontal="right" vertical="center" wrapText="1"/>
    </xf>
    <xf numFmtId="0" fontId="69" fillId="7" borderId="38" xfId="329" applyFont="1" applyFill="1" applyBorder="1" applyAlignment="1">
      <alignment horizontal="right" vertical="center" wrapText="1"/>
    </xf>
    <xf numFmtId="181" fontId="55" fillId="7" borderId="53" xfId="328" applyNumberFormat="1" applyFont="1" applyFill="1" applyBorder="1"/>
    <xf numFmtId="173" fontId="69" fillId="7" borderId="48" xfId="328" applyNumberFormat="1" applyFont="1" applyFill="1" applyBorder="1"/>
    <xf numFmtId="173" fontId="69" fillId="7" borderId="43" xfId="328" applyNumberFormat="1" applyFont="1" applyFill="1" applyBorder="1"/>
    <xf numFmtId="173" fontId="69" fillId="71" borderId="43" xfId="328" applyNumberFormat="1" applyFont="1" applyFill="1" applyBorder="1"/>
    <xf numFmtId="0" fontId="36" fillId="7" borderId="34" xfId="333" applyFont="1" applyFill="1" applyBorder="1" applyAlignment="1">
      <alignment horizontal="left" indent="1"/>
    </xf>
    <xf numFmtId="173" fontId="36" fillId="7" borderId="40" xfId="328" applyNumberFormat="1" applyFont="1" applyFill="1" applyBorder="1"/>
    <xf numFmtId="173" fontId="36" fillId="7" borderId="0" xfId="328" applyNumberFormat="1" applyFont="1" applyFill="1" applyBorder="1"/>
    <xf numFmtId="173" fontId="36" fillId="71" borderId="0" xfId="328" applyNumberFormat="1" applyFont="1" applyFill="1" applyBorder="1"/>
    <xf numFmtId="0" fontId="73" fillId="7" borderId="34" xfId="333" applyFont="1" applyFill="1" applyBorder="1" applyAlignment="1">
      <alignment horizontal="left" indent="2"/>
    </xf>
    <xf numFmtId="173" fontId="73" fillId="7" borderId="40" xfId="328" applyNumberFormat="1" applyFont="1" applyFill="1" applyBorder="1"/>
    <xf numFmtId="173" fontId="73" fillId="7" borderId="0" xfId="328" applyNumberFormat="1" applyFont="1" applyFill="1" applyBorder="1"/>
    <xf numFmtId="173" fontId="73" fillId="71" borderId="0" xfId="328" applyNumberFormat="1" applyFont="1" applyFill="1" applyBorder="1"/>
    <xf numFmtId="173" fontId="73" fillId="72" borderId="0" xfId="328" applyNumberFormat="1" applyFont="1" applyFill="1" applyBorder="1"/>
    <xf numFmtId="0" fontId="73" fillId="7" borderId="34" xfId="333" applyFont="1" applyFill="1" applyBorder="1" applyAlignment="1">
      <alignment horizontal="left" vertical="center" wrapText="1" indent="2"/>
    </xf>
    <xf numFmtId="173" fontId="73" fillId="7" borderId="40" xfId="328" applyNumberFormat="1" applyFont="1" applyFill="1" applyBorder="1" applyAlignment="1">
      <alignment vertical="center"/>
    </xf>
    <xf numFmtId="173" fontId="73" fillId="7" borderId="0" xfId="328" applyNumberFormat="1" applyFont="1" applyFill="1" applyBorder="1" applyAlignment="1">
      <alignment vertical="center"/>
    </xf>
    <xf numFmtId="173" fontId="73" fillId="71" borderId="0" xfId="328" applyNumberFormat="1" applyFont="1" applyFill="1" applyBorder="1" applyAlignment="1">
      <alignment vertical="center"/>
    </xf>
    <xf numFmtId="181" fontId="55" fillId="7" borderId="34" xfId="328" applyNumberFormat="1" applyFont="1" applyFill="1" applyBorder="1"/>
    <xf numFmtId="173" fontId="69" fillId="7" borderId="40" xfId="328" applyNumberFormat="1" applyFont="1" applyFill="1" applyBorder="1"/>
    <xf numFmtId="173" fontId="69" fillId="7" borderId="0" xfId="328" applyNumberFormat="1" applyFont="1" applyFill="1" applyBorder="1"/>
    <xf numFmtId="173" fontId="69" fillId="71" borderId="0" xfId="328" applyNumberFormat="1" applyFont="1" applyFill="1" applyBorder="1"/>
    <xf numFmtId="181" fontId="55" fillId="7" borderId="34" xfId="328" applyNumberFormat="1" applyFont="1" applyFill="1" applyBorder="1" applyAlignment="1">
      <alignment wrapText="1"/>
    </xf>
    <xf numFmtId="173" fontId="69" fillId="7" borderId="40" xfId="328" applyNumberFormat="1" applyFont="1" applyFill="1" applyBorder="1" applyAlignment="1">
      <alignment vertical="center"/>
    </xf>
    <xf numFmtId="173" fontId="69" fillId="7" borderId="0" xfId="328" applyNumberFormat="1" applyFont="1" applyFill="1" applyBorder="1" applyAlignment="1">
      <alignment vertical="center"/>
    </xf>
    <xf numFmtId="173" fontId="69" fillId="71" borderId="0" xfId="328" applyNumberFormat="1" applyFont="1" applyFill="1" applyBorder="1" applyAlignment="1">
      <alignment vertical="center"/>
    </xf>
    <xf numFmtId="173" fontId="36" fillId="72" borderId="0" xfId="328" applyNumberFormat="1" applyFont="1" applyFill="1" applyBorder="1"/>
    <xf numFmtId="0" fontId="73" fillId="7" borderId="54" xfId="333" applyFont="1" applyFill="1" applyBorder="1" applyAlignment="1">
      <alignment horizontal="left" vertical="center" wrapText="1" indent="2"/>
    </xf>
    <xf numFmtId="173" fontId="73" fillId="7" borderId="41" xfId="328" applyNumberFormat="1" applyFont="1" applyFill="1" applyBorder="1" applyAlignment="1">
      <alignment vertical="center"/>
    </xf>
    <xf numFmtId="173" fontId="73" fillId="7" borderId="42" xfId="328" applyNumberFormat="1" applyFont="1" applyFill="1" applyBorder="1" applyAlignment="1">
      <alignment vertical="center"/>
    </xf>
    <xf numFmtId="173" fontId="73" fillId="71" borderId="42" xfId="328" applyNumberFormat="1" applyFont="1" applyFill="1" applyBorder="1" applyAlignment="1">
      <alignment vertical="center"/>
    </xf>
    <xf numFmtId="0" fontId="73" fillId="7" borderId="0" xfId="333" applyFont="1" applyFill="1" applyBorder="1" applyAlignment="1">
      <alignment horizontal="left" vertical="center" wrapText="1" indent="2"/>
    </xf>
    <xf numFmtId="0" fontId="73" fillId="7" borderId="0" xfId="0" applyFont="1" applyFill="1" applyBorder="1" applyAlignment="1">
      <alignment vertical="center"/>
    </xf>
    <xf numFmtId="0" fontId="73" fillId="7" borderId="0" xfId="326" applyFont="1" applyFill="1" applyAlignment="1">
      <alignment horizontal="left" indent="4"/>
    </xf>
    <xf numFmtId="173" fontId="25" fillId="7" borderId="0" xfId="0" applyNumberFormat="1" applyFont="1" applyFill="1" applyBorder="1"/>
    <xf numFmtId="173" fontId="73" fillId="7" borderId="0" xfId="0" applyNumberFormat="1" applyFont="1" applyFill="1" applyBorder="1"/>
    <xf numFmtId="173" fontId="73" fillId="7" borderId="0" xfId="0" applyNumberFormat="1" applyFont="1" applyFill="1" applyBorder="1" applyAlignment="1">
      <alignment horizontal="right"/>
    </xf>
    <xf numFmtId="0" fontId="36" fillId="7" borderId="28" xfId="329" applyFont="1" applyFill="1" applyBorder="1" applyAlignment="1">
      <alignment horizontal="center" vertical="center" wrapText="1"/>
    </xf>
    <xf numFmtId="0" fontId="36" fillId="7" borderId="53" xfId="0" applyFont="1" applyFill="1" applyBorder="1"/>
    <xf numFmtId="181" fontId="36" fillId="7" borderId="48" xfId="0" applyNumberFormat="1" applyFont="1" applyFill="1" applyBorder="1"/>
    <xf numFmtId="0" fontId="36" fillId="7" borderId="34" xfId="0" applyFont="1" applyFill="1" applyBorder="1"/>
    <xf numFmtId="181" fontId="36" fillId="7" borderId="40" xfId="0" applyNumberFormat="1" applyFont="1" applyFill="1" applyBorder="1"/>
    <xf numFmtId="181" fontId="36" fillId="71" borderId="0" xfId="0" applyNumberFormat="1" applyFont="1" applyFill="1" applyBorder="1"/>
    <xf numFmtId="0" fontId="69" fillId="7" borderId="34" xfId="0" applyFont="1" applyFill="1" applyBorder="1" applyAlignment="1">
      <alignment vertical="center"/>
    </xf>
    <xf numFmtId="181" fontId="69" fillId="7" borderId="40" xfId="0" applyNumberFormat="1" applyFont="1" applyFill="1" applyBorder="1" applyAlignment="1">
      <alignment vertical="center"/>
    </xf>
    <xf numFmtId="181" fontId="69" fillId="7" borderId="0" xfId="0" applyNumberFormat="1" applyFont="1" applyFill="1" applyBorder="1" applyAlignment="1">
      <alignment vertical="center"/>
    </xf>
    <xf numFmtId="181" fontId="69" fillId="71" borderId="0" xfId="0" applyNumberFormat="1" applyFont="1" applyFill="1" applyBorder="1" applyAlignment="1">
      <alignment vertical="center"/>
    </xf>
    <xf numFmtId="0" fontId="69" fillId="7" borderId="0" xfId="0" applyFont="1" applyFill="1" applyBorder="1" applyAlignment="1">
      <alignment vertical="center"/>
    </xf>
    <xf numFmtId="0" fontId="69" fillId="71" borderId="54" xfId="0" applyFont="1" applyFill="1" applyBorder="1" applyAlignment="1">
      <alignment vertical="center"/>
    </xf>
    <xf numFmtId="181" fontId="69" fillId="7" borderId="41" xfId="0" applyNumberFormat="1" applyFont="1" applyFill="1" applyBorder="1" applyAlignment="1">
      <alignment vertical="center"/>
    </xf>
    <xf numFmtId="181" fontId="69" fillId="7" borderId="42" xfId="0" applyNumberFormat="1" applyFont="1" applyFill="1" applyBorder="1" applyAlignment="1">
      <alignment vertical="center"/>
    </xf>
    <xf numFmtId="181" fontId="69" fillId="71" borderId="42" xfId="0" applyNumberFormat="1" applyFont="1" applyFill="1" applyBorder="1" applyAlignment="1">
      <alignment vertical="center"/>
    </xf>
    <xf numFmtId="0" fontId="69" fillId="7" borderId="48" xfId="0" applyFont="1" applyFill="1" applyBorder="1" applyAlignment="1">
      <alignment horizontal="right"/>
    </xf>
    <xf numFmtId="0" fontId="69" fillId="7" borderId="43" xfId="0" applyFont="1" applyFill="1" applyBorder="1" applyAlignment="1">
      <alignment horizontal="right"/>
    </xf>
    <xf numFmtId="0" fontId="69" fillId="7" borderId="43" xfId="329" applyFont="1" applyFill="1" applyBorder="1" applyAlignment="1">
      <alignment horizontal="right" vertical="center" wrapText="1"/>
    </xf>
    <xf numFmtId="181" fontId="69" fillId="7" borderId="53" xfId="328" applyNumberFormat="1" applyFont="1" applyFill="1" applyBorder="1"/>
    <xf numFmtId="0" fontId="36" fillId="7" borderId="34" xfId="333" applyFont="1" applyFill="1" applyBorder="1" applyAlignment="1">
      <alignment horizontal="left" wrapText="1" indent="1"/>
    </xf>
    <xf numFmtId="173" fontId="36" fillId="7" borderId="40" xfId="328" applyNumberFormat="1" applyFont="1" applyFill="1" applyBorder="1" applyAlignment="1">
      <alignment vertical="center"/>
    </xf>
    <xf numFmtId="173" fontId="36" fillId="7" borderId="0" xfId="328" applyNumberFormat="1" applyFont="1" applyFill="1" applyBorder="1" applyAlignment="1">
      <alignment vertical="center"/>
    </xf>
    <xf numFmtId="173" fontId="36" fillId="71" borderId="0" xfId="328" applyNumberFormat="1" applyFont="1" applyFill="1" applyBorder="1" applyAlignment="1">
      <alignment vertical="center"/>
    </xf>
    <xf numFmtId="181" fontId="69" fillId="7" borderId="34" xfId="328" applyNumberFormat="1" applyFont="1" applyFill="1" applyBorder="1"/>
    <xf numFmtId="179" fontId="36" fillId="7" borderId="0" xfId="344" applyNumberFormat="1" applyFont="1" applyFill="1" applyBorder="1" applyAlignment="1" applyProtection="1"/>
    <xf numFmtId="181" fontId="69" fillId="7" borderId="34" xfId="328" applyNumberFormat="1" applyFont="1" applyFill="1" applyBorder="1" applyAlignment="1">
      <alignment vertical="center" wrapText="1"/>
    </xf>
    <xf numFmtId="0" fontId="36" fillId="7" borderId="54" xfId="333" applyFont="1" applyFill="1" applyBorder="1" applyAlignment="1">
      <alignment horizontal="left" indent="1"/>
    </xf>
    <xf numFmtId="173" fontId="36" fillId="7" borderId="41" xfId="328" applyNumberFormat="1" applyFont="1" applyFill="1" applyBorder="1"/>
    <xf numFmtId="173" fontId="36" fillId="7" borderId="42" xfId="328" applyNumberFormat="1" applyFont="1" applyFill="1" applyBorder="1"/>
    <xf numFmtId="173" fontId="36" fillId="71" borderId="42" xfId="328" applyNumberFormat="1" applyFont="1" applyFill="1" applyBorder="1" applyAlignment="1">
      <alignment vertical="center"/>
    </xf>
    <xf numFmtId="181" fontId="69" fillId="71" borderId="0" xfId="0" applyNumberFormat="1" applyFont="1" applyFill="1" applyBorder="1"/>
    <xf numFmtId="0" fontId="36" fillId="7" borderId="0" xfId="0" applyFont="1" applyFill="1" applyBorder="1" applyAlignment="1">
      <alignment horizontal="right"/>
    </xf>
    <xf numFmtId="0" fontId="69" fillId="7" borderId="8" xfId="0" applyFont="1" applyFill="1" applyBorder="1"/>
    <xf numFmtId="0" fontId="36" fillId="7" borderId="0" xfId="0" applyFont="1" applyFill="1" applyBorder="1"/>
    <xf numFmtId="0" fontId="0" fillId="71" borderId="0" xfId="0" applyFill="1"/>
    <xf numFmtId="0" fontId="69" fillId="7" borderId="28" xfId="0" applyFont="1" applyFill="1" applyBorder="1" applyAlignment="1">
      <alignment horizontal="right"/>
    </xf>
    <xf numFmtId="0" fontId="69" fillId="7" borderId="38" xfId="0" applyFont="1" applyFill="1" applyBorder="1" applyAlignment="1">
      <alignment horizontal="right"/>
    </xf>
    <xf numFmtId="0" fontId="76" fillId="7" borderId="38" xfId="0" applyFont="1" applyFill="1" applyBorder="1" applyAlignment="1">
      <alignment horizontal="right"/>
    </xf>
    <xf numFmtId="0" fontId="69" fillId="7" borderId="0" xfId="0" applyFont="1" applyFill="1" applyBorder="1"/>
    <xf numFmtId="0" fontId="69" fillId="7" borderId="40" xfId="0" applyFont="1" applyFill="1" applyBorder="1"/>
    <xf numFmtId="3" fontId="69" fillId="7" borderId="48" xfId="0" applyNumberFormat="1" applyFont="1" applyFill="1" applyBorder="1"/>
    <xf numFmtId="3" fontId="69" fillId="7" borderId="43" xfId="0" applyNumberFormat="1" applyFont="1" applyFill="1" applyBorder="1"/>
    <xf numFmtId="3" fontId="76" fillId="7" borderId="43" xfId="0" applyNumberFormat="1" applyFont="1" applyFill="1" applyBorder="1"/>
    <xf numFmtId="3" fontId="69" fillId="7" borderId="40" xfId="0" applyNumberFormat="1" applyFont="1" applyFill="1" applyBorder="1"/>
    <xf numFmtId="3" fontId="69" fillId="7" borderId="0" xfId="0" applyNumberFormat="1" applyFont="1" applyFill="1" applyBorder="1"/>
    <xf numFmtId="3" fontId="76" fillId="7" borderId="0" xfId="0" applyNumberFormat="1" applyFont="1" applyFill="1" applyBorder="1"/>
    <xf numFmtId="0" fontId="36" fillId="7" borderId="40" xfId="0" applyFont="1" applyFill="1" applyBorder="1" applyAlignment="1">
      <alignment horizontal="left" indent="1"/>
    </xf>
    <xf numFmtId="3" fontId="36" fillId="7" borderId="40" xfId="0" applyNumberFormat="1" applyFont="1" applyFill="1" applyBorder="1"/>
    <xf numFmtId="3" fontId="36" fillId="7" borderId="0" xfId="0" applyNumberFormat="1" applyFont="1" applyFill="1" applyBorder="1"/>
    <xf numFmtId="3" fontId="77" fillId="7" borderId="0" xfId="0" applyNumberFormat="1" applyFont="1" applyFill="1" applyBorder="1"/>
    <xf numFmtId="0" fontId="69" fillId="7" borderId="54" xfId="0" applyFont="1" applyFill="1" applyBorder="1"/>
    <xf numFmtId="3" fontId="69" fillId="7" borderId="41" xfId="0" applyNumberFormat="1" applyFont="1" applyFill="1" applyBorder="1"/>
    <xf numFmtId="3" fontId="69" fillId="7" borderId="42" xfId="0" applyNumberFormat="1" applyFont="1" applyFill="1" applyBorder="1"/>
    <xf numFmtId="0" fontId="0" fillId="71" borderId="0" xfId="0" applyFill="1" applyBorder="1"/>
    <xf numFmtId="181" fontId="69" fillId="7" borderId="50" xfId="326" applyNumberFormat="1" applyFont="1" applyFill="1" applyBorder="1"/>
    <xf numFmtId="181" fontId="69" fillId="71" borderId="0" xfId="326" applyNumberFormat="1" applyFont="1" applyFill="1" applyBorder="1"/>
    <xf numFmtId="173" fontId="69" fillId="7" borderId="71" xfId="0" applyNumberFormat="1" applyFont="1" applyFill="1" applyBorder="1" applyAlignment="1">
      <alignment horizontal="right"/>
    </xf>
    <xf numFmtId="173" fontId="69" fillId="7" borderId="68" xfId="0" applyNumberFormat="1" applyFont="1" applyFill="1" applyBorder="1" applyAlignment="1">
      <alignment horizontal="right"/>
    </xf>
    <xf numFmtId="173" fontId="69" fillId="7" borderId="69" xfId="0" applyNumberFormat="1" applyFont="1" applyFill="1" applyBorder="1" applyAlignment="1">
      <alignment horizontal="right"/>
    </xf>
    <xf numFmtId="181" fontId="36" fillId="7" borderId="59" xfId="0" applyNumberFormat="1" applyFont="1" applyFill="1" applyBorder="1"/>
    <xf numFmtId="181" fontId="36" fillId="7" borderId="60" xfId="0" applyNumberFormat="1" applyFont="1" applyFill="1" applyBorder="1"/>
    <xf numFmtId="173" fontId="69" fillId="7" borderId="67" xfId="0" applyNumberFormat="1" applyFont="1" applyFill="1" applyBorder="1" applyAlignment="1">
      <alignment vertical="center"/>
    </xf>
    <xf numFmtId="173" fontId="36" fillId="0" borderId="50" xfId="0" applyNumberFormat="1" applyFont="1" applyFill="1" applyBorder="1" applyAlignment="1">
      <alignment horizontal="right"/>
    </xf>
    <xf numFmtId="173" fontId="36" fillId="0" borderId="60" xfId="0" applyNumberFormat="1" applyFont="1" applyFill="1" applyBorder="1" applyAlignment="1">
      <alignment horizontal="right"/>
    </xf>
    <xf numFmtId="1" fontId="69" fillId="7" borderId="56" xfId="332" applyNumberFormat="1" applyFont="1" applyFill="1" applyBorder="1" applyAlignment="1">
      <alignment horizontal="right"/>
    </xf>
    <xf numFmtId="1" fontId="69" fillId="7" borderId="57" xfId="332" applyNumberFormat="1" applyFont="1" applyFill="1" applyBorder="1" applyAlignment="1">
      <alignment horizontal="right"/>
    </xf>
    <xf numFmtId="173" fontId="36" fillId="7" borderId="59" xfId="0" applyNumberFormat="1" applyFont="1" applyFill="1" applyBorder="1" applyAlignment="1"/>
    <xf numFmtId="173" fontId="36" fillId="7" borderId="60" xfId="0" applyNumberFormat="1" applyFont="1" applyFill="1" applyBorder="1" applyAlignment="1"/>
    <xf numFmtId="173" fontId="69" fillId="7" borderId="71" xfId="0" applyNumberFormat="1" applyFont="1" applyFill="1" applyBorder="1" applyAlignment="1"/>
    <xf numFmtId="0" fontId="77" fillId="71" borderId="0" xfId="218" applyFont="1" applyFill="1" applyAlignment="1">
      <alignment vertical="center"/>
    </xf>
    <xf numFmtId="0" fontId="36" fillId="7" borderId="75" xfId="0" applyFont="1" applyFill="1" applyBorder="1" applyAlignment="1">
      <alignment horizontal="left" indent="3"/>
    </xf>
    <xf numFmtId="0" fontId="36" fillId="7" borderId="0" xfId="0" applyFont="1" applyFill="1" applyBorder="1" applyAlignment="1">
      <alignment vertical="center" wrapText="1"/>
    </xf>
    <xf numFmtId="0" fontId="77" fillId="71" borderId="0" xfId="283" applyFont="1" applyFill="1" applyBorder="1" applyAlignment="1">
      <alignment vertical="center"/>
    </xf>
    <xf numFmtId="0" fontId="78" fillId="71" borderId="0" xfId="185" applyFont="1" applyFill="1" applyBorder="1" applyAlignment="1">
      <alignment horizontal="right" vertical="center"/>
    </xf>
    <xf numFmtId="181" fontId="77" fillId="71" borderId="0" xfId="163" applyNumberFormat="1" applyFont="1" applyFill="1" applyBorder="1" applyAlignment="1">
      <alignment horizontal="right" vertical="center"/>
    </xf>
    <xf numFmtId="0" fontId="77" fillId="71" borderId="60" xfId="283" applyFont="1" applyFill="1" applyBorder="1" applyAlignment="1">
      <alignment vertical="center"/>
    </xf>
    <xf numFmtId="0" fontId="77" fillId="71" borderId="0" xfId="283" applyFont="1" applyFill="1" applyBorder="1" applyAlignment="1">
      <alignment horizontal="left" vertical="center"/>
    </xf>
    <xf numFmtId="3" fontId="69" fillId="7" borderId="78" xfId="0" applyNumberFormat="1" applyFont="1" applyFill="1" applyBorder="1"/>
    <xf numFmtId="3" fontId="36" fillId="7" borderId="78" xfId="0" applyNumberFormat="1" applyFont="1" applyFill="1" applyBorder="1"/>
    <xf numFmtId="3" fontId="69" fillId="7" borderId="79" xfId="0" applyNumberFormat="1" applyFont="1" applyFill="1" applyBorder="1"/>
    <xf numFmtId="0" fontId="36" fillId="7" borderId="0" xfId="0" applyFont="1" applyFill="1" applyBorder="1" applyAlignment="1">
      <alignment vertical="center"/>
    </xf>
    <xf numFmtId="0" fontId="36" fillId="7" borderId="76" xfId="0" applyFont="1" applyFill="1" applyBorder="1"/>
    <xf numFmtId="0" fontId="36" fillId="7" borderId="77" xfId="0" applyFont="1" applyFill="1" applyBorder="1"/>
    <xf numFmtId="0" fontId="36" fillId="7" borderId="60" xfId="0" applyFont="1" applyFill="1" applyBorder="1"/>
    <xf numFmtId="0" fontId="36" fillId="7" borderId="50" xfId="0" applyFont="1" applyFill="1" applyBorder="1"/>
    <xf numFmtId="0" fontId="36" fillId="7" borderId="61" xfId="0" applyFont="1" applyFill="1" applyBorder="1"/>
    <xf numFmtId="0" fontId="69" fillId="7" borderId="63" xfId="0" applyFont="1" applyFill="1" applyBorder="1"/>
    <xf numFmtId="0" fontId="36" fillId="7" borderId="77" xfId="0" applyFont="1" applyFill="1" applyBorder="1" applyAlignment="1">
      <alignment wrapText="1"/>
    </xf>
    <xf numFmtId="0" fontId="36" fillId="7" borderId="50" xfId="0" applyFont="1" applyFill="1" applyBorder="1" applyAlignment="1">
      <alignment wrapText="1"/>
    </xf>
    <xf numFmtId="0" fontId="0" fillId="0" borderId="61" xfId="0" applyBorder="1"/>
    <xf numFmtId="0" fontId="36" fillId="7" borderId="41" xfId="329" applyFont="1" applyFill="1" applyBorder="1" applyAlignment="1">
      <alignment horizontal="center" vertical="center" wrapText="1"/>
    </xf>
    <xf numFmtId="3" fontId="36" fillId="7" borderId="60" xfId="0" applyNumberFormat="1" applyFont="1" applyFill="1" applyBorder="1"/>
    <xf numFmtId="3" fontId="36" fillId="7" borderId="50" xfId="0" applyNumberFormat="1" applyFont="1" applyFill="1" applyBorder="1"/>
    <xf numFmtId="3" fontId="36" fillId="7" borderId="60" xfId="0" applyNumberFormat="1" applyFont="1" applyFill="1" applyBorder="1" applyAlignment="1">
      <alignment horizontal="right"/>
    </xf>
    <xf numFmtId="3" fontId="36" fillId="7" borderId="62" xfId="0" applyNumberFormat="1" applyFont="1" applyFill="1" applyBorder="1"/>
    <xf numFmtId="3" fontId="36" fillId="7" borderId="63" xfId="0" applyNumberFormat="1" applyFont="1" applyFill="1" applyBorder="1"/>
    <xf numFmtId="0" fontId="69" fillId="7" borderId="71" xfId="329" applyFont="1" applyFill="1" applyBorder="1" applyAlignment="1">
      <alignment horizontal="right" vertical="center" wrapText="1"/>
    </xf>
    <xf numFmtId="0" fontId="69" fillId="7" borderId="68" xfId="329" applyFont="1" applyFill="1" applyBorder="1" applyAlignment="1">
      <alignment horizontal="right" vertical="center" wrapText="1"/>
    </xf>
    <xf numFmtId="0" fontId="69" fillId="7" borderId="69" xfId="329" applyFont="1" applyFill="1" applyBorder="1" applyAlignment="1">
      <alignment horizontal="right" vertical="center" wrapText="1"/>
    </xf>
    <xf numFmtId="3" fontId="36" fillId="7" borderId="50" xfId="0" applyNumberFormat="1" applyFont="1" applyFill="1" applyBorder="1" applyAlignment="1">
      <alignment horizontal="right"/>
    </xf>
    <xf numFmtId="3" fontId="36" fillId="7" borderId="61" xfId="0" applyNumberFormat="1" applyFont="1" applyFill="1" applyBorder="1"/>
    <xf numFmtId="0" fontId="76" fillId="0" borderId="50" xfId="235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0" fontId="69" fillId="7" borderId="80" xfId="0" applyFont="1" applyFill="1" applyBorder="1" applyAlignment="1">
      <alignment horizontal="right"/>
    </xf>
    <xf numFmtId="1" fontId="76" fillId="7" borderId="72" xfId="332" applyNumberFormat="1" applyFont="1" applyFill="1" applyBorder="1" applyAlignment="1">
      <alignment horizontal="right"/>
    </xf>
    <xf numFmtId="0" fontId="36" fillId="7" borderId="43" xfId="0" applyFont="1" applyFill="1" applyBorder="1" applyAlignment="1"/>
    <xf numFmtId="0" fontId="36" fillId="7" borderId="0" xfId="0" applyFont="1" applyFill="1" applyBorder="1" applyAlignment="1">
      <alignment horizontal="left"/>
    </xf>
    <xf numFmtId="3" fontId="77" fillId="7" borderId="50" xfId="0" applyNumberFormat="1" applyFont="1" applyFill="1" applyBorder="1"/>
    <xf numFmtId="0" fontId="69" fillId="7" borderId="42" xfId="0" applyFont="1" applyFill="1" applyBorder="1"/>
    <xf numFmtId="3" fontId="76" fillId="7" borderId="51" xfId="0" applyNumberFormat="1" applyFont="1" applyFill="1" applyBorder="1"/>
    <xf numFmtId="0" fontId="36" fillId="7" borderId="38" xfId="0" applyFont="1" applyFill="1" applyBorder="1" applyAlignment="1"/>
    <xf numFmtId="173" fontId="36" fillId="7" borderId="28" xfId="0" applyNumberFormat="1" applyFont="1" applyFill="1" applyBorder="1"/>
    <xf numFmtId="173" fontId="36" fillId="7" borderId="38" xfId="0" applyNumberFormat="1" applyFont="1" applyFill="1" applyBorder="1"/>
    <xf numFmtId="173" fontId="36" fillId="7" borderId="80" xfId="0" applyNumberFormat="1" applyFont="1" applyFill="1" applyBorder="1"/>
    <xf numFmtId="173" fontId="36" fillId="7" borderId="72" xfId="0" applyNumberFormat="1" applyFont="1" applyFill="1" applyBorder="1"/>
    <xf numFmtId="0" fontId="77" fillId="0" borderId="0" xfId="0" applyFont="1" applyFill="1" applyAlignment="1">
      <alignment vertical="top"/>
    </xf>
    <xf numFmtId="0" fontId="77" fillId="0" borderId="0" xfId="0" applyFont="1" applyFill="1" applyBorder="1" applyAlignment="1">
      <alignment vertical="top"/>
    </xf>
    <xf numFmtId="173" fontId="76" fillId="0" borderId="0" xfId="235" applyNumberFormat="1" applyFont="1" applyFill="1" applyBorder="1" applyAlignment="1">
      <alignment vertical="center"/>
    </xf>
    <xf numFmtId="0" fontId="78" fillId="7" borderId="0" xfId="0" applyFont="1" applyFill="1" applyBorder="1" applyAlignment="1">
      <alignment horizontal="left"/>
    </xf>
    <xf numFmtId="173" fontId="77" fillId="0" borderId="0" xfId="168" applyNumberFormat="1" applyFont="1" applyFill="1" applyBorder="1" applyAlignment="1">
      <alignment vertical="center"/>
    </xf>
    <xf numFmtId="173" fontId="77" fillId="0" borderId="0" xfId="161" applyNumberFormat="1" applyFont="1" applyFill="1" applyBorder="1" applyAlignment="1">
      <alignment horizontal="right" vertical="center"/>
    </xf>
    <xf numFmtId="49" fontId="36" fillId="7" borderId="0" xfId="0" applyNumberFormat="1" applyFont="1" applyFill="1" applyAlignment="1">
      <alignment vertical="center"/>
    </xf>
    <xf numFmtId="173" fontId="76" fillId="0" borderId="0" xfId="170" applyNumberFormat="1" applyFont="1" applyFill="1" applyBorder="1" applyAlignment="1">
      <alignment vertical="center"/>
    </xf>
    <xf numFmtId="173" fontId="76" fillId="0" borderId="0" xfId="164" applyNumberFormat="1" applyFont="1" applyFill="1" applyBorder="1" applyAlignment="1">
      <alignment horizontal="right" vertical="center"/>
    </xf>
    <xf numFmtId="0" fontId="73" fillId="7" borderId="0" xfId="0" applyFont="1" applyFill="1" applyBorder="1" applyAlignment="1">
      <alignment horizontal="left"/>
    </xf>
    <xf numFmtId="0" fontId="69" fillId="7" borderId="80" xfId="0" applyFont="1" applyFill="1" applyBorder="1" applyAlignment="1">
      <alignment horizontal="right"/>
    </xf>
    <xf numFmtId="1" fontId="76" fillId="7" borderId="39" xfId="332" applyNumberFormat="1" applyFont="1" applyFill="1" applyBorder="1" applyAlignment="1">
      <alignment horizontal="right"/>
    </xf>
    <xf numFmtId="3" fontId="69" fillId="7" borderId="81" xfId="0" applyNumberFormat="1" applyFont="1" applyFill="1" applyBorder="1"/>
    <xf numFmtId="0" fontId="69" fillId="7" borderId="41" xfId="0" applyFont="1" applyFill="1" applyBorder="1"/>
    <xf numFmtId="1" fontId="76" fillId="7" borderId="80" xfId="332" applyNumberFormat="1" applyFont="1" applyFill="1" applyBorder="1" applyAlignment="1">
      <alignment horizontal="right"/>
    </xf>
    <xf numFmtId="3" fontId="77" fillId="7" borderId="0" xfId="0" applyNumberFormat="1" applyFont="1" applyFill="1" applyBorder="1" applyAlignment="1">
      <alignment horizontal="right"/>
    </xf>
    <xf numFmtId="3" fontId="77" fillId="7" borderId="78" xfId="0" applyNumberFormat="1" applyFont="1" applyFill="1" applyBorder="1" applyAlignment="1">
      <alignment horizontal="right"/>
    </xf>
    <xf numFmtId="3" fontId="77" fillId="7" borderId="43" xfId="0" applyNumberFormat="1" applyFont="1" applyFill="1" applyBorder="1" applyAlignment="1">
      <alignment horizontal="right"/>
    </xf>
    <xf numFmtId="3" fontId="77" fillId="7" borderId="0" xfId="0" applyNumberFormat="1" applyFont="1" applyFill="1" applyBorder="1" applyAlignment="1">
      <alignment horizontal="right"/>
    </xf>
    <xf numFmtId="3" fontId="77" fillId="7" borderId="78" xfId="0" applyNumberFormat="1" applyFont="1" applyFill="1" applyBorder="1"/>
    <xf numFmtId="3" fontId="76" fillId="7" borderId="79" xfId="0" applyNumberFormat="1" applyFont="1" applyFill="1" applyBorder="1"/>
    <xf numFmtId="3" fontId="77" fillId="7" borderId="49" xfId="0" applyNumberFormat="1" applyFont="1" applyFill="1" applyBorder="1" applyAlignment="1">
      <alignment horizontal="right"/>
    </xf>
    <xf numFmtId="3" fontId="77" fillId="7" borderId="50" xfId="0" applyNumberFormat="1" applyFont="1" applyFill="1" applyBorder="1" applyAlignment="1">
      <alignment horizontal="right"/>
    </xf>
    <xf numFmtId="0" fontId="73" fillId="7" borderId="40" xfId="0" applyFont="1" applyFill="1" applyBorder="1"/>
    <xf numFmtId="173" fontId="36" fillId="7" borderId="60" xfId="0" applyNumberFormat="1" applyFont="1" applyFill="1" applyBorder="1"/>
    <xf numFmtId="173" fontId="36" fillId="7" borderId="0" xfId="0" applyNumberFormat="1" applyFont="1" applyFill="1" applyBorder="1"/>
    <xf numFmtId="173" fontId="36" fillId="7" borderId="50" xfId="0" applyNumberFormat="1" applyFont="1" applyFill="1" applyBorder="1"/>
    <xf numFmtId="0" fontId="36" fillId="7" borderId="34" xfId="0" applyFont="1" applyFill="1" applyBorder="1" applyAlignment="1">
      <alignment horizontal="left"/>
    </xf>
    <xf numFmtId="173" fontId="36" fillId="7" borderId="0" xfId="326" applyNumberFormat="1" applyFont="1" applyFill="1"/>
    <xf numFmtId="164" fontId="3" fillId="7" borderId="0" xfId="244" applyFill="1" applyBorder="1"/>
    <xf numFmtId="0" fontId="0" fillId="71" borderId="0" xfId="0" applyFill="1" applyAlignment="1"/>
    <xf numFmtId="0" fontId="0" fillId="71" borderId="0" xfId="0" applyFill="1" applyAlignment="1">
      <alignment vertical="top"/>
    </xf>
    <xf numFmtId="188" fontId="3" fillId="7" borderId="0" xfId="244" applyNumberFormat="1" applyFill="1" applyBorder="1"/>
    <xf numFmtId="164" fontId="3" fillId="7" borderId="0" xfId="244" applyFill="1" applyBorder="1" applyAlignment="1" applyProtection="1"/>
    <xf numFmtId="182" fontId="3" fillId="7" borderId="0" xfId="244" applyNumberFormat="1" applyFill="1" applyBorder="1"/>
    <xf numFmtId="173" fontId="69" fillId="7" borderId="0" xfId="0" applyNumberFormat="1" applyFont="1" applyFill="1" applyBorder="1" applyAlignment="1">
      <alignment horizontal="right" vertical="center"/>
    </xf>
    <xf numFmtId="173" fontId="36" fillId="7" borderId="0" xfId="0" applyNumberFormat="1" applyFont="1" applyFill="1" applyBorder="1" applyAlignment="1">
      <alignment wrapText="1"/>
    </xf>
    <xf numFmtId="173" fontId="36" fillId="7" borderId="70" xfId="0" applyNumberFormat="1" applyFont="1" applyFill="1" applyBorder="1" applyAlignment="1">
      <alignment wrapText="1"/>
    </xf>
    <xf numFmtId="173" fontId="36" fillId="7" borderId="62" xfId="0" applyNumberFormat="1" applyFont="1" applyFill="1" applyBorder="1"/>
    <xf numFmtId="173" fontId="36" fillId="7" borderId="77" xfId="0" applyNumberFormat="1" applyFont="1" applyFill="1" applyBorder="1" applyAlignment="1">
      <alignment wrapText="1"/>
    </xf>
    <xf numFmtId="173" fontId="36" fillId="7" borderId="63" xfId="0" applyNumberFormat="1" applyFont="1" applyFill="1" applyBorder="1"/>
    <xf numFmtId="181" fontId="0" fillId="0" borderId="0" xfId="0" applyNumberFormat="1" applyAlignment="1"/>
    <xf numFmtId="181" fontId="36" fillId="7" borderId="0" xfId="0" applyNumberFormat="1" applyFont="1" applyFill="1"/>
    <xf numFmtId="0" fontId="76" fillId="0" borderId="0" xfId="235" applyFont="1" applyFill="1" applyBorder="1" applyAlignment="1">
      <alignment vertical="center"/>
    </xf>
    <xf numFmtId="0" fontId="76" fillId="0" borderId="70" xfId="181" applyFont="1" applyFill="1" applyBorder="1" applyAlignment="1">
      <alignment horizontal="center" vertical="center" wrapText="1"/>
    </xf>
    <xf numFmtId="0" fontId="76" fillId="0" borderId="77" xfId="181" applyFont="1" applyFill="1" applyBorder="1" applyAlignment="1">
      <alignment horizontal="center" vertical="center" wrapText="1"/>
    </xf>
    <xf numFmtId="3" fontId="77" fillId="0" borderId="0" xfId="161" applyFont="1" applyFill="1" applyBorder="1" applyAlignment="1">
      <alignment horizontal="right" vertical="center"/>
    </xf>
    <xf numFmtId="0" fontId="77" fillId="0" borderId="52" xfId="183" applyFont="1" applyFill="1" applyBorder="1" applyAlignment="1">
      <alignment vertical="center" wrapText="1"/>
    </xf>
    <xf numFmtId="0" fontId="76" fillId="0" borderId="52" xfId="185" applyFont="1" applyFill="1" applyBorder="1" applyAlignment="1">
      <alignment vertical="center" wrapText="1"/>
    </xf>
    <xf numFmtId="0" fontId="76" fillId="0" borderId="65" xfId="185" applyFont="1" applyFill="1" applyBorder="1" applyAlignment="1">
      <alignment vertical="center" wrapText="1"/>
    </xf>
    <xf numFmtId="0" fontId="77" fillId="0" borderId="0" xfId="0" quotePrefix="1" applyFont="1" applyFill="1" applyAlignment="1">
      <alignment vertical="center"/>
    </xf>
    <xf numFmtId="4" fontId="77" fillId="0" borderId="0" xfId="0" applyNumberFormat="1" applyFont="1" applyFill="1" applyAlignment="1">
      <alignment vertical="top"/>
    </xf>
    <xf numFmtId="3" fontId="77" fillId="0" borderId="62" xfId="161" applyFont="1" applyFill="1" applyBorder="1" applyAlignment="1">
      <alignment horizontal="right" vertical="center"/>
    </xf>
    <xf numFmtId="0" fontId="76" fillId="0" borderId="64" xfId="235" applyFont="1" applyFill="1" applyBorder="1" applyAlignment="1">
      <alignment vertical="center"/>
    </xf>
    <xf numFmtId="0" fontId="77" fillId="0" borderId="65" xfId="183" applyFont="1" applyFill="1" applyBorder="1" applyAlignment="1">
      <alignment vertical="center" wrapText="1"/>
    </xf>
    <xf numFmtId="0" fontId="76" fillId="0" borderId="73" xfId="185" applyFont="1" applyFill="1" applyBorder="1" applyAlignment="1">
      <alignment vertical="center" wrapText="1"/>
    </xf>
    <xf numFmtId="173" fontId="77" fillId="0" borderId="0" xfId="168" applyFont="1" applyFill="1" applyBorder="1" applyAlignment="1">
      <alignment vertical="center"/>
    </xf>
    <xf numFmtId="0" fontId="75" fillId="0" borderId="0" xfId="233" applyFont="1" applyFill="1"/>
    <xf numFmtId="0" fontId="76" fillId="0" borderId="0" xfId="338" applyFont="1" applyFill="1"/>
    <xf numFmtId="49" fontId="77" fillId="0" borderId="0" xfId="159" applyFont="1" applyFill="1" applyAlignment="1">
      <alignment vertical="top"/>
    </xf>
    <xf numFmtId="0" fontId="73" fillId="0" borderId="0" xfId="0" applyFont="1" applyFill="1" applyBorder="1" applyAlignment="1">
      <alignment horizontal="right"/>
    </xf>
    <xf numFmtId="0" fontId="77" fillId="0" borderId="64" xfId="183" applyFont="1" applyFill="1" applyBorder="1" applyAlignment="1">
      <alignment vertical="center" wrapText="1"/>
    </xf>
    <xf numFmtId="0" fontId="76" fillId="0" borderId="65" xfId="185" applyFont="1" applyFill="1" applyBorder="1" applyAlignment="1">
      <alignment vertical="center"/>
    </xf>
    <xf numFmtId="0" fontId="76" fillId="0" borderId="0" xfId="185" applyFont="1" applyFill="1" applyBorder="1">
      <alignment vertical="top" wrapText="1"/>
    </xf>
    <xf numFmtId="0" fontId="77" fillId="0" borderId="0" xfId="214" applyNumberFormat="1" applyFont="1" applyFill="1" applyBorder="1" applyAlignment="1" applyProtection="1">
      <alignment vertical="top"/>
    </xf>
    <xf numFmtId="0" fontId="77" fillId="0" borderId="0" xfId="216" applyFont="1" applyFill="1" applyAlignment="1"/>
    <xf numFmtId="0" fontId="89" fillId="0" borderId="0" xfId="355" applyFont="1" applyFill="1" applyAlignment="1">
      <alignment vertical="top"/>
    </xf>
    <xf numFmtId="0" fontId="36" fillId="0" borderId="0" xfId="0" applyFont="1" applyFill="1" applyBorder="1"/>
    <xf numFmtId="181" fontId="77" fillId="71" borderId="0" xfId="0" applyNumberFormat="1" applyFont="1" applyFill="1" applyBorder="1"/>
    <xf numFmtId="181" fontId="77" fillId="71" borderId="43" xfId="0" applyNumberFormat="1" applyFont="1" applyFill="1" applyBorder="1"/>
    <xf numFmtId="0" fontId="36" fillId="7" borderId="0" xfId="0" applyFont="1" applyFill="1" applyBorder="1"/>
    <xf numFmtId="0" fontId="36" fillId="7" borderId="0" xfId="0" applyFont="1" applyFill="1"/>
    <xf numFmtId="1" fontId="76" fillId="7" borderId="70" xfId="332" applyNumberFormat="1" applyFont="1" applyFill="1" applyBorder="1" applyAlignment="1">
      <alignment horizontal="right"/>
    </xf>
    <xf numFmtId="181" fontId="36" fillId="7" borderId="43" xfId="0" applyNumberFormat="1" applyFont="1" applyFill="1" applyBorder="1"/>
    <xf numFmtId="181" fontId="77" fillId="7" borderId="0" xfId="0" applyNumberFormat="1" applyFont="1" applyFill="1" applyBorder="1"/>
    <xf numFmtId="181" fontId="36" fillId="7" borderId="0" xfId="0" applyNumberFormat="1" applyFont="1" applyFill="1" applyBorder="1"/>
    <xf numFmtId="181" fontId="77" fillId="7" borderId="0" xfId="0" applyNumberFormat="1" applyFont="1" applyFill="1" applyBorder="1" applyAlignment="1">
      <alignment horizontal="right"/>
    </xf>
    <xf numFmtId="181" fontId="76" fillId="71" borderId="42" xfId="0" applyNumberFormat="1" applyFont="1" applyFill="1" applyBorder="1"/>
    <xf numFmtId="181" fontId="69" fillId="7" borderId="42" xfId="0" applyNumberFormat="1" applyFont="1" applyFill="1" applyBorder="1"/>
    <xf numFmtId="181" fontId="0" fillId="71" borderId="0" xfId="0" applyNumberFormat="1" applyFill="1" applyBorder="1" applyAlignment="1">
      <alignment vertical="center" wrapText="1"/>
    </xf>
    <xf numFmtId="181" fontId="77" fillId="71" borderId="0" xfId="0" applyNumberFormat="1" applyFont="1" applyFill="1" applyBorder="1" applyAlignment="1">
      <alignment horizontal="right"/>
    </xf>
    <xf numFmtId="0" fontId="36" fillId="7" borderId="0" xfId="0" applyFont="1" applyFill="1" applyBorder="1" applyAlignment="1">
      <alignment vertical="center" wrapText="1"/>
    </xf>
    <xf numFmtId="0" fontId="69" fillId="7" borderId="0" xfId="0" applyFont="1" applyFill="1" applyBorder="1" applyAlignment="1">
      <alignment horizontal="right" vertical="center"/>
    </xf>
    <xf numFmtId="0" fontId="36" fillId="7" borderId="77" xfId="0" applyFont="1" applyFill="1" applyBorder="1" applyAlignment="1">
      <alignment vertical="top" wrapText="1"/>
    </xf>
    <xf numFmtId="0" fontId="36" fillId="7" borderId="50" xfId="0" applyFont="1" applyFill="1" applyBorder="1" applyAlignment="1">
      <alignment vertical="top" wrapText="1"/>
    </xf>
    <xf numFmtId="0" fontId="36" fillId="7" borderId="61" xfId="0" applyFont="1" applyFill="1" applyBorder="1"/>
    <xf numFmtId="0" fontId="69" fillId="7" borderId="63" xfId="0" applyFont="1" applyFill="1" applyBorder="1" applyAlignment="1">
      <alignment vertical="center" wrapText="1"/>
    </xf>
    <xf numFmtId="181" fontId="77" fillId="0" borderId="50" xfId="163" applyNumberFormat="1" applyFont="1" applyFill="1" applyBorder="1" applyAlignment="1">
      <alignment horizontal="right" vertical="center"/>
    </xf>
    <xf numFmtId="181" fontId="76" fillId="0" borderId="69" xfId="163" applyNumberFormat="1" applyFont="1" applyFill="1" applyBorder="1" applyAlignment="1">
      <alignment horizontal="right" vertical="center"/>
    </xf>
    <xf numFmtId="0" fontId="75" fillId="0" borderId="0" xfId="233" applyFont="1" applyFill="1" applyBorder="1" applyAlignment="1">
      <alignment vertical="center"/>
    </xf>
    <xf numFmtId="0" fontId="77" fillId="0" borderId="0" xfId="283" applyFont="1" applyFill="1" applyBorder="1" applyAlignment="1">
      <alignment vertical="top"/>
    </xf>
    <xf numFmtId="0" fontId="77" fillId="0" borderId="0" xfId="283" applyFont="1" applyFill="1" applyBorder="1" applyAlignment="1">
      <alignment vertical="center"/>
    </xf>
    <xf numFmtId="0" fontId="73" fillId="0" borderId="0" xfId="0" applyFont="1" applyFill="1" applyBorder="1"/>
    <xf numFmtId="0" fontId="76" fillId="0" borderId="0" xfId="338" applyFont="1" applyFill="1" applyBorder="1" applyAlignment="1">
      <alignment vertical="center"/>
    </xf>
    <xf numFmtId="49" fontId="77" fillId="0" borderId="71" xfId="147" applyFont="1" applyFill="1" applyBorder="1" applyAlignment="1">
      <alignment vertical="center" wrapText="1"/>
    </xf>
    <xf numFmtId="49" fontId="77" fillId="0" borderId="68" xfId="147" applyFont="1" applyFill="1" applyBorder="1" applyAlignment="1">
      <alignment vertical="center" wrapText="1"/>
    </xf>
    <xf numFmtId="0" fontId="76" fillId="0" borderId="76" xfId="235" applyFont="1" applyFill="1" applyBorder="1" applyAlignment="1">
      <alignment vertical="center"/>
    </xf>
    <xf numFmtId="181" fontId="76" fillId="0" borderId="70" xfId="235" applyNumberFormat="1" applyFont="1" applyFill="1" applyBorder="1" applyAlignment="1">
      <alignment vertical="center"/>
    </xf>
    <xf numFmtId="0" fontId="77" fillId="0" borderId="60" xfId="283" applyFont="1" applyFill="1" applyBorder="1" applyAlignment="1">
      <alignment vertical="top"/>
    </xf>
    <xf numFmtId="0" fontId="76" fillId="0" borderId="71" xfId="235" applyFont="1" applyFill="1" applyBorder="1" applyAlignment="1">
      <alignment vertical="center"/>
    </xf>
    <xf numFmtId="0" fontId="76" fillId="0" borderId="68" xfId="235" applyFont="1" applyFill="1" applyBorder="1" applyAlignment="1">
      <alignment horizontal="center" vertical="center"/>
    </xf>
    <xf numFmtId="173" fontId="76" fillId="0" borderId="68" xfId="164" applyNumberFormat="1" applyFont="1" applyFill="1" applyBorder="1" applyAlignment="1">
      <alignment horizontal="right" vertical="center"/>
    </xf>
    <xf numFmtId="173" fontId="76" fillId="0" borderId="69" xfId="164" applyNumberFormat="1" applyFont="1" applyFill="1" applyBorder="1" applyAlignment="1">
      <alignment horizontal="right" vertical="center"/>
    </xf>
    <xf numFmtId="0" fontId="76" fillId="0" borderId="60" xfId="235" applyFont="1" applyFill="1" applyBorder="1" applyAlignment="1">
      <alignment vertical="center"/>
    </xf>
    <xf numFmtId="173" fontId="0" fillId="0" borderId="0" xfId="0" applyNumberFormat="1" applyFill="1"/>
    <xf numFmtId="0" fontId="77" fillId="0" borderId="60" xfId="183" applyFont="1" applyFill="1" applyBorder="1" applyAlignment="1">
      <alignment vertical="center" wrapText="1"/>
    </xf>
    <xf numFmtId="49" fontId="77" fillId="0" borderId="0" xfId="163" applyFont="1" applyFill="1" applyBorder="1" applyAlignment="1">
      <alignment horizontal="right" vertical="center"/>
    </xf>
    <xf numFmtId="49" fontId="77" fillId="0" borderId="50" xfId="163" applyFont="1" applyFill="1" applyBorder="1" applyAlignment="1">
      <alignment horizontal="right" vertical="center"/>
    </xf>
    <xf numFmtId="0" fontId="77" fillId="0" borderId="60" xfId="283" applyFont="1" applyFill="1" applyBorder="1" applyAlignment="1">
      <alignment vertical="center"/>
    </xf>
    <xf numFmtId="0" fontId="77" fillId="0" borderId="0" xfId="283" applyFont="1" applyFill="1" applyBorder="1" applyAlignment="1">
      <alignment horizontal="left" vertical="center"/>
    </xf>
    <xf numFmtId="181" fontId="76" fillId="0" borderId="68" xfId="163" applyNumberFormat="1" applyFont="1" applyFill="1" applyBorder="1" applyAlignment="1">
      <alignment horizontal="right" vertical="center"/>
    </xf>
    <xf numFmtId="0" fontId="76" fillId="0" borderId="0" xfId="185" applyFont="1" applyFill="1" applyBorder="1" applyAlignment="1">
      <alignment vertical="center" wrapText="1"/>
    </xf>
    <xf numFmtId="173" fontId="76" fillId="0" borderId="0" xfId="170" applyFont="1" applyFill="1" applyBorder="1" applyAlignment="1">
      <alignment horizontal="right" vertical="center"/>
    </xf>
    <xf numFmtId="0" fontId="77" fillId="0" borderId="0" xfId="283" applyFont="1" applyFill="1" applyAlignment="1">
      <alignment vertical="top"/>
    </xf>
    <xf numFmtId="173" fontId="77" fillId="0" borderId="0" xfId="283" applyNumberFormat="1" applyFont="1" applyFill="1" applyAlignment="1">
      <alignment vertical="top"/>
    </xf>
    <xf numFmtId="181" fontId="76" fillId="71" borderId="0" xfId="163" applyNumberFormat="1" applyFont="1" applyFill="1" applyBorder="1" applyAlignment="1">
      <alignment horizontal="right" vertical="center"/>
    </xf>
    <xf numFmtId="0" fontId="69" fillId="0" borderId="0" xfId="331" applyFont="1" applyFill="1" applyAlignment="1">
      <alignment horizontal="center"/>
    </xf>
    <xf numFmtId="0" fontId="25" fillId="0" borderId="0" xfId="331" applyFont="1" applyFill="1" applyAlignment="1">
      <alignment horizontal="left"/>
    </xf>
    <xf numFmtId="0" fontId="73" fillId="0" borderId="0" xfId="331" applyFont="1" applyFill="1" applyAlignment="1">
      <alignment horizontal="right"/>
    </xf>
    <xf numFmtId="3" fontId="69" fillId="0" borderId="0" xfId="331" applyNumberFormat="1" applyFont="1" applyFill="1" applyBorder="1" applyAlignment="1">
      <alignment horizontal="center"/>
    </xf>
    <xf numFmtId="0" fontId="73" fillId="0" borderId="0" xfId="331" applyFont="1" applyFill="1" applyAlignment="1">
      <alignment horizontal="center"/>
    </xf>
    <xf numFmtId="3" fontId="107" fillId="0" borderId="0" xfId="332" applyNumberFormat="1" applyFont="1" applyFill="1" applyBorder="1" applyAlignment="1">
      <alignment horizontal="right"/>
    </xf>
    <xf numFmtId="0" fontId="69" fillId="0" borderId="28" xfId="331" applyFont="1" applyFill="1" applyBorder="1" applyAlignment="1">
      <alignment horizontal="left"/>
    </xf>
    <xf numFmtId="0" fontId="69" fillId="0" borderId="48" xfId="331" applyFont="1" applyFill="1" applyBorder="1" applyAlignment="1">
      <alignment horizontal="right"/>
    </xf>
    <xf numFmtId="0" fontId="69" fillId="0" borderId="43" xfId="331" applyFont="1" applyFill="1" applyBorder="1" applyAlignment="1">
      <alignment horizontal="right"/>
    </xf>
    <xf numFmtId="1" fontId="69" fillId="0" borderId="43" xfId="331" applyNumberFormat="1" applyFont="1" applyFill="1" applyBorder="1" applyAlignment="1">
      <alignment horizontal="right"/>
    </xf>
    <xf numFmtId="1" fontId="69" fillId="0" borderId="43" xfId="332" applyNumberFormat="1" applyFont="1" applyFill="1" applyBorder="1" applyAlignment="1">
      <alignment horizontal="right"/>
    </xf>
    <xf numFmtId="1" fontId="76" fillId="0" borderId="43" xfId="332" applyNumberFormat="1" applyFont="1" applyFill="1" applyBorder="1" applyAlignment="1">
      <alignment horizontal="right"/>
    </xf>
    <xf numFmtId="0" fontId="69" fillId="0" borderId="0" xfId="0" applyFont="1" applyFill="1" applyBorder="1" applyAlignment="1">
      <alignment horizontal="right" vertical="center"/>
    </xf>
    <xf numFmtId="0" fontId="36" fillId="0" borderId="53" xfId="331" applyFont="1" applyFill="1" applyBorder="1" applyAlignment="1">
      <alignment horizontal="left"/>
    </xf>
    <xf numFmtId="3" fontId="36" fillId="0" borderId="48" xfId="331" applyNumberFormat="1" applyFont="1" applyFill="1" applyBorder="1" applyAlignment="1">
      <alignment horizontal="right"/>
    </xf>
    <xf numFmtId="3" fontId="36" fillId="0" borderId="43" xfId="331" applyNumberFormat="1" applyFont="1" applyFill="1" applyBorder="1" applyAlignment="1">
      <alignment horizontal="right"/>
    </xf>
    <xf numFmtId="3" fontId="36" fillId="0" borderId="43" xfId="332" applyNumberFormat="1" applyFont="1" applyFill="1" applyBorder="1" applyAlignment="1">
      <alignment horizontal="right"/>
    </xf>
    <xf numFmtId="3" fontId="77" fillId="0" borderId="43" xfId="332" applyNumberFormat="1" applyFont="1" applyFill="1" applyBorder="1" applyAlignment="1">
      <alignment horizontal="right"/>
    </xf>
    <xf numFmtId="0" fontId="36" fillId="0" borderId="34" xfId="331" applyFont="1" applyFill="1" applyBorder="1" applyAlignment="1">
      <alignment horizontal="left"/>
    </xf>
    <xf numFmtId="3" fontId="36" fillId="0" borderId="40" xfId="331" applyNumberFormat="1" applyFont="1" applyFill="1" applyBorder="1" applyAlignment="1">
      <alignment horizontal="right"/>
    </xf>
    <xf numFmtId="3" fontId="36" fillId="0" borderId="0" xfId="331" applyNumberFormat="1" applyFont="1" applyFill="1" applyBorder="1" applyAlignment="1">
      <alignment horizontal="right"/>
    </xf>
    <xf numFmtId="3" fontId="36" fillId="0" borderId="0" xfId="332" applyNumberFormat="1" applyFont="1" applyFill="1" applyBorder="1" applyAlignment="1">
      <alignment horizontal="right"/>
    </xf>
    <xf numFmtId="3" fontId="77" fillId="0" borderId="0" xfId="332" applyNumberFormat="1" applyFont="1" applyFill="1" applyBorder="1" applyAlignment="1">
      <alignment horizontal="right"/>
    </xf>
    <xf numFmtId="0" fontId="69" fillId="0" borderId="54" xfId="331" applyFont="1" applyFill="1" applyBorder="1" applyAlignment="1">
      <alignment horizontal="left"/>
    </xf>
    <xf numFmtId="3" fontId="69" fillId="0" borderId="41" xfId="331" applyNumberFormat="1" applyFont="1" applyFill="1" applyBorder="1" applyAlignment="1">
      <alignment horizontal="right"/>
    </xf>
    <xf numFmtId="3" fontId="69" fillId="0" borderId="42" xfId="331" applyNumberFormat="1" applyFont="1" applyFill="1" applyBorder="1" applyAlignment="1">
      <alignment horizontal="right"/>
    </xf>
    <xf numFmtId="3" fontId="69" fillId="0" borderId="42" xfId="332" applyNumberFormat="1" applyFont="1" applyFill="1" applyBorder="1" applyAlignment="1">
      <alignment horizontal="right"/>
    </xf>
    <xf numFmtId="3" fontId="76" fillId="0" borderId="42" xfId="332" applyNumberFormat="1" applyFont="1" applyFill="1" applyBorder="1" applyAlignment="1">
      <alignment horizontal="right"/>
    </xf>
    <xf numFmtId="0" fontId="69" fillId="0" borderId="0" xfId="331" applyFont="1" applyFill="1" applyBorder="1" applyAlignment="1">
      <alignment horizontal="left"/>
    </xf>
    <xf numFmtId="3" fontId="69" fillId="0" borderId="0" xfId="331" applyNumberFormat="1" applyFont="1" applyFill="1" applyBorder="1" applyAlignment="1">
      <alignment horizontal="right"/>
    </xf>
    <xf numFmtId="3" fontId="69" fillId="0" borderId="0" xfId="332" applyNumberFormat="1" applyFont="1" applyFill="1" applyBorder="1" applyAlignment="1">
      <alignment horizontal="right"/>
    </xf>
    <xf numFmtId="3" fontId="76" fillId="0" borderId="0" xfId="332" applyNumberFormat="1" applyFont="1" applyFill="1" applyBorder="1" applyAlignment="1">
      <alignment horizontal="right"/>
    </xf>
    <xf numFmtId="0" fontId="73" fillId="0" borderId="0" xfId="331" applyFont="1" applyFill="1" applyBorder="1" applyAlignment="1">
      <alignment horizontal="left"/>
    </xf>
    <xf numFmtId="0" fontId="69" fillId="0" borderId="0" xfId="331" applyFont="1" applyFill="1" applyBorder="1" applyAlignment="1">
      <alignment horizontal="center"/>
    </xf>
    <xf numFmtId="173" fontId="36" fillId="0" borderId="0" xfId="0" applyNumberFormat="1" applyFont="1" applyFill="1" applyBorder="1"/>
    <xf numFmtId="0" fontId="73" fillId="0" borderId="0" xfId="331" applyFont="1" applyFill="1" applyAlignment="1">
      <alignment horizontal="left"/>
    </xf>
    <xf numFmtId="0" fontId="36" fillId="0" borderId="0" xfId="331" applyFont="1" applyFill="1" applyAlignment="1">
      <alignment horizontal="center"/>
    </xf>
    <xf numFmtId="1" fontId="76" fillId="7" borderId="66" xfId="0" applyNumberFormat="1" applyFont="1" applyFill="1" applyBorder="1" applyAlignment="1">
      <alignment horizontal="right" vertical="center"/>
    </xf>
    <xf numFmtId="0" fontId="103" fillId="0" borderId="0" xfId="234" applyFont="1" applyFill="1" applyAlignment="1">
      <alignment vertical="center"/>
    </xf>
    <xf numFmtId="0" fontId="108" fillId="0" borderId="0" xfId="299" applyFont="1" applyFill="1" applyAlignment="1">
      <alignment vertical="center"/>
    </xf>
    <xf numFmtId="0" fontId="108" fillId="0" borderId="0" xfId="299" applyFont="1" applyFill="1" applyAlignment="1">
      <alignment vertical="top"/>
    </xf>
    <xf numFmtId="0" fontId="109" fillId="0" borderId="0" xfId="339" applyFont="1" applyFill="1" applyAlignment="1">
      <alignment vertical="center"/>
    </xf>
    <xf numFmtId="0" fontId="109" fillId="0" borderId="48" xfId="182" applyFont="1" applyFill="1" applyBorder="1" applyAlignment="1">
      <alignment horizontal="center" vertical="center" wrapText="1"/>
    </xf>
    <xf numFmtId="0" fontId="109" fillId="0" borderId="43" xfId="182" applyFont="1" applyFill="1" applyBorder="1" applyAlignment="1">
      <alignment horizontal="center" vertical="center" wrapText="1"/>
    </xf>
    <xf numFmtId="0" fontId="109" fillId="0" borderId="55" xfId="182" applyFont="1" applyFill="1" applyBorder="1" applyAlignment="1">
      <alignment horizontal="center" vertical="center" wrapText="1"/>
    </xf>
    <xf numFmtId="3" fontId="108" fillId="0" borderId="0" xfId="162" applyFont="1" applyFill="1" applyBorder="1" applyAlignment="1">
      <alignment horizontal="right" vertical="center"/>
    </xf>
    <xf numFmtId="0" fontId="108" fillId="0" borderId="0" xfId="217" applyFont="1" applyFill="1" applyAlignment="1">
      <alignment vertical="center"/>
    </xf>
    <xf numFmtId="0" fontId="110" fillId="0" borderId="0" xfId="188" applyFont="1" applyFill="1" applyAlignment="1">
      <alignment vertical="center"/>
    </xf>
    <xf numFmtId="0" fontId="108" fillId="0" borderId="64" xfId="239" applyFont="1" applyFill="1" applyBorder="1" applyAlignment="1">
      <alignment vertical="center"/>
    </xf>
    <xf numFmtId="0" fontId="108" fillId="0" borderId="52" xfId="239" applyFont="1" applyFill="1" applyBorder="1" applyAlignment="1">
      <alignment vertical="center"/>
    </xf>
    <xf numFmtId="0" fontId="93" fillId="0" borderId="0" xfId="299" applyFont="1" applyFill="1" applyAlignment="1">
      <alignment vertical="center"/>
    </xf>
    <xf numFmtId="0" fontId="93" fillId="0" borderId="0" xfId="299" applyFont="1" applyFill="1" applyAlignment="1">
      <alignment vertical="top"/>
    </xf>
    <xf numFmtId="0" fontId="94" fillId="0" borderId="0" xfId="339" applyFont="1" applyFill="1" applyAlignment="1">
      <alignment vertical="center"/>
    </xf>
    <xf numFmtId="0" fontId="94" fillId="0" borderId="0" xfId="237" applyFont="1" applyFill="1" applyBorder="1" applyAlignment="1">
      <alignment vertical="center"/>
    </xf>
    <xf numFmtId="49" fontId="93" fillId="0" borderId="0" xfId="149" applyFont="1" applyFill="1" applyBorder="1" applyAlignment="1">
      <alignment vertical="center" wrapText="1"/>
    </xf>
    <xf numFmtId="0" fontId="94" fillId="0" borderId="48" xfId="182" applyFont="1" applyFill="1" applyBorder="1" applyAlignment="1">
      <alignment horizontal="center" vertical="center" wrapText="1"/>
    </xf>
    <xf numFmtId="0" fontId="94" fillId="0" borderId="43" xfId="182" applyFont="1" applyFill="1" applyBorder="1" applyAlignment="1">
      <alignment horizontal="center" vertical="center" wrapText="1"/>
    </xf>
    <xf numFmtId="0" fontId="94" fillId="0" borderId="55" xfId="182" applyFont="1" applyFill="1" applyBorder="1" applyAlignment="1">
      <alignment horizontal="center" vertical="center" wrapText="1"/>
    </xf>
    <xf numFmtId="0" fontId="93" fillId="0" borderId="64" xfId="239" applyFont="1" applyFill="1" applyBorder="1" applyAlignment="1">
      <alignment vertical="center"/>
    </xf>
    <xf numFmtId="3" fontId="93" fillId="0" borderId="70" xfId="166" applyFont="1" applyFill="1" applyBorder="1" applyAlignment="1">
      <alignment horizontal="right" vertical="center"/>
    </xf>
    <xf numFmtId="3" fontId="93" fillId="0" borderId="77" xfId="166" applyFont="1" applyFill="1" applyBorder="1" applyAlignment="1">
      <alignment horizontal="right" vertical="center"/>
    </xf>
    <xf numFmtId="0" fontId="93" fillId="0" borderId="52" xfId="239" applyFont="1" applyFill="1" applyBorder="1" applyAlignment="1">
      <alignment vertical="center"/>
    </xf>
    <xf numFmtId="3" fontId="93" fillId="0" borderId="0" xfId="166" applyFont="1" applyFill="1" applyBorder="1" applyAlignment="1">
      <alignment horizontal="right" vertical="center"/>
    </xf>
    <xf numFmtId="3" fontId="93" fillId="0" borderId="50" xfId="166" applyFont="1" applyFill="1" applyBorder="1" applyAlignment="1">
      <alignment horizontal="right" vertical="center"/>
    </xf>
    <xf numFmtId="0" fontId="95" fillId="0" borderId="0" xfId="184" applyFont="1" applyFill="1" applyBorder="1" applyAlignment="1">
      <alignment horizontal="right" vertical="center" wrapText="1"/>
    </xf>
    <xf numFmtId="3" fontId="93" fillId="0" borderId="0" xfId="162" applyFont="1" applyFill="1" applyBorder="1" applyAlignment="1">
      <alignment horizontal="right" vertical="center"/>
    </xf>
    <xf numFmtId="0" fontId="93" fillId="0" borderId="64" xfId="237" applyFont="1" applyFill="1" applyBorder="1" applyAlignment="1">
      <alignment vertical="center"/>
    </xf>
    <xf numFmtId="0" fontId="93" fillId="0" borderId="52" xfId="237" applyFont="1" applyFill="1" applyBorder="1" applyAlignment="1">
      <alignment vertical="center"/>
    </xf>
    <xf numFmtId="0" fontId="93" fillId="0" borderId="0" xfId="217" applyFont="1" applyFill="1" applyAlignment="1">
      <alignment vertical="center"/>
    </xf>
    <xf numFmtId="0" fontId="96" fillId="0" borderId="0" xfId="188" applyFont="1" applyFill="1" applyAlignment="1">
      <alignment vertical="center"/>
    </xf>
    <xf numFmtId="0" fontId="96" fillId="0" borderId="0" xfId="357" applyFont="1" applyFill="1" applyAlignment="1">
      <alignment vertical="center"/>
    </xf>
    <xf numFmtId="0" fontId="109" fillId="0" borderId="0" xfId="236" applyFont="1" applyFill="1" applyBorder="1" applyAlignment="1">
      <alignment vertical="center"/>
    </xf>
    <xf numFmtId="3" fontId="108" fillId="0" borderId="70" xfId="165" applyFont="1" applyFill="1" applyBorder="1" applyAlignment="1">
      <alignment horizontal="right" vertical="center"/>
    </xf>
    <xf numFmtId="3" fontId="108" fillId="0" borderId="77" xfId="165" applyFont="1" applyFill="1" applyBorder="1" applyAlignment="1">
      <alignment horizontal="right" vertical="center"/>
    </xf>
    <xf numFmtId="3" fontId="108" fillId="0" borderId="0" xfId="165" applyFont="1" applyFill="1" applyBorder="1" applyAlignment="1">
      <alignment horizontal="right" vertical="center"/>
    </xf>
    <xf numFmtId="3" fontId="108" fillId="0" borderId="50" xfId="165" applyFont="1" applyFill="1" applyBorder="1" applyAlignment="1">
      <alignment horizontal="right" vertical="center"/>
    </xf>
    <xf numFmtId="0" fontId="108" fillId="0" borderId="0" xfId="184" applyFont="1" applyFill="1" applyBorder="1" applyAlignment="1">
      <alignment vertical="center" wrapText="1"/>
    </xf>
    <xf numFmtId="0" fontId="109" fillId="0" borderId="0" xfId="184" applyFont="1" applyFill="1" applyBorder="1" applyAlignment="1">
      <alignment vertical="center" wrapText="1"/>
    </xf>
    <xf numFmtId="0" fontId="108" fillId="0" borderId="0" xfId="299" applyFont="1" applyFill="1" applyAlignment="1"/>
    <xf numFmtId="0" fontId="108" fillId="0" borderId="0" xfId="220" applyFont="1" applyFill="1" applyAlignment="1">
      <alignment vertical="center"/>
    </xf>
    <xf numFmtId="0" fontId="108" fillId="0" borderId="0" xfId="219" applyFont="1" applyFill="1" applyAlignment="1">
      <alignment vertical="center"/>
    </xf>
    <xf numFmtId="0" fontId="93" fillId="0" borderId="0" xfId="299" applyFont="1" applyFill="1" applyAlignment="1">
      <alignment horizontal="left"/>
    </xf>
    <xf numFmtId="49" fontId="93" fillId="0" borderId="73" xfId="149" applyFont="1" applyFill="1" applyBorder="1" applyAlignment="1">
      <alignment horizontal="left" vertical="center" wrapText="1"/>
    </xf>
    <xf numFmtId="0" fontId="93" fillId="0" borderId="0" xfId="299" applyFont="1" applyFill="1" applyAlignment="1">
      <alignment horizontal="left" vertical="top"/>
    </xf>
    <xf numFmtId="0" fontId="93" fillId="0" borderId="0" xfId="215" applyFont="1" applyFill="1" applyAlignment="1">
      <alignment horizontal="left" vertical="center"/>
    </xf>
    <xf numFmtId="0" fontId="93" fillId="0" borderId="0" xfId="220" applyFont="1" applyFill="1" applyAlignment="1">
      <alignment horizontal="left" vertical="center"/>
    </xf>
    <xf numFmtId="0" fontId="96" fillId="0" borderId="0" xfId="188" applyFont="1" applyFill="1" applyAlignment="1">
      <alignment horizontal="left" vertical="center"/>
    </xf>
    <xf numFmtId="0" fontId="96" fillId="0" borderId="0" xfId="356" applyFont="1" applyFill="1" applyAlignment="1">
      <alignment vertical="center"/>
    </xf>
    <xf numFmtId="3" fontId="93" fillId="0" borderId="50" xfId="162" applyFont="1" applyFill="1" applyBorder="1" applyAlignment="1">
      <alignment horizontal="right" vertical="center"/>
    </xf>
    <xf numFmtId="0" fontId="94" fillId="0" borderId="68" xfId="182" applyFont="1" applyFill="1" applyBorder="1" applyAlignment="1">
      <alignment horizontal="center" vertical="center" wrapText="1"/>
    </xf>
    <xf numFmtId="0" fontId="94" fillId="0" borderId="69" xfId="182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left" wrapText="1"/>
    </xf>
    <xf numFmtId="0" fontId="36" fillId="0" borderId="34" xfId="0" applyFont="1" applyFill="1" applyBorder="1" applyAlignment="1">
      <alignment horizontal="left" indent="1"/>
    </xf>
    <xf numFmtId="3" fontId="98" fillId="0" borderId="0" xfId="164" applyFont="1" applyBorder="1" applyAlignment="1">
      <alignment horizontal="right" vertical="center"/>
    </xf>
    <xf numFmtId="3" fontId="98" fillId="0" borderId="0" xfId="325" applyNumberFormat="1" applyFont="1" applyFill="1" applyBorder="1"/>
    <xf numFmtId="3" fontId="98" fillId="0" borderId="62" xfId="325" applyNumberFormat="1" applyFont="1" applyFill="1" applyBorder="1" applyAlignment="1">
      <alignment horizontal="right" vertical="center"/>
    </xf>
    <xf numFmtId="3" fontId="98" fillId="0" borderId="63" xfId="325" applyNumberFormat="1" applyFont="1" applyFill="1" applyBorder="1" applyAlignment="1">
      <alignment horizontal="right" vertical="center"/>
    </xf>
    <xf numFmtId="0" fontId="98" fillId="0" borderId="70" xfId="240" applyFont="1" applyFill="1" applyBorder="1" applyAlignment="1">
      <alignment vertical="center"/>
    </xf>
    <xf numFmtId="3" fontId="97" fillId="0" borderId="70" xfId="238" applyNumberFormat="1" applyFont="1" applyFill="1" applyBorder="1" applyAlignment="1">
      <alignment vertical="center"/>
    </xf>
    <xf numFmtId="3" fontId="97" fillId="0" borderId="0" xfId="325" applyNumberFormat="1" applyFont="1" applyFill="1" applyBorder="1" applyAlignment="1"/>
    <xf numFmtId="3" fontId="97" fillId="0" borderId="70" xfId="325" applyNumberFormat="1" applyFont="1" applyFill="1" applyBorder="1" applyAlignment="1"/>
    <xf numFmtId="3" fontId="97" fillId="0" borderId="77" xfId="325" applyNumberFormat="1" applyFont="1" applyFill="1" applyBorder="1" applyAlignment="1"/>
    <xf numFmtId="3" fontId="97" fillId="0" borderId="0" xfId="161" applyFont="1" applyFill="1" applyBorder="1" applyAlignment="1">
      <alignment horizontal="right" vertical="center"/>
    </xf>
    <xf numFmtId="3" fontId="97" fillId="0" borderId="0" xfId="325" applyNumberFormat="1" applyFont="1" applyFill="1" applyBorder="1"/>
    <xf numFmtId="3" fontId="97" fillId="0" borderId="0" xfId="325" applyNumberFormat="1" applyFont="1" applyFill="1" applyBorder="1" applyAlignment="1">
      <alignment horizontal="right"/>
    </xf>
    <xf numFmtId="3" fontId="97" fillId="0" borderId="50" xfId="325" applyNumberFormat="1" applyFont="1" applyFill="1" applyBorder="1" applyAlignment="1"/>
    <xf numFmtId="3" fontId="97" fillId="0" borderId="62" xfId="161" applyFont="1" applyFill="1" applyBorder="1" applyAlignment="1">
      <alignment horizontal="right" vertical="center"/>
    </xf>
    <xf numFmtId="3" fontId="97" fillId="0" borderId="62" xfId="325" applyNumberFormat="1" applyFont="1" applyFill="1" applyBorder="1" applyAlignment="1">
      <alignment horizontal="right" vertical="center"/>
    </xf>
    <xf numFmtId="3" fontId="97" fillId="0" borderId="63" xfId="325" applyNumberFormat="1" applyFont="1" applyFill="1" applyBorder="1" applyAlignment="1">
      <alignment horizontal="right" vertical="center"/>
    </xf>
    <xf numFmtId="0" fontId="98" fillId="0" borderId="77" xfId="240" applyFont="1" applyFill="1" applyBorder="1" applyAlignment="1">
      <alignment vertical="center"/>
    </xf>
    <xf numFmtId="3" fontId="97" fillId="0" borderId="0" xfId="325" applyNumberFormat="1" applyFont="1" applyFill="1" applyBorder="1" applyAlignment="1">
      <alignment horizontal="right" vertical="center"/>
    </xf>
    <xf numFmtId="0" fontId="97" fillId="0" borderId="0" xfId="0" applyFont="1" applyFill="1" applyBorder="1" applyAlignment="1">
      <alignment vertical="center"/>
    </xf>
    <xf numFmtId="0" fontId="25" fillId="0" borderId="0" xfId="233" applyFont="1" applyFill="1" applyBorder="1" applyAlignment="1">
      <alignment horizontal="left" vertical="center"/>
    </xf>
    <xf numFmtId="0" fontId="98" fillId="0" borderId="84" xfId="238" applyFont="1" applyFill="1" applyBorder="1" applyAlignment="1">
      <alignment horizontal="left" vertical="center"/>
    </xf>
    <xf numFmtId="0" fontId="98" fillId="0" borderId="85" xfId="185" applyFont="1" applyFill="1" applyBorder="1" applyAlignment="1">
      <alignment horizontal="left" vertical="center" wrapText="1"/>
    </xf>
    <xf numFmtId="0" fontId="98" fillId="0" borderId="86" xfId="185" applyFont="1" applyFill="1" applyBorder="1" applyAlignment="1">
      <alignment horizontal="left" vertical="center" wrapText="1"/>
    </xf>
    <xf numFmtId="0" fontId="97" fillId="0" borderId="85" xfId="185" applyFont="1" applyFill="1" applyBorder="1" applyAlignment="1">
      <alignment horizontal="left" vertical="center" wrapText="1"/>
    </xf>
    <xf numFmtId="0" fontId="97" fillId="0" borderId="86" xfId="185" applyFont="1" applyFill="1" applyBorder="1" applyAlignment="1">
      <alignment horizontal="left" vertical="center" wrapText="1"/>
    </xf>
    <xf numFmtId="0" fontId="97" fillId="0" borderId="0" xfId="185" applyFont="1" applyFill="1" applyBorder="1" applyAlignment="1">
      <alignment horizontal="left" vertical="center" wrapText="1"/>
    </xf>
    <xf numFmtId="0" fontId="98" fillId="0" borderId="87" xfId="185" applyFont="1" applyFill="1" applyBorder="1" applyAlignment="1">
      <alignment horizontal="left" vertical="center" wrapText="1"/>
    </xf>
    <xf numFmtId="0" fontId="98" fillId="0" borderId="88" xfId="185" applyFont="1" applyFill="1" applyBorder="1" applyAlignment="1">
      <alignment horizontal="left" vertical="center" wrapText="1"/>
    </xf>
    <xf numFmtId="0" fontId="97" fillId="0" borderId="0" xfId="213" applyFont="1" applyFill="1" applyBorder="1" applyAlignment="1">
      <alignment horizontal="left" vertical="center"/>
    </xf>
    <xf numFmtId="0" fontId="99" fillId="0" borderId="0" xfId="187" applyFont="1" applyFill="1" applyBorder="1" applyAlignment="1">
      <alignment horizontal="left" vertical="center" wrapText="1"/>
    </xf>
    <xf numFmtId="173" fontId="69" fillId="7" borderId="76" xfId="0" applyNumberFormat="1" applyFont="1" applyFill="1" applyBorder="1" applyAlignment="1">
      <alignment horizontal="right"/>
    </xf>
    <xf numFmtId="173" fontId="69" fillId="7" borderId="70" xfId="0" applyNumberFormat="1" applyFont="1" applyFill="1" applyBorder="1" applyAlignment="1">
      <alignment horizontal="right"/>
    </xf>
    <xf numFmtId="173" fontId="69" fillId="7" borderId="77" xfId="0" applyNumberFormat="1" applyFont="1" applyFill="1" applyBorder="1" applyAlignment="1">
      <alignment horizontal="right"/>
    </xf>
    <xf numFmtId="173" fontId="77" fillId="0" borderId="0" xfId="169" applyNumberFormat="1" applyFont="1" applyFill="1" applyBorder="1" applyAlignment="1">
      <alignment vertical="center"/>
    </xf>
    <xf numFmtId="173" fontId="77" fillId="0" borderId="50" xfId="169" applyNumberFormat="1" applyFont="1" applyFill="1" applyBorder="1" applyAlignment="1">
      <alignment vertical="center"/>
    </xf>
    <xf numFmtId="181" fontId="77" fillId="0" borderId="0" xfId="163" applyNumberFormat="1" applyFont="1" applyFill="1" applyBorder="1" applyAlignment="1">
      <alignment horizontal="right" vertical="center"/>
    </xf>
    <xf numFmtId="49" fontId="77" fillId="0" borderId="0" xfId="150" applyFont="1" applyFill="1" applyBorder="1" applyAlignment="1">
      <alignment vertical="center" wrapText="1"/>
    </xf>
    <xf numFmtId="173" fontId="77" fillId="0" borderId="0" xfId="163" applyNumberFormat="1" applyFont="1" applyFill="1" applyBorder="1" applyAlignment="1">
      <alignment horizontal="right" vertical="center"/>
    </xf>
    <xf numFmtId="0" fontId="36" fillId="0" borderId="65" xfId="0" applyFont="1" applyFill="1" applyBorder="1" applyAlignment="1"/>
    <xf numFmtId="0" fontId="77" fillId="0" borderId="0" xfId="0" applyFont="1" applyFill="1" applyBorder="1" applyAlignment="1">
      <alignment vertical="center"/>
    </xf>
    <xf numFmtId="173" fontId="77" fillId="0" borderId="0" xfId="167" applyNumberFormat="1" applyFont="1" applyFill="1" applyBorder="1" applyAlignment="1">
      <alignment horizontal="right" vertical="center"/>
    </xf>
    <xf numFmtId="0" fontId="0" fillId="0" borderId="0" xfId="0" applyBorder="1" applyAlignment="1"/>
    <xf numFmtId="173" fontId="77" fillId="0" borderId="50" xfId="168" applyNumberFormat="1" applyFont="1" applyFill="1" applyBorder="1" applyAlignment="1">
      <alignment vertical="center"/>
    </xf>
    <xf numFmtId="173" fontId="76" fillId="0" borderId="62" xfId="170" applyNumberFormat="1" applyFont="1" applyFill="1" applyBorder="1" applyAlignment="1">
      <alignment vertical="center"/>
    </xf>
    <xf numFmtId="0" fontId="36" fillId="0" borderId="52" xfId="0" applyFont="1" applyFill="1" applyBorder="1" applyAlignment="1">
      <alignment horizontal="left" indent="3"/>
    </xf>
    <xf numFmtId="0" fontId="69" fillId="7" borderId="52" xfId="0" applyFont="1" applyFill="1" applyBorder="1" applyAlignment="1">
      <alignment horizontal="left" indent="2"/>
    </xf>
    <xf numFmtId="0" fontId="36" fillId="7" borderId="52" xfId="0" applyFont="1" applyFill="1" applyBorder="1" applyAlignment="1">
      <alignment horizontal="left" indent="3"/>
    </xf>
    <xf numFmtId="0" fontId="76" fillId="0" borderId="52" xfId="185" applyFont="1" applyFill="1" applyBorder="1" applyAlignment="1">
      <alignment vertical="center"/>
    </xf>
    <xf numFmtId="173" fontId="77" fillId="0" borderId="50" xfId="163" applyNumberFormat="1" applyFont="1" applyFill="1" applyBorder="1" applyAlignment="1">
      <alignment horizontal="right" vertical="center"/>
    </xf>
    <xf numFmtId="173" fontId="76" fillId="0" borderId="50" xfId="170" applyNumberFormat="1" applyFont="1" applyFill="1" applyBorder="1" applyAlignment="1">
      <alignment vertical="center"/>
    </xf>
    <xf numFmtId="173" fontId="77" fillId="0" borderId="62" xfId="167" applyNumberFormat="1" applyFont="1" applyFill="1" applyBorder="1" applyAlignment="1">
      <alignment horizontal="right" vertical="center"/>
    </xf>
    <xf numFmtId="173" fontId="77" fillId="0" borderId="63" xfId="167" applyNumberFormat="1" applyFont="1" applyFill="1" applyBorder="1" applyAlignment="1">
      <alignment horizontal="right" vertical="center"/>
    </xf>
    <xf numFmtId="173" fontId="76" fillId="0" borderId="70" xfId="170" applyNumberFormat="1" applyFont="1" applyFill="1" applyBorder="1" applyAlignment="1">
      <alignment vertical="center"/>
    </xf>
    <xf numFmtId="173" fontId="76" fillId="0" borderId="70" xfId="170" applyNumberFormat="1" applyFont="1" applyFill="1" applyBorder="1" applyAlignment="1">
      <alignment horizontal="right" vertical="center"/>
    </xf>
    <xf numFmtId="173" fontId="76" fillId="0" borderId="77" xfId="170" applyNumberFormat="1" applyFont="1" applyFill="1" applyBorder="1" applyAlignment="1">
      <alignment horizontal="right" vertical="center"/>
    </xf>
    <xf numFmtId="173" fontId="77" fillId="0" borderId="50" xfId="167" applyNumberFormat="1" applyFont="1" applyFill="1" applyBorder="1" applyAlignment="1">
      <alignment horizontal="right" vertical="center"/>
    </xf>
    <xf numFmtId="173" fontId="77" fillId="0" borderId="60" xfId="168" applyNumberFormat="1" applyFont="1" applyFill="1" applyBorder="1" applyAlignment="1">
      <alignment vertical="center"/>
    </xf>
    <xf numFmtId="173" fontId="77" fillId="0" borderId="60" xfId="163" applyNumberFormat="1" applyFont="1" applyFill="1" applyBorder="1" applyAlignment="1">
      <alignment horizontal="right" vertical="center"/>
    </xf>
    <xf numFmtId="173" fontId="76" fillId="0" borderId="60" xfId="170" applyNumberFormat="1" applyFont="1" applyFill="1" applyBorder="1" applyAlignment="1">
      <alignment vertical="center"/>
    </xf>
    <xf numFmtId="173" fontId="77" fillId="0" borderId="61" xfId="167" applyNumberFormat="1" applyFont="1" applyFill="1" applyBorder="1" applyAlignment="1">
      <alignment horizontal="right" vertical="center"/>
    </xf>
    <xf numFmtId="0" fontId="73" fillId="0" borderId="0" xfId="355" applyFont="1" applyFill="1" applyAlignment="1">
      <alignment vertical="center"/>
    </xf>
    <xf numFmtId="0" fontId="73" fillId="77" borderId="0" xfId="326" applyFont="1" applyFill="1" applyAlignment="1">
      <alignment vertical="top"/>
    </xf>
    <xf numFmtId="3" fontId="94" fillId="0" borderId="0" xfId="165" applyFont="1" applyFill="1" applyBorder="1" applyAlignment="1">
      <alignment horizontal="right" vertical="center"/>
    </xf>
    <xf numFmtId="3" fontId="94" fillId="0" borderId="0" xfId="162" applyFont="1" applyFill="1" applyBorder="1" applyAlignment="1">
      <alignment horizontal="right" vertical="center"/>
    </xf>
    <xf numFmtId="0" fontId="94" fillId="0" borderId="70" xfId="236" applyFont="1" applyFill="1" applyBorder="1" applyAlignment="1">
      <alignment vertical="center"/>
    </xf>
    <xf numFmtId="0" fontId="94" fillId="0" borderId="77" xfId="236" applyFont="1" applyFill="1" applyBorder="1" applyAlignment="1">
      <alignment vertical="center"/>
    </xf>
    <xf numFmtId="3" fontId="94" fillId="0" borderId="62" xfId="165" applyFont="1" applyFill="1" applyBorder="1" applyAlignment="1">
      <alignment horizontal="right" vertical="center"/>
    </xf>
    <xf numFmtId="3" fontId="93" fillId="0" borderId="62" xfId="162" applyFont="1" applyFill="1" applyBorder="1" applyAlignment="1">
      <alignment horizontal="right" vertical="center"/>
    </xf>
    <xf numFmtId="3" fontId="94" fillId="0" borderId="62" xfId="162" applyFont="1" applyFill="1" applyBorder="1" applyAlignment="1">
      <alignment horizontal="right" vertical="center"/>
    </xf>
    <xf numFmtId="3" fontId="94" fillId="0" borderId="63" xfId="162" applyFont="1" applyFill="1" applyBorder="1" applyAlignment="1">
      <alignment horizontal="right" vertical="center"/>
    </xf>
    <xf numFmtId="3" fontId="93" fillId="0" borderId="70" xfId="162" applyFont="1" applyFill="1" applyBorder="1" applyAlignment="1">
      <alignment horizontal="right" vertical="center"/>
    </xf>
    <xf numFmtId="3" fontId="93" fillId="0" borderId="77" xfId="162" applyFont="1" applyFill="1" applyBorder="1" applyAlignment="1">
      <alignment horizontal="right" vertical="center"/>
    </xf>
    <xf numFmtId="3" fontId="94" fillId="0" borderId="50" xfId="162" applyFont="1" applyFill="1" applyBorder="1" applyAlignment="1">
      <alignment horizontal="right" vertical="center"/>
    </xf>
    <xf numFmtId="0" fontId="94" fillId="0" borderId="64" xfId="236" applyFont="1" applyFill="1" applyBorder="1" applyAlignment="1">
      <alignment horizontal="left" vertical="center"/>
    </xf>
    <xf numFmtId="0" fontId="93" fillId="0" borderId="52" xfId="184" applyFont="1" applyFill="1" applyBorder="1" applyAlignment="1">
      <alignment horizontal="left" vertical="center" wrapText="1"/>
    </xf>
    <xf numFmtId="0" fontId="94" fillId="0" borderId="65" xfId="186" applyFont="1" applyFill="1" applyBorder="1" applyAlignment="1">
      <alignment horizontal="left" vertical="center" wrapText="1"/>
    </xf>
    <xf numFmtId="0" fontId="94" fillId="0" borderId="52" xfId="186" applyFont="1" applyFill="1" applyBorder="1" applyAlignment="1">
      <alignment horizontal="left" vertical="center" wrapText="1"/>
    </xf>
    <xf numFmtId="49" fontId="108" fillId="0" borderId="71" xfId="149" applyFont="1" applyFill="1" applyBorder="1" applyAlignment="1">
      <alignment horizontal="left" vertical="center" wrapText="1"/>
    </xf>
    <xf numFmtId="0" fontId="109" fillId="0" borderId="76" xfId="236" applyFont="1" applyFill="1" applyBorder="1" applyAlignment="1">
      <alignment vertical="center"/>
    </xf>
    <xf numFmtId="0" fontId="109" fillId="0" borderId="61" xfId="186" applyFont="1" applyFill="1" applyBorder="1" applyAlignment="1">
      <alignment vertical="center" wrapText="1"/>
    </xf>
    <xf numFmtId="0" fontId="108" fillId="0" borderId="60" xfId="184" applyFont="1" applyFill="1" applyBorder="1" applyAlignment="1">
      <alignment vertical="center" wrapText="1"/>
    </xf>
    <xf numFmtId="0" fontId="109" fillId="0" borderId="60" xfId="186" applyFont="1" applyFill="1" applyBorder="1" applyAlignment="1">
      <alignment vertical="center" wrapText="1"/>
    </xf>
    <xf numFmtId="173" fontId="77" fillId="0" borderId="60" xfId="167" applyNumberFormat="1" applyFont="1" applyFill="1" applyBorder="1" applyAlignment="1">
      <alignment horizontal="right" vertical="center"/>
    </xf>
    <xf numFmtId="173" fontId="76" fillId="0" borderId="76" xfId="17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vertical="top"/>
    </xf>
    <xf numFmtId="0" fontId="0" fillId="0" borderId="0" xfId="0" applyBorder="1"/>
    <xf numFmtId="0" fontId="76" fillId="0" borderId="71" xfId="181" applyFont="1" applyFill="1" applyBorder="1" applyAlignment="1">
      <alignment horizontal="center" vertical="center" wrapText="1"/>
    </xf>
    <xf numFmtId="0" fontId="76" fillId="0" borderId="68" xfId="181" applyFont="1" applyFill="1" applyBorder="1" applyAlignment="1">
      <alignment horizontal="center" vertical="center" wrapText="1"/>
    </xf>
    <xf numFmtId="0" fontId="76" fillId="0" borderId="69" xfId="181" applyFont="1" applyFill="1" applyBorder="1" applyAlignment="1">
      <alignment horizontal="center" vertical="center" wrapText="1"/>
    </xf>
    <xf numFmtId="173" fontId="76" fillId="0" borderId="70" xfId="235" applyNumberFormat="1" applyFont="1" applyFill="1" applyBorder="1" applyAlignment="1">
      <alignment vertical="center"/>
    </xf>
    <xf numFmtId="173" fontId="76" fillId="0" borderId="77" xfId="235" applyNumberFormat="1" applyFont="1" applyFill="1" applyBorder="1" applyAlignment="1">
      <alignment vertical="center"/>
    </xf>
    <xf numFmtId="173" fontId="76" fillId="0" borderId="76" xfId="235" applyNumberFormat="1" applyFont="1" applyFill="1" applyBorder="1" applyAlignment="1">
      <alignment vertical="center"/>
    </xf>
    <xf numFmtId="173" fontId="77" fillId="0" borderId="0" xfId="161" applyNumberFormat="1" applyFont="1" applyFill="1" applyBorder="1" applyAlignment="1">
      <alignment horizontal="right" vertical="center"/>
    </xf>
    <xf numFmtId="173" fontId="77" fillId="0" borderId="50" xfId="161" applyNumberFormat="1" applyFont="1" applyFill="1" applyBorder="1" applyAlignment="1">
      <alignment horizontal="right" vertical="center"/>
    </xf>
    <xf numFmtId="173" fontId="77" fillId="0" borderId="60" xfId="161" applyNumberFormat="1" applyFont="1" applyFill="1" applyBorder="1" applyAlignment="1">
      <alignment horizontal="right" vertical="center"/>
    </xf>
    <xf numFmtId="173" fontId="76" fillId="0" borderId="62" xfId="164" applyNumberFormat="1" applyFont="1" applyFill="1" applyBorder="1" applyAlignment="1">
      <alignment horizontal="right" vertical="center"/>
    </xf>
    <xf numFmtId="173" fontId="76" fillId="0" borderId="63" xfId="164" applyNumberFormat="1" applyFont="1" applyFill="1" applyBorder="1" applyAlignment="1">
      <alignment horizontal="right" vertical="center"/>
    </xf>
    <xf numFmtId="173" fontId="76" fillId="0" borderId="61" xfId="164" applyNumberFormat="1" applyFont="1" applyFill="1" applyBorder="1" applyAlignment="1">
      <alignment horizontal="right" vertical="center"/>
    </xf>
    <xf numFmtId="0" fontId="69" fillId="0" borderId="0" xfId="0" applyFont="1" applyFill="1" applyBorder="1"/>
    <xf numFmtId="0" fontId="92" fillId="0" borderId="0" xfId="234" applyFont="1" applyFill="1" applyAlignment="1">
      <alignment vertical="center"/>
    </xf>
    <xf numFmtId="0" fontId="0" fillId="0" borderId="0" xfId="0" applyFont="1" applyFill="1"/>
    <xf numFmtId="0" fontId="80" fillId="0" borderId="0" xfId="0" applyFont="1" applyFill="1"/>
    <xf numFmtId="0" fontId="0" fillId="0" borderId="0" xfId="0" quotePrefix="1" applyFont="1" applyFill="1"/>
    <xf numFmtId="0" fontId="94" fillId="0" borderId="65" xfId="186" applyFont="1" applyFill="1" applyBorder="1" applyAlignment="1">
      <alignment vertical="center" wrapText="1"/>
    </xf>
    <xf numFmtId="3" fontId="94" fillId="0" borderId="62" xfId="166" applyFont="1" applyFill="1" applyBorder="1" applyAlignment="1">
      <alignment horizontal="right" vertical="center"/>
    </xf>
    <xf numFmtId="3" fontId="94" fillId="0" borderId="63" xfId="166" applyFont="1" applyFill="1" applyBorder="1" applyAlignment="1">
      <alignment horizontal="right" vertical="center"/>
    </xf>
    <xf numFmtId="0" fontId="109" fillId="0" borderId="65" xfId="186" applyFont="1" applyFill="1" applyBorder="1" applyAlignment="1">
      <alignment vertical="center" wrapText="1"/>
    </xf>
    <xf numFmtId="3" fontId="109" fillId="0" borderId="62" xfId="165" applyFont="1" applyFill="1" applyBorder="1" applyAlignment="1">
      <alignment horizontal="right" vertical="center"/>
    </xf>
    <xf numFmtId="3" fontId="109" fillId="0" borderId="63" xfId="165" applyFont="1" applyFill="1" applyBorder="1" applyAlignment="1">
      <alignment horizontal="right" vertical="center"/>
    </xf>
    <xf numFmtId="0" fontId="92" fillId="0" borderId="0" xfId="234" applyFont="1" applyFill="1" applyAlignment="1">
      <alignment horizontal="left" vertical="center"/>
    </xf>
    <xf numFmtId="3" fontId="94" fillId="0" borderId="63" xfId="165" applyFont="1" applyFill="1" applyBorder="1" applyAlignment="1">
      <alignment horizontal="right" vertical="center"/>
    </xf>
    <xf numFmtId="0" fontId="93" fillId="0" borderId="0" xfId="219" applyFont="1" applyFill="1" applyAlignment="1">
      <alignment horizontal="left" vertical="center"/>
    </xf>
    <xf numFmtId="0" fontId="93" fillId="0" borderId="0" xfId="217" applyFont="1" applyFill="1" applyAlignment="1">
      <alignment horizontal="left" vertical="center"/>
    </xf>
    <xf numFmtId="0" fontId="80" fillId="0" borderId="0" xfId="0" applyFont="1" applyFill="1" applyAlignment="1">
      <alignment horizontal="left"/>
    </xf>
    <xf numFmtId="0" fontId="109" fillId="0" borderId="71" xfId="182" applyFont="1" applyFill="1" applyBorder="1" applyAlignment="1">
      <alignment horizontal="center" vertical="center" wrapText="1"/>
    </xf>
    <xf numFmtId="0" fontId="109" fillId="0" borderId="68" xfId="182" applyFont="1" applyFill="1" applyBorder="1" applyAlignment="1">
      <alignment horizontal="center" vertical="center" wrapText="1"/>
    </xf>
    <xf numFmtId="0" fontId="109" fillId="0" borderId="69" xfId="182" applyFont="1" applyFill="1" applyBorder="1" applyAlignment="1">
      <alignment horizontal="center" vertical="center" wrapText="1"/>
    </xf>
    <xf numFmtId="0" fontId="109" fillId="0" borderId="70" xfId="236" applyFont="1" applyFill="1" applyBorder="1" applyAlignment="1">
      <alignment vertical="center"/>
    </xf>
    <xf numFmtId="0" fontId="109" fillId="0" borderId="77" xfId="236" applyFont="1" applyFill="1" applyBorder="1" applyAlignment="1">
      <alignment vertical="center"/>
    </xf>
    <xf numFmtId="3" fontId="108" fillId="0" borderId="60" xfId="162" applyFont="1" applyFill="1" applyBorder="1" applyAlignment="1">
      <alignment horizontal="right" vertical="center"/>
    </xf>
    <xf numFmtId="3" fontId="108" fillId="0" borderId="50" xfId="162" applyFont="1" applyFill="1" applyBorder="1" applyAlignment="1">
      <alignment horizontal="right" vertical="center"/>
    </xf>
    <xf numFmtId="3" fontId="109" fillId="0" borderId="61" xfId="162" applyFont="1" applyFill="1" applyBorder="1" applyAlignment="1">
      <alignment horizontal="right" vertical="center"/>
    </xf>
    <xf numFmtId="3" fontId="109" fillId="0" borderId="62" xfId="162" applyFont="1" applyFill="1" applyBorder="1" applyAlignment="1">
      <alignment horizontal="right" vertical="center"/>
    </xf>
    <xf numFmtId="3" fontId="109" fillId="0" borderId="63" xfId="162" applyFont="1" applyFill="1" applyBorder="1" applyAlignment="1">
      <alignment horizontal="right" vertical="center"/>
    </xf>
    <xf numFmtId="3" fontId="108" fillId="0" borderId="77" xfId="162" applyFont="1" applyFill="1" applyBorder="1" applyAlignment="1">
      <alignment horizontal="right" vertical="center"/>
    </xf>
    <xf numFmtId="3" fontId="109" fillId="0" borderId="60" xfId="162" applyFont="1" applyFill="1" applyBorder="1" applyAlignment="1">
      <alignment horizontal="right" vertical="center"/>
    </xf>
    <xf numFmtId="3" fontId="109" fillId="0" borderId="0" xfId="162" applyFont="1" applyFill="1" applyBorder="1" applyAlignment="1">
      <alignment horizontal="right" vertical="center"/>
    </xf>
    <xf numFmtId="3" fontId="109" fillId="0" borderId="50" xfId="162" applyFont="1" applyFill="1" applyBorder="1" applyAlignment="1">
      <alignment horizontal="right" vertical="center"/>
    </xf>
    <xf numFmtId="0" fontId="80" fillId="0" borderId="0" xfId="299" applyFill="1" applyAlignment="1">
      <alignment vertical="top"/>
    </xf>
    <xf numFmtId="0" fontId="110" fillId="0" borderId="0" xfId="356" applyFont="1" applyFill="1" applyAlignment="1">
      <alignment vertical="center"/>
    </xf>
    <xf numFmtId="0" fontId="0" fillId="0" borderId="0" xfId="0" applyFill="1" applyAlignment="1"/>
    <xf numFmtId="190" fontId="36" fillId="0" borderId="0" xfId="244" applyNumberFormat="1" applyFont="1" applyFill="1" applyAlignment="1">
      <alignment vertical="top"/>
    </xf>
    <xf numFmtId="0" fontId="69" fillId="0" borderId="0" xfId="235" applyFont="1" applyFill="1" applyBorder="1" applyAlignment="1">
      <alignment horizontal="left" vertical="center"/>
    </xf>
    <xf numFmtId="0" fontId="36" fillId="0" borderId="0" xfId="0" applyFont="1" applyFill="1" applyAlignment="1">
      <alignment vertical="top"/>
    </xf>
    <xf numFmtId="0" fontId="36" fillId="0" borderId="0" xfId="0" applyFont="1" applyFill="1" applyAlignment="1">
      <alignment horizontal="right" vertical="top"/>
    </xf>
    <xf numFmtId="0" fontId="98" fillId="0" borderId="89" xfId="181" applyNumberFormat="1" applyFont="1" applyFill="1" applyBorder="1" applyAlignment="1">
      <alignment horizontal="center" vertical="center" wrapText="1"/>
    </xf>
    <xf numFmtId="0" fontId="98" fillId="0" borderId="43" xfId="181" applyNumberFormat="1" applyFont="1" applyFill="1" applyBorder="1" applyAlignment="1">
      <alignment horizontal="center" vertical="center" wrapText="1"/>
    </xf>
    <xf numFmtId="0" fontId="98" fillId="0" borderId="55" xfId="181" applyNumberFormat="1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vertical="top"/>
    </xf>
    <xf numFmtId="3" fontId="98" fillId="0" borderId="0" xfId="164" applyFont="1" applyFill="1" applyBorder="1" applyAlignment="1">
      <alignment horizontal="right" vertical="center"/>
    </xf>
    <xf numFmtId="3" fontId="98" fillId="0" borderId="50" xfId="325" applyNumberFormat="1" applyFont="1" applyFill="1" applyBorder="1"/>
    <xf numFmtId="3" fontId="98" fillId="0" borderId="62" xfId="164" applyFont="1" applyFill="1" applyBorder="1" applyAlignment="1">
      <alignment horizontal="right" vertical="center"/>
    </xf>
    <xf numFmtId="0" fontId="98" fillId="0" borderId="0" xfId="235" applyFont="1" applyFill="1" applyBorder="1" applyAlignment="1">
      <alignment horizontal="left" vertical="center"/>
    </xf>
    <xf numFmtId="0" fontId="98" fillId="0" borderId="71" xfId="181" applyNumberFormat="1" applyFont="1" applyFill="1" applyBorder="1" applyAlignment="1">
      <alignment horizontal="center" vertical="center" wrapText="1"/>
    </xf>
    <xf numFmtId="0" fontId="98" fillId="0" borderId="68" xfId="181" applyNumberFormat="1" applyFont="1" applyFill="1" applyBorder="1" applyAlignment="1">
      <alignment horizontal="center" vertical="center" wrapText="1"/>
    </xf>
    <xf numFmtId="0" fontId="98" fillId="0" borderId="68" xfId="181" applyNumberFormat="1" applyFont="1" applyFill="1" applyBorder="1" applyAlignment="1">
      <alignment horizontal="right" vertical="center" wrapText="1"/>
    </xf>
    <xf numFmtId="0" fontId="98" fillId="0" borderId="69" xfId="181" applyNumberFormat="1" applyFont="1" applyFill="1" applyBorder="1" applyAlignment="1">
      <alignment horizontal="right" vertical="center" wrapText="1"/>
    </xf>
    <xf numFmtId="0" fontId="98" fillId="0" borderId="82" xfId="240" applyFont="1" applyFill="1" applyBorder="1" applyAlignment="1">
      <alignment vertical="center"/>
    </xf>
    <xf numFmtId="0" fontId="98" fillId="0" borderId="70" xfId="240" applyFont="1" applyFill="1" applyBorder="1" applyAlignment="1">
      <alignment horizontal="right" vertical="center"/>
    </xf>
    <xf numFmtId="3" fontId="98" fillId="0" borderId="40" xfId="161" applyFont="1" applyFill="1" applyBorder="1" applyAlignment="1">
      <alignment horizontal="right" vertical="center"/>
    </xf>
    <xf numFmtId="3" fontId="98" fillId="0" borderId="0" xfId="161" applyFont="1" applyFill="1" applyBorder="1" applyAlignment="1">
      <alignment horizontal="right" vertical="center"/>
    </xf>
    <xf numFmtId="3" fontId="98" fillId="0" borderId="0" xfId="325" applyNumberFormat="1" applyFont="1" applyFill="1" applyBorder="1" applyAlignment="1">
      <alignment horizontal="right"/>
    </xf>
    <xf numFmtId="3" fontId="98" fillId="0" borderId="83" xfId="161" applyFont="1" applyFill="1" applyBorder="1" applyAlignment="1">
      <alignment horizontal="right" vertical="center"/>
    </xf>
    <xf numFmtId="3" fontId="98" fillId="0" borderId="62" xfId="161" applyFont="1" applyFill="1" applyBorder="1" applyAlignment="1">
      <alignment horizontal="right" vertical="center"/>
    </xf>
    <xf numFmtId="3" fontId="97" fillId="0" borderId="40" xfId="161" applyFont="1" applyFill="1" applyBorder="1" applyAlignment="1">
      <alignment horizontal="right" vertical="center"/>
    </xf>
    <xf numFmtId="3" fontId="97" fillId="0" borderId="50" xfId="325" applyNumberFormat="1" applyFont="1" applyFill="1" applyBorder="1"/>
    <xf numFmtId="3" fontId="97" fillId="0" borderId="83" xfId="161" applyFont="1" applyFill="1" applyBorder="1" applyAlignment="1">
      <alignment horizontal="right" vertical="center"/>
    </xf>
    <xf numFmtId="3" fontId="98" fillId="0" borderId="82" xfId="164" applyFont="1" applyFill="1" applyBorder="1" applyAlignment="1">
      <alignment horizontal="right" vertical="center"/>
    </xf>
    <xf numFmtId="3" fontId="98" fillId="0" borderId="70" xfId="164" applyFont="1" applyFill="1" applyBorder="1" applyAlignment="1">
      <alignment horizontal="right" vertical="center"/>
    </xf>
    <xf numFmtId="3" fontId="98" fillId="0" borderId="70" xfId="325" applyNumberFormat="1" applyFont="1" applyFill="1" applyBorder="1"/>
    <xf numFmtId="3" fontId="98" fillId="0" borderId="70" xfId="325" applyNumberFormat="1" applyFont="1" applyFill="1" applyBorder="1" applyAlignment="1">
      <alignment horizontal="right"/>
    </xf>
    <xf numFmtId="3" fontId="98" fillId="0" borderId="77" xfId="325" applyNumberFormat="1" applyFont="1" applyFill="1" applyBorder="1" applyAlignment="1">
      <alignment horizontal="right"/>
    </xf>
    <xf numFmtId="3" fontId="98" fillId="0" borderId="83" xfId="164" applyFont="1" applyFill="1" applyBorder="1" applyAlignment="1">
      <alignment horizontal="right" vertical="center"/>
    </xf>
    <xf numFmtId="0" fontId="97" fillId="0" borderId="0" xfId="0" applyFont="1" applyFill="1" applyAlignment="1">
      <alignment vertical="center"/>
    </xf>
    <xf numFmtId="0" fontId="97" fillId="0" borderId="0" xfId="213" applyFont="1" applyFill="1" applyAlignment="1">
      <alignment horizontal="left" vertical="center"/>
    </xf>
    <xf numFmtId="0" fontId="99" fillId="0" borderId="0" xfId="187" applyFont="1" applyFill="1" applyBorder="1" applyAlignment="1">
      <alignment horizontal="left" vertical="center"/>
    </xf>
    <xf numFmtId="0" fontId="97" fillId="0" borderId="0" xfId="0" applyFont="1" applyFill="1" applyAlignment="1">
      <alignment vertical="top"/>
    </xf>
    <xf numFmtId="0" fontId="72" fillId="0" borderId="0" xfId="0" applyFont="1" applyFill="1" applyAlignment="1">
      <alignment horizontal="left" vertical="top"/>
    </xf>
    <xf numFmtId="0" fontId="70" fillId="0" borderId="0" xfId="327" applyNumberFormat="1" applyFont="1" applyFill="1" applyBorder="1" applyAlignment="1" applyProtection="1"/>
    <xf numFmtId="0" fontId="25" fillId="0" borderId="0" xfId="327" applyNumberFormat="1" applyFont="1" applyFill="1" applyBorder="1" applyAlignment="1" applyProtection="1"/>
    <xf numFmtId="0" fontId="73" fillId="0" borderId="0" xfId="326" applyFont="1" applyFill="1" applyAlignment="1">
      <alignment vertical="top"/>
    </xf>
    <xf numFmtId="3" fontId="36" fillId="7" borderId="62" xfId="0" applyNumberFormat="1" applyFont="1" applyFill="1" applyBorder="1" applyAlignment="1">
      <alignment horizontal="right" vertical="center"/>
    </xf>
    <xf numFmtId="3" fontId="69" fillId="7" borderId="0" xfId="0" applyNumberFormat="1" applyFont="1" applyFill="1" applyBorder="1" applyAlignment="1">
      <alignment vertical="center"/>
    </xf>
    <xf numFmtId="3" fontId="69" fillId="7" borderId="62" xfId="0" applyNumberFormat="1" applyFont="1" applyFill="1" applyBorder="1" applyAlignment="1">
      <alignment vertical="center"/>
    </xf>
    <xf numFmtId="3" fontId="36" fillId="7" borderId="62" xfId="0" applyNumberFormat="1" applyFont="1" applyFill="1" applyBorder="1" applyAlignment="1">
      <alignment horizontal="right"/>
    </xf>
    <xf numFmtId="1" fontId="69" fillId="7" borderId="68" xfId="0" applyNumberFormat="1" applyFont="1" applyFill="1" applyBorder="1" applyAlignment="1">
      <alignment horizontal="right" vertical="center"/>
    </xf>
    <xf numFmtId="1" fontId="69" fillId="7" borderId="69" xfId="0" applyNumberFormat="1" applyFont="1" applyFill="1" applyBorder="1" applyAlignment="1">
      <alignment horizontal="right" vertical="center"/>
    </xf>
    <xf numFmtId="3" fontId="36" fillId="7" borderId="63" xfId="0" applyNumberFormat="1" applyFont="1" applyFill="1" applyBorder="1" applyAlignment="1">
      <alignment horizontal="right"/>
    </xf>
    <xf numFmtId="0" fontId="69" fillId="7" borderId="73" xfId="0" applyFont="1" applyFill="1" applyBorder="1" applyAlignment="1">
      <alignment vertical="center"/>
    </xf>
    <xf numFmtId="0" fontId="69" fillId="7" borderId="34" xfId="0" applyFont="1" applyFill="1" applyBorder="1" applyAlignment="1">
      <alignment horizontal="left" vertical="center"/>
    </xf>
    <xf numFmtId="0" fontId="75" fillId="76" borderId="0" xfId="233" applyFont="1" applyFill="1" applyAlignment="1">
      <alignment vertical="center"/>
    </xf>
    <xf numFmtId="0" fontId="77" fillId="76" borderId="0" xfId="0" applyFont="1" applyFill="1" applyAlignment="1">
      <alignment vertical="center"/>
    </xf>
    <xf numFmtId="0" fontId="0" fillId="76" borderId="0" xfId="0" applyFill="1"/>
    <xf numFmtId="0" fontId="77" fillId="76" borderId="0" xfId="0" applyFont="1" applyFill="1" applyAlignment="1">
      <alignment vertical="top"/>
    </xf>
    <xf numFmtId="0" fontId="76" fillId="76" borderId="0" xfId="235" applyFont="1" applyFill="1" applyBorder="1" applyAlignment="1">
      <alignment vertical="center"/>
    </xf>
    <xf numFmtId="4" fontId="76" fillId="76" borderId="0" xfId="173" applyFont="1" applyFill="1" applyBorder="1" applyAlignment="1">
      <alignment vertical="center"/>
    </xf>
    <xf numFmtId="0" fontId="76" fillId="76" borderId="76" xfId="181" applyFont="1" applyFill="1" applyBorder="1" applyAlignment="1">
      <alignment horizontal="center" vertical="center" wrapText="1"/>
    </xf>
    <xf numFmtId="0" fontId="76" fillId="76" borderId="70" xfId="181" applyFont="1" applyFill="1" applyBorder="1" applyAlignment="1">
      <alignment horizontal="center" vertical="center" wrapText="1"/>
    </xf>
    <xf numFmtId="0" fontId="76" fillId="76" borderId="64" xfId="238" applyFont="1" applyFill="1" applyBorder="1" applyAlignment="1">
      <alignment vertical="center"/>
    </xf>
    <xf numFmtId="0" fontId="76" fillId="76" borderId="70" xfId="238" applyFont="1" applyFill="1" applyBorder="1" applyAlignment="1">
      <alignment vertical="center"/>
    </xf>
    <xf numFmtId="0" fontId="77" fillId="76" borderId="52" xfId="183" applyFont="1" applyFill="1" applyBorder="1" applyAlignment="1">
      <alignment vertical="center" wrapText="1"/>
    </xf>
    <xf numFmtId="4" fontId="77" fillId="76" borderId="0" xfId="169" applyFont="1" applyFill="1" applyBorder="1" applyAlignment="1">
      <alignment vertical="center"/>
    </xf>
    <xf numFmtId="0" fontId="76" fillId="76" borderId="52" xfId="185" applyFont="1" applyFill="1" applyBorder="1" applyAlignment="1">
      <alignment vertical="center" wrapText="1"/>
    </xf>
    <xf numFmtId="0" fontId="78" fillId="76" borderId="52" xfId="183" applyFont="1" applyFill="1" applyBorder="1" applyAlignment="1">
      <alignment horizontal="right" vertical="center" wrapText="1"/>
    </xf>
    <xf numFmtId="3" fontId="77" fillId="76" borderId="0" xfId="161" applyFont="1" applyFill="1" applyBorder="1" applyAlignment="1">
      <alignment horizontal="right" vertical="center"/>
    </xf>
    <xf numFmtId="0" fontId="78" fillId="76" borderId="65" xfId="183" applyFont="1" applyFill="1" applyBorder="1" applyAlignment="1">
      <alignment horizontal="right" vertical="center" wrapText="1"/>
    </xf>
    <xf numFmtId="4" fontId="77" fillId="76" borderId="62" xfId="169" applyFont="1" applyFill="1" applyBorder="1" applyAlignment="1">
      <alignment vertical="center"/>
    </xf>
    <xf numFmtId="0" fontId="76" fillId="76" borderId="65" xfId="185" applyFont="1" applyFill="1" applyBorder="1" applyAlignment="1">
      <alignment vertical="center" wrapText="1"/>
    </xf>
    <xf numFmtId="4" fontId="76" fillId="76" borderId="62" xfId="173" applyFont="1" applyFill="1" applyBorder="1" applyAlignment="1">
      <alignment vertical="center"/>
    </xf>
    <xf numFmtId="0" fontId="77" fillId="76" borderId="0" xfId="213" applyFont="1" applyFill="1" applyAlignment="1">
      <alignment vertical="center"/>
    </xf>
    <xf numFmtId="0" fontId="89" fillId="76" borderId="0" xfId="187" applyFont="1" applyFill="1" applyAlignment="1">
      <alignment vertical="center"/>
    </xf>
    <xf numFmtId="49" fontId="73" fillId="76" borderId="0" xfId="160" applyFont="1" applyFill="1" applyAlignment="1">
      <alignment horizontal="right" vertical="center"/>
    </xf>
    <xf numFmtId="173" fontId="30" fillId="0" borderId="0" xfId="229" applyNumberFormat="1" applyFont="1" applyFill="1" applyBorder="1" applyAlignment="1" applyProtection="1"/>
    <xf numFmtId="173" fontId="30" fillId="0" borderId="0" xfId="229" applyNumberFormat="1" applyFill="1" applyBorder="1" applyAlignment="1" applyProtection="1"/>
    <xf numFmtId="0" fontId="69" fillId="7" borderId="72" xfId="329" applyFont="1" applyFill="1" applyBorder="1" applyAlignment="1">
      <alignment horizontal="right" vertical="center" wrapText="1"/>
    </xf>
    <xf numFmtId="173" fontId="69" fillId="71" borderId="49" xfId="328" applyNumberFormat="1" applyFont="1" applyFill="1" applyBorder="1"/>
    <xf numFmtId="173" fontId="36" fillId="71" borderId="50" xfId="328" applyNumberFormat="1" applyFont="1" applyFill="1" applyBorder="1"/>
    <xf numFmtId="173" fontId="73" fillId="71" borderId="50" xfId="328" applyNumberFormat="1" applyFont="1" applyFill="1" applyBorder="1"/>
    <xf numFmtId="173" fontId="73" fillId="72" borderId="50" xfId="328" applyNumberFormat="1" applyFont="1" applyFill="1" applyBorder="1"/>
    <xf numFmtId="173" fontId="73" fillId="71" borderId="50" xfId="328" applyNumberFormat="1" applyFont="1" applyFill="1" applyBorder="1" applyAlignment="1">
      <alignment vertical="center"/>
    </xf>
    <xf numFmtId="173" fontId="69" fillId="71" borderId="50" xfId="328" applyNumberFormat="1" applyFont="1" applyFill="1" applyBorder="1"/>
    <xf numFmtId="173" fontId="36" fillId="72" borderId="50" xfId="328" applyNumberFormat="1" applyFont="1" applyFill="1" applyBorder="1"/>
    <xf numFmtId="173" fontId="73" fillId="71" borderId="51" xfId="328" applyNumberFormat="1" applyFont="1" applyFill="1" applyBorder="1" applyAlignment="1">
      <alignment vertical="center"/>
    </xf>
    <xf numFmtId="0" fontId="69" fillId="0" borderId="39" xfId="329" applyFont="1" applyFill="1" applyBorder="1" applyAlignment="1">
      <alignment horizontal="right" vertical="center" wrapText="1"/>
    </xf>
    <xf numFmtId="181" fontId="97" fillId="0" borderId="55" xfId="0" applyNumberFormat="1" applyFont="1" applyFill="1" applyBorder="1"/>
    <xf numFmtId="181" fontId="97" fillId="0" borderId="44" xfId="0" applyNumberFormat="1" applyFont="1" applyFill="1" applyBorder="1"/>
    <xf numFmtId="181" fontId="98" fillId="0" borderId="44" xfId="0" applyNumberFormat="1" applyFont="1" applyFill="1" applyBorder="1" applyAlignment="1">
      <alignment vertical="center"/>
    </xf>
    <xf numFmtId="181" fontId="98" fillId="0" borderId="47" xfId="0" applyNumberFormat="1" applyFont="1" applyFill="1" applyBorder="1" applyAlignment="1">
      <alignment vertical="center"/>
    </xf>
    <xf numFmtId="172" fontId="36" fillId="7" borderId="0" xfId="345" applyNumberFormat="1" applyFont="1" applyFill="1" applyBorder="1" applyAlignment="1" applyProtection="1"/>
    <xf numFmtId="0" fontId="36" fillId="7" borderId="0" xfId="345" applyNumberFormat="1" applyFont="1" applyFill="1" applyBorder="1" applyAlignment="1" applyProtection="1"/>
    <xf numFmtId="179" fontId="36" fillId="7" borderId="0" xfId="345" applyNumberFormat="1" applyFont="1" applyFill="1" applyBorder="1" applyAlignment="1" applyProtection="1"/>
    <xf numFmtId="0" fontId="69" fillId="0" borderId="49" xfId="329" applyFont="1" applyFill="1" applyBorder="1" applyAlignment="1">
      <alignment horizontal="right" vertical="center" wrapText="1"/>
    </xf>
    <xf numFmtId="173" fontId="69" fillId="0" borderId="49" xfId="328" applyNumberFormat="1" applyFont="1" applyFill="1" applyBorder="1"/>
    <xf numFmtId="173" fontId="36" fillId="0" borderId="50" xfId="328" applyNumberFormat="1" applyFont="1" applyFill="1" applyBorder="1" applyAlignment="1">
      <alignment vertical="center"/>
    </xf>
    <xf numFmtId="173" fontId="36" fillId="0" borderId="50" xfId="328" applyNumberFormat="1" applyFont="1" applyFill="1" applyBorder="1"/>
    <xf numFmtId="173" fontId="69" fillId="0" borderId="50" xfId="328" applyNumberFormat="1" applyFont="1" applyFill="1" applyBorder="1"/>
    <xf numFmtId="173" fontId="36" fillId="0" borderId="51" xfId="328" applyNumberFormat="1" applyFont="1" applyFill="1" applyBorder="1"/>
    <xf numFmtId="179" fontId="36" fillId="0" borderId="0" xfId="345" applyNumberFormat="1" applyFont="1" applyFill="1" applyBorder="1" applyAlignment="1" applyProtection="1"/>
    <xf numFmtId="0" fontId="25" fillId="0" borderId="0" xfId="0" applyFont="1" applyFill="1" applyBorder="1"/>
    <xf numFmtId="0" fontId="36" fillId="0" borderId="8" xfId="0" applyFont="1" applyFill="1" applyBorder="1" applyAlignment="1">
      <alignment horizontal="right"/>
    </xf>
    <xf numFmtId="0" fontId="69" fillId="0" borderId="28" xfId="329" applyFont="1" applyFill="1" applyBorder="1" applyAlignment="1">
      <alignment horizontal="right" vertical="center" wrapText="1"/>
    </xf>
    <xf numFmtId="0" fontId="69" fillId="0" borderId="38" xfId="329" applyFont="1" applyFill="1" applyBorder="1" applyAlignment="1">
      <alignment horizontal="right" vertical="center" wrapText="1"/>
    </xf>
    <xf numFmtId="0" fontId="36" fillId="0" borderId="53" xfId="0" applyFont="1" applyFill="1" applyBorder="1"/>
    <xf numFmtId="173" fontId="36" fillId="0" borderId="48" xfId="0" applyNumberFormat="1" applyFont="1" applyFill="1" applyBorder="1"/>
    <xf numFmtId="173" fontId="36" fillId="0" borderId="43" xfId="0" applyNumberFormat="1" applyFont="1" applyFill="1" applyBorder="1"/>
    <xf numFmtId="173" fontId="36" fillId="0" borderId="55" xfId="0" applyNumberFormat="1" applyFont="1" applyFill="1" applyBorder="1"/>
    <xf numFmtId="0" fontId="36" fillId="0" borderId="54" xfId="0" applyFont="1" applyFill="1" applyBorder="1"/>
    <xf numFmtId="181" fontId="36" fillId="0" borderId="41" xfId="0" applyNumberFormat="1" applyFont="1" applyFill="1" applyBorder="1"/>
    <xf numFmtId="181" fontId="36" fillId="0" borderId="42" xfId="0" applyNumberFormat="1" applyFont="1" applyFill="1" applyBorder="1"/>
    <xf numFmtId="181" fontId="36" fillId="0" borderId="47" xfId="0" applyNumberFormat="1" applyFont="1" applyFill="1" applyBorder="1"/>
    <xf numFmtId="0" fontId="73" fillId="0" borderId="0" xfId="0" applyFont="1" applyFill="1" applyAlignment="1">
      <alignment horizontal="right"/>
    </xf>
    <xf numFmtId="0" fontId="69" fillId="7" borderId="72" xfId="330" applyFont="1" applyFill="1" applyBorder="1" applyAlignment="1">
      <alignment horizontal="right"/>
    </xf>
    <xf numFmtId="3" fontId="77" fillId="0" borderId="49" xfId="332" applyNumberFormat="1" applyFont="1" applyFill="1" applyBorder="1" applyAlignment="1">
      <alignment horizontal="right"/>
    </xf>
    <xf numFmtId="3" fontId="36" fillId="7" borderId="49" xfId="330" applyNumberFormat="1" applyFont="1" applyFill="1" applyBorder="1"/>
    <xf numFmtId="3" fontId="76" fillId="0" borderId="51" xfId="332" applyNumberFormat="1" applyFont="1" applyFill="1" applyBorder="1" applyAlignment="1">
      <alignment horizontal="right"/>
    </xf>
    <xf numFmtId="181" fontId="69" fillId="7" borderId="51" xfId="0" applyNumberFormat="1" applyFont="1" applyFill="1" applyBorder="1"/>
    <xf numFmtId="3" fontId="77" fillId="0" borderId="50" xfId="332" applyNumberFormat="1" applyFont="1" applyFill="1" applyBorder="1" applyAlignment="1">
      <alignment horizontal="right"/>
    </xf>
    <xf numFmtId="3" fontId="36" fillId="7" borderId="50" xfId="330" applyNumberFormat="1" applyFont="1" applyFill="1" applyBorder="1"/>
    <xf numFmtId="1" fontId="76" fillId="0" borderId="49" xfId="332" applyNumberFormat="1" applyFont="1" applyFill="1" applyBorder="1" applyAlignment="1">
      <alignment horizontal="right"/>
    </xf>
    <xf numFmtId="3" fontId="69" fillId="7" borderId="51" xfId="330" applyNumberFormat="1" applyFont="1" applyFill="1" applyBorder="1"/>
    <xf numFmtId="0" fontId="0" fillId="0" borderId="0" xfId="0"/>
    <xf numFmtId="0" fontId="36" fillId="7" borderId="0" xfId="0" applyFont="1" applyFill="1" applyBorder="1"/>
    <xf numFmtId="0" fontId="73" fillId="7" borderId="0" xfId="0" applyFont="1" applyFill="1" applyBorder="1" applyAlignment="1">
      <alignment horizontal="right"/>
    </xf>
    <xf numFmtId="0" fontId="69" fillId="7" borderId="38" xfId="330" applyFont="1" applyFill="1" applyBorder="1" applyAlignment="1">
      <alignment horizontal="right"/>
    </xf>
    <xf numFmtId="3" fontId="36" fillId="7" borderId="43" xfId="330" applyNumberFormat="1" applyFont="1" applyFill="1" applyBorder="1"/>
    <xf numFmtId="3" fontId="36" fillId="7" borderId="0" xfId="330" applyNumberFormat="1" applyFont="1" applyFill="1" applyBorder="1"/>
    <xf numFmtId="3" fontId="69" fillId="7" borderId="42" xfId="330" applyNumberFormat="1" applyFont="1" applyFill="1" applyBorder="1"/>
    <xf numFmtId="0" fontId="73" fillId="71" borderId="0" xfId="0" applyFont="1" applyFill="1" applyAlignment="1">
      <alignment horizontal="right"/>
    </xf>
    <xf numFmtId="1" fontId="76" fillId="7" borderId="70" xfId="332" applyNumberFormat="1" applyFont="1" applyFill="1" applyBorder="1" applyAlignment="1">
      <alignment horizontal="right"/>
    </xf>
    <xf numFmtId="1" fontId="76" fillId="7" borderId="77" xfId="332" applyNumberFormat="1" applyFont="1" applyFill="1" applyBorder="1" applyAlignment="1">
      <alignment horizontal="right"/>
    </xf>
    <xf numFmtId="181" fontId="36" fillId="7" borderId="43" xfId="0" applyNumberFormat="1" applyFont="1" applyFill="1" applyBorder="1"/>
    <xf numFmtId="181" fontId="36" fillId="7" borderId="0" xfId="0" applyNumberFormat="1" applyFont="1" applyFill="1" applyBorder="1"/>
    <xf numFmtId="181" fontId="69" fillId="7" borderId="42" xfId="0" applyNumberFormat="1" applyFont="1" applyFill="1" applyBorder="1"/>
    <xf numFmtId="1" fontId="76" fillId="0" borderId="43" xfId="332" applyNumberFormat="1" applyFont="1" applyFill="1" applyBorder="1" applyAlignment="1">
      <alignment horizontal="right"/>
    </xf>
    <xf numFmtId="3" fontId="77" fillId="0" borderId="43" xfId="332" applyNumberFormat="1" applyFont="1" applyFill="1" applyBorder="1" applyAlignment="1">
      <alignment horizontal="right"/>
    </xf>
    <xf numFmtId="3" fontId="77" fillId="0" borderId="0" xfId="332" applyNumberFormat="1" applyFont="1" applyFill="1" applyBorder="1" applyAlignment="1">
      <alignment horizontal="right"/>
    </xf>
    <xf numFmtId="3" fontId="76" fillId="0" borderId="42" xfId="332" applyNumberFormat="1" applyFont="1" applyFill="1" applyBorder="1" applyAlignment="1">
      <alignment horizontal="right"/>
    </xf>
    <xf numFmtId="0" fontId="77" fillId="76" borderId="0" xfId="0" applyFont="1" applyFill="1" applyAlignment="1">
      <alignment vertical="center"/>
    </xf>
    <xf numFmtId="0" fontId="77" fillId="76" borderId="0" xfId="0" applyFont="1" applyFill="1" applyAlignment="1">
      <alignment vertical="top"/>
    </xf>
    <xf numFmtId="4" fontId="76" fillId="76" borderId="0" xfId="173" applyFont="1" applyFill="1" applyBorder="1" applyAlignment="1">
      <alignment vertical="center"/>
    </xf>
    <xf numFmtId="49" fontId="73" fillId="76" borderId="0" xfId="160" applyFont="1" applyFill="1" applyAlignment="1">
      <alignment horizontal="right" vertical="center"/>
    </xf>
    <xf numFmtId="0" fontId="76" fillId="76" borderId="70" xfId="500" applyFont="1" applyFill="1" applyBorder="1" applyAlignment="1">
      <alignment horizontal="center" vertical="center" wrapText="1"/>
    </xf>
    <xf numFmtId="0" fontId="76" fillId="76" borderId="77" xfId="500" applyFont="1" applyFill="1" applyBorder="1" applyAlignment="1">
      <alignment horizontal="center" vertical="center" wrapText="1"/>
    </xf>
    <xf numFmtId="0" fontId="76" fillId="76" borderId="70" xfId="238" applyFont="1" applyFill="1" applyBorder="1" applyAlignment="1">
      <alignment vertical="center"/>
    </xf>
    <xf numFmtId="0" fontId="76" fillId="76" borderId="77" xfId="238" applyFont="1" applyFill="1" applyBorder="1" applyAlignment="1">
      <alignment vertical="center"/>
    </xf>
    <xf numFmtId="4" fontId="77" fillId="76" borderId="0" xfId="169" applyFont="1" applyFill="1" applyBorder="1" applyAlignment="1">
      <alignment vertical="center"/>
    </xf>
    <xf numFmtId="4" fontId="77" fillId="76" borderId="50" xfId="169" applyFont="1" applyFill="1" applyBorder="1" applyAlignment="1">
      <alignment vertical="center"/>
    </xf>
    <xf numFmtId="4" fontId="76" fillId="76" borderId="50" xfId="173" applyFont="1" applyFill="1" applyBorder="1" applyAlignment="1">
      <alignment vertical="center"/>
    </xf>
    <xf numFmtId="4" fontId="77" fillId="76" borderId="63" xfId="169" applyFont="1" applyFill="1" applyBorder="1" applyAlignment="1">
      <alignment vertical="center"/>
    </xf>
    <xf numFmtId="4" fontId="77" fillId="76" borderId="62" xfId="169" applyFont="1" applyFill="1" applyBorder="1" applyAlignment="1">
      <alignment vertical="center"/>
    </xf>
    <xf numFmtId="4" fontId="76" fillId="76" borderId="62" xfId="173" applyFont="1" applyFill="1" applyBorder="1" applyAlignment="1">
      <alignment vertical="center"/>
    </xf>
    <xf numFmtId="4" fontId="76" fillId="76" borderId="63" xfId="173" applyFont="1" applyFill="1" applyBorder="1" applyAlignment="1">
      <alignment vertical="center"/>
    </xf>
    <xf numFmtId="0" fontId="76" fillId="0" borderId="70" xfId="235" applyFont="1" applyFill="1" applyBorder="1" applyAlignment="1">
      <alignment vertical="center"/>
    </xf>
    <xf numFmtId="0" fontId="76" fillId="0" borderId="77" xfId="235" applyFont="1" applyFill="1" applyBorder="1" applyAlignment="1">
      <alignment vertical="center"/>
    </xf>
    <xf numFmtId="3" fontId="76" fillId="0" borderId="0" xfId="164" applyFont="1" applyFill="1" applyBorder="1" applyAlignment="1">
      <alignment horizontal="right" vertical="center"/>
    </xf>
    <xf numFmtId="3" fontId="76" fillId="0" borderId="50" xfId="164" applyFont="1" applyFill="1" applyBorder="1" applyAlignment="1">
      <alignment horizontal="right" vertical="center"/>
    </xf>
    <xf numFmtId="3" fontId="76" fillId="0" borderId="68" xfId="164" applyFont="1" applyFill="1" applyBorder="1" applyAlignment="1">
      <alignment horizontal="right" vertical="center"/>
    </xf>
    <xf numFmtId="3" fontId="76" fillId="0" borderId="69" xfId="164" applyFont="1" applyFill="1" applyBorder="1" applyAlignment="1">
      <alignment horizontal="right" vertical="center"/>
    </xf>
    <xf numFmtId="1" fontId="69" fillId="7" borderId="72" xfId="0" applyNumberFormat="1" applyFont="1" applyFill="1" applyBorder="1" applyAlignment="1">
      <alignment horizontal="right" vertical="center"/>
    </xf>
    <xf numFmtId="3" fontId="36" fillId="7" borderId="50" xfId="0" applyNumberFormat="1" applyFont="1" applyFill="1" applyBorder="1" applyAlignment="1">
      <alignment horizontal="right" vertical="center"/>
    </xf>
    <xf numFmtId="3" fontId="36" fillId="7" borderId="63" xfId="0" applyNumberFormat="1" applyFont="1" applyFill="1" applyBorder="1" applyAlignment="1">
      <alignment horizontal="right" vertical="center"/>
    </xf>
    <xf numFmtId="49" fontId="77" fillId="0" borderId="64" xfId="147" applyFont="1" applyFill="1" applyBorder="1" applyAlignment="1">
      <alignment horizontal="right" vertical="center" wrapText="1"/>
    </xf>
    <xf numFmtId="3" fontId="77" fillId="0" borderId="0" xfId="0" applyNumberFormat="1" applyFont="1" applyFill="1" applyAlignment="1">
      <alignment vertical="top"/>
    </xf>
    <xf numFmtId="3" fontId="77" fillId="0" borderId="50" xfId="161" applyFont="1" applyFill="1" applyBorder="1" applyAlignment="1">
      <alignment horizontal="right" vertical="center"/>
    </xf>
    <xf numFmtId="3" fontId="77" fillId="0" borderId="63" xfId="161" applyFont="1" applyFill="1" applyBorder="1" applyAlignment="1">
      <alignment horizontal="right" vertical="center"/>
    </xf>
    <xf numFmtId="3" fontId="76" fillId="77" borderId="0" xfId="0" applyNumberFormat="1" applyFont="1" applyFill="1" applyBorder="1"/>
    <xf numFmtId="3" fontId="77" fillId="77" borderId="0" xfId="0" applyNumberFormat="1" applyFont="1" applyFill="1" applyBorder="1"/>
    <xf numFmtId="3" fontId="76" fillId="77" borderId="42" xfId="0" applyNumberFormat="1" applyFont="1" applyFill="1" applyBorder="1"/>
    <xf numFmtId="3" fontId="76" fillId="77" borderId="44" xfId="0" applyNumberFormat="1" applyFont="1" applyFill="1" applyBorder="1"/>
    <xf numFmtId="3" fontId="77" fillId="77" borderId="44" xfId="0" applyNumberFormat="1" applyFont="1" applyFill="1" applyBorder="1"/>
    <xf numFmtId="3" fontId="76" fillId="77" borderId="47" xfId="0" applyNumberFormat="1" applyFont="1" applyFill="1" applyBorder="1"/>
    <xf numFmtId="0" fontId="69" fillId="7" borderId="57" xfId="0" applyFont="1" applyFill="1" applyBorder="1" applyAlignment="1">
      <alignment horizontal="right"/>
    </xf>
    <xf numFmtId="0" fontId="69" fillId="7" borderId="94" xfId="0" applyFont="1" applyFill="1" applyBorder="1" applyAlignment="1">
      <alignment horizontal="right"/>
    </xf>
    <xf numFmtId="0" fontId="69" fillId="7" borderId="95" xfId="0" applyFont="1" applyFill="1" applyBorder="1" applyAlignment="1">
      <alignment horizontal="right"/>
    </xf>
    <xf numFmtId="0" fontId="76" fillId="7" borderId="57" xfId="0" applyFont="1" applyFill="1" applyBorder="1" applyAlignment="1">
      <alignment horizontal="right"/>
    </xf>
    <xf numFmtId="1" fontId="76" fillId="7" borderId="57" xfId="332" applyNumberFormat="1" applyFont="1" applyFill="1" applyBorder="1" applyAlignment="1">
      <alignment horizontal="right"/>
    </xf>
    <xf numFmtId="1" fontId="76" fillId="7" borderId="93" xfId="332" applyNumberFormat="1" applyFont="1" applyFill="1" applyBorder="1" applyAlignment="1">
      <alignment horizontal="right"/>
    </xf>
    <xf numFmtId="0" fontId="124" fillId="79" borderId="0" xfId="508" applyFont="1" applyFill="1"/>
    <xf numFmtId="0" fontId="125" fillId="79" borderId="0" xfId="508" applyFont="1" applyFill="1" applyBorder="1"/>
    <xf numFmtId="3" fontId="125" fillId="79" borderId="0" xfId="508" applyNumberFormat="1" applyFont="1" applyFill="1" applyBorder="1"/>
    <xf numFmtId="0" fontId="98" fillId="0" borderId="0" xfId="508" applyFont="1" applyFill="1" applyBorder="1" applyAlignment="1">
      <alignment horizontal="left" vertical="center"/>
    </xf>
    <xf numFmtId="0" fontId="98" fillId="0" borderId="0" xfId="508" applyFont="1" applyFill="1" applyBorder="1" applyAlignment="1">
      <alignment horizontal="center" vertical="center" wrapText="1"/>
    </xf>
    <xf numFmtId="0" fontId="97" fillId="0" borderId="0" xfId="508" applyFont="1" applyFill="1" applyBorder="1" applyAlignment="1">
      <alignment horizontal="left" vertical="center"/>
    </xf>
    <xf numFmtId="182" fontId="128" fillId="0" borderId="0" xfId="511" applyNumberFormat="1" applyFont="1" applyFill="1" applyBorder="1" applyAlignment="1">
      <alignment horizontal="right" vertical="center" wrapText="1"/>
    </xf>
    <xf numFmtId="182" fontId="128" fillId="0" borderId="0" xfId="511" applyNumberFormat="1" applyFont="1" applyFill="1" applyBorder="1" applyAlignment="1">
      <alignment horizontal="right" vertical="center"/>
    </xf>
    <xf numFmtId="182" fontId="69" fillId="0" borderId="0" xfId="511" applyNumberFormat="1" applyFont="1" applyFill="1" applyBorder="1" applyAlignment="1">
      <alignment horizontal="right" vertical="center" wrapText="1"/>
    </xf>
    <xf numFmtId="182" fontId="69" fillId="0" borderId="0" xfId="511" applyNumberFormat="1" applyFont="1" applyFill="1" applyBorder="1" applyAlignment="1">
      <alignment horizontal="right" vertical="center"/>
    </xf>
    <xf numFmtId="0" fontId="69" fillId="0" borderId="0" xfId="508" applyFont="1" applyFill="1" applyBorder="1" applyAlignment="1">
      <alignment horizontal="left" vertical="center"/>
    </xf>
    <xf numFmtId="0" fontId="129" fillId="79" borderId="0" xfId="508" applyFont="1" applyFill="1" applyBorder="1" applyAlignment="1">
      <alignment vertical="center"/>
    </xf>
    <xf numFmtId="3" fontId="129" fillId="79" borderId="0" xfId="508" applyNumberFormat="1" applyFont="1" applyFill="1" applyBorder="1" applyAlignment="1">
      <alignment vertical="center"/>
    </xf>
    <xf numFmtId="0" fontId="126" fillId="79" borderId="0" xfId="509" applyFont="1" applyFill="1" applyAlignment="1">
      <alignment vertical="center"/>
    </xf>
    <xf numFmtId="0" fontId="126" fillId="0" borderId="0" xfId="508" applyFont="1" applyAlignment="1">
      <alignment vertical="center"/>
    </xf>
    <xf numFmtId="0" fontId="126" fillId="79" borderId="97" xfId="508" applyFont="1" applyFill="1" applyBorder="1" applyAlignment="1">
      <alignment vertical="center"/>
    </xf>
    <xf numFmtId="0" fontId="126" fillId="79" borderId="0" xfId="509" applyFont="1" applyFill="1"/>
    <xf numFmtId="0" fontId="130" fillId="79" borderId="0" xfId="508" applyFont="1" applyFill="1" applyAlignment="1"/>
    <xf numFmtId="0" fontId="126" fillId="79" borderId="0" xfId="508" applyFont="1" applyFill="1"/>
    <xf numFmtId="3" fontId="126" fillId="79" borderId="0" xfId="508" applyNumberFormat="1" applyFont="1" applyFill="1" applyBorder="1" applyAlignment="1">
      <alignment vertical="center"/>
    </xf>
    <xf numFmtId="0" fontId="125" fillId="79" borderId="68" xfId="508" applyFont="1" applyFill="1" applyBorder="1" applyAlignment="1">
      <alignment horizontal="right" vertical="center"/>
    </xf>
    <xf numFmtId="0" fontId="125" fillId="79" borderId="69" xfId="508" applyFont="1" applyFill="1" applyBorder="1" applyAlignment="1">
      <alignment horizontal="right" vertical="center"/>
    </xf>
    <xf numFmtId="3" fontId="126" fillId="79" borderId="50" xfId="508" applyNumberFormat="1" applyFont="1" applyFill="1" applyBorder="1" applyAlignment="1">
      <alignment vertical="center"/>
    </xf>
    <xf numFmtId="3" fontId="129" fillId="79" borderId="68" xfId="508" applyNumberFormat="1" applyFont="1" applyFill="1" applyBorder="1" applyAlignment="1">
      <alignment vertical="center"/>
    </xf>
    <xf numFmtId="3" fontId="129" fillId="79" borderId="69" xfId="508" applyNumberFormat="1" applyFont="1" applyFill="1" applyBorder="1" applyAlignment="1">
      <alignment vertical="center"/>
    </xf>
    <xf numFmtId="0" fontId="125" fillId="79" borderId="73" xfId="508" applyFont="1" applyFill="1" applyBorder="1" applyAlignment="1">
      <alignment horizontal="left" vertical="center" wrapText="1"/>
    </xf>
    <xf numFmtId="0" fontId="126" fillId="79" borderId="52" xfId="508" applyFont="1" applyFill="1" applyBorder="1" applyAlignment="1">
      <alignment vertical="center"/>
    </xf>
    <xf numFmtId="0" fontId="129" fillId="79" borderId="73" xfId="508" applyFont="1" applyFill="1" applyBorder="1" applyAlignment="1">
      <alignment vertical="center"/>
    </xf>
    <xf numFmtId="0" fontId="130" fillId="79" borderId="0" xfId="509" applyFont="1" applyFill="1" applyAlignment="1">
      <alignment horizontal="right"/>
    </xf>
    <xf numFmtId="0" fontId="125" fillId="79" borderId="0" xfId="508" applyFont="1" applyFill="1" applyBorder="1" applyAlignment="1">
      <alignment vertical="center"/>
    </xf>
    <xf numFmtId="3" fontId="130" fillId="79" borderId="0" xfId="508" applyNumberFormat="1" applyFont="1" applyFill="1" applyBorder="1" applyAlignment="1">
      <alignment horizontal="right" vertical="center"/>
    </xf>
    <xf numFmtId="0" fontId="130" fillId="79" borderId="0" xfId="508" applyFont="1" applyFill="1"/>
    <xf numFmtId="0" fontId="125" fillId="79" borderId="73" xfId="508" applyFont="1" applyFill="1" applyBorder="1" applyAlignment="1">
      <alignment vertical="center"/>
    </xf>
    <xf numFmtId="3" fontId="125" fillId="79" borderId="68" xfId="508" applyNumberFormat="1" applyFont="1" applyFill="1" applyBorder="1" applyAlignment="1">
      <alignment vertical="center"/>
    </xf>
    <xf numFmtId="3" fontId="125" fillId="79" borderId="69" xfId="508" applyNumberFormat="1" applyFont="1" applyFill="1" applyBorder="1" applyAlignment="1">
      <alignment vertical="center"/>
    </xf>
    <xf numFmtId="0" fontId="125" fillId="80" borderId="0" xfId="508" applyFont="1" applyFill="1" applyBorder="1" applyAlignment="1">
      <alignment horizontal="left" vertical="center" wrapText="1"/>
    </xf>
    <xf numFmtId="0" fontId="126" fillId="0" borderId="0" xfId="508" applyFont="1"/>
    <xf numFmtId="0" fontId="125" fillId="79" borderId="0" xfId="508" applyFont="1" applyFill="1" applyBorder="1" applyAlignment="1">
      <alignment horizontal="center" vertical="top" wrapText="1"/>
    </xf>
    <xf numFmtId="0" fontId="36" fillId="79" borderId="0" xfId="510" applyFont="1" applyFill="1" applyBorder="1"/>
    <xf numFmtId="0" fontId="126" fillId="79" borderId="76" xfId="508" applyFont="1" applyFill="1" applyBorder="1"/>
    <xf numFmtId="3" fontId="126" fillId="79" borderId="70" xfId="508" applyNumberFormat="1" applyFont="1" applyFill="1" applyBorder="1" applyAlignment="1">
      <alignment vertical="center"/>
    </xf>
    <xf numFmtId="3" fontId="126" fillId="79" borderId="77" xfId="508" applyNumberFormat="1" applyFont="1" applyFill="1" applyBorder="1" applyAlignment="1">
      <alignment vertical="center"/>
    </xf>
    <xf numFmtId="0" fontId="126" fillId="79" borderId="60" xfId="508" applyFont="1" applyFill="1" applyBorder="1"/>
    <xf numFmtId="0" fontId="126" fillId="79" borderId="61" xfId="508" applyFont="1" applyFill="1" applyBorder="1"/>
    <xf numFmtId="3" fontId="126" fillId="79" borderId="62" xfId="508" applyNumberFormat="1" applyFont="1" applyFill="1" applyBorder="1" applyAlignment="1">
      <alignment vertical="center"/>
    </xf>
    <xf numFmtId="3" fontId="126" fillId="79" borderId="63" xfId="508" applyNumberFormat="1" applyFont="1" applyFill="1" applyBorder="1" applyAlignment="1">
      <alignment vertical="center"/>
    </xf>
    <xf numFmtId="0" fontId="125" fillId="79" borderId="76" xfId="508" applyFont="1" applyFill="1" applyBorder="1" applyAlignment="1">
      <alignment horizontal="right" vertical="center"/>
    </xf>
    <xf numFmtId="0" fontId="125" fillId="79" borderId="70" xfId="508" applyFont="1" applyFill="1" applyBorder="1" applyAlignment="1">
      <alignment horizontal="right" vertical="center"/>
    </xf>
    <xf numFmtId="0" fontId="125" fillId="79" borderId="77" xfId="508" applyFont="1" applyFill="1" applyBorder="1" applyAlignment="1">
      <alignment horizontal="right" vertical="center"/>
    </xf>
    <xf numFmtId="3" fontId="126" fillId="79" borderId="76" xfId="508" applyNumberFormat="1" applyFont="1" applyFill="1" applyBorder="1" applyAlignment="1">
      <alignment vertical="center"/>
    </xf>
    <xf numFmtId="3" fontId="126" fillId="79" borderId="60" xfId="508" applyNumberFormat="1" applyFont="1" applyFill="1" applyBorder="1" applyAlignment="1">
      <alignment vertical="center"/>
    </xf>
    <xf numFmtId="3" fontId="126" fillId="79" borderId="61" xfId="508" applyNumberFormat="1" applyFont="1" applyFill="1" applyBorder="1" applyAlignment="1">
      <alignment vertical="center"/>
    </xf>
    <xf numFmtId="0" fontId="126" fillId="79" borderId="0" xfId="508" applyFont="1" applyFill="1" applyAlignment="1">
      <alignment horizontal="right"/>
    </xf>
    <xf numFmtId="0" fontId="130" fillId="79" borderId="0" xfId="508" applyFont="1" applyFill="1" applyAlignment="1">
      <alignment horizontal="right"/>
    </xf>
    <xf numFmtId="0" fontId="125" fillId="79" borderId="98" xfId="508" applyFont="1" applyFill="1" applyBorder="1" applyAlignment="1">
      <alignment horizontal="center" vertical="center" wrapText="1"/>
    </xf>
    <xf numFmtId="0" fontId="126" fillId="79" borderId="98" xfId="508" applyFont="1" applyFill="1" applyBorder="1" applyAlignment="1">
      <alignment vertical="center"/>
    </xf>
    <xf numFmtId="0" fontId="126" fillId="79" borderId="97" xfId="508" applyFont="1" applyFill="1" applyBorder="1" applyAlignment="1">
      <alignment vertical="center" wrapText="1"/>
    </xf>
    <xf numFmtId="0" fontId="125" fillId="79" borderId="96" xfId="508" applyFont="1" applyFill="1" applyBorder="1" applyAlignment="1">
      <alignment vertical="center" wrapText="1"/>
    </xf>
    <xf numFmtId="0" fontId="125" fillId="79" borderId="96" xfId="508" applyFont="1" applyFill="1" applyBorder="1" applyAlignment="1">
      <alignment vertical="center"/>
    </xf>
    <xf numFmtId="3" fontId="125" fillId="79" borderId="71" xfId="508" applyNumberFormat="1" applyFont="1" applyFill="1" applyBorder="1" applyAlignment="1">
      <alignment vertical="center"/>
    </xf>
    <xf numFmtId="0" fontId="126" fillId="79" borderId="98" xfId="508" applyFont="1" applyFill="1" applyBorder="1"/>
    <xf numFmtId="0" fontId="126" fillId="79" borderId="97" xfId="508" applyFont="1" applyFill="1" applyBorder="1" applyAlignment="1">
      <alignment wrapText="1"/>
    </xf>
    <xf numFmtId="0" fontId="125" fillId="79" borderId="96" xfId="508" applyFont="1" applyFill="1" applyBorder="1" applyAlignment="1">
      <alignment wrapText="1"/>
    </xf>
    <xf numFmtId="0" fontId="126" fillId="79" borderId="97" xfId="508" applyFont="1" applyFill="1" applyBorder="1"/>
    <xf numFmtId="0" fontId="125" fillId="79" borderId="96" xfId="508" applyFont="1" applyFill="1" applyBorder="1"/>
    <xf numFmtId="3" fontId="126" fillId="79" borderId="0" xfId="508" applyNumberFormat="1" applyFont="1" applyFill="1" applyBorder="1"/>
    <xf numFmtId="3" fontId="126" fillId="79" borderId="60" xfId="508" applyNumberFormat="1" applyFont="1" applyFill="1" applyBorder="1"/>
    <xf numFmtId="3" fontId="126" fillId="79" borderId="50" xfId="508" applyNumberFormat="1" applyFont="1" applyFill="1" applyBorder="1"/>
    <xf numFmtId="3" fontId="125" fillId="79" borderId="61" xfId="508" applyNumberFormat="1" applyFont="1" applyFill="1" applyBorder="1"/>
    <xf numFmtId="3" fontId="125" fillId="79" borderId="62" xfId="508" applyNumberFormat="1" applyFont="1" applyFill="1" applyBorder="1"/>
    <xf numFmtId="3" fontId="125" fillId="79" borderId="63" xfId="508" applyNumberFormat="1" applyFont="1" applyFill="1" applyBorder="1"/>
    <xf numFmtId="3" fontId="126" fillId="79" borderId="76" xfId="508" applyNumberFormat="1" applyFont="1" applyFill="1" applyBorder="1"/>
    <xf numFmtId="3" fontId="126" fillId="79" borderId="70" xfId="508" applyNumberFormat="1" applyFont="1" applyFill="1" applyBorder="1"/>
    <xf numFmtId="3" fontId="126" fillId="79" borderId="77" xfId="508" applyNumberFormat="1" applyFont="1" applyFill="1" applyBorder="1"/>
    <xf numFmtId="3" fontId="126" fillId="79" borderId="61" xfId="508" applyNumberFormat="1" applyFont="1" applyFill="1" applyBorder="1"/>
    <xf numFmtId="3" fontId="126" fillId="79" borderId="62" xfId="508" applyNumberFormat="1" applyFont="1" applyFill="1" applyBorder="1"/>
    <xf numFmtId="3" fontId="126" fillId="79" borderId="63" xfId="508" applyNumberFormat="1" applyFont="1" applyFill="1" applyBorder="1"/>
    <xf numFmtId="3" fontId="125" fillId="79" borderId="71" xfId="508" applyNumberFormat="1" applyFont="1" applyFill="1" applyBorder="1"/>
    <xf numFmtId="3" fontId="125" fillId="79" borderId="68" xfId="508" applyNumberFormat="1" applyFont="1" applyFill="1" applyBorder="1"/>
    <xf numFmtId="3" fontId="125" fillId="79" borderId="69" xfId="508" applyNumberFormat="1" applyFont="1" applyFill="1" applyBorder="1"/>
    <xf numFmtId="0" fontId="69" fillId="0" borderId="71" xfId="0" applyFont="1" applyFill="1" applyBorder="1"/>
    <xf numFmtId="0" fontId="69" fillId="0" borderId="68" xfId="0" applyFont="1" applyFill="1" applyBorder="1"/>
    <xf numFmtId="0" fontId="69" fillId="0" borderId="68" xfId="0" applyFont="1" applyFill="1" applyBorder="1" applyAlignment="1">
      <alignment horizontal="right"/>
    </xf>
    <xf numFmtId="0" fontId="69" fillId="0" borderId="69" xfId="0" applyFont="1" applyFill="1" applyBorder="1" applyAlignment="1">
      <alignment horizontal="right"/>
    </xf>
    <xf numFmtId="0" fontId="36" fillId="0" borderId="76" xfId="283" applyFont="1" applyFill="1" applyBorder="1" applyAlignment="1">
      <alignment horizontal="left" vertical="center"/>
    </xf>
    <xf numFmtId="0" fontId="36" fillId="0" borderId="77" xfId="283" applyFont="1" applyFill="1" applyBorder="1" applyAlignment="1">
      <alignment horizontal="left" vertical="center"/>
    </xf>
    <xf numFmtId="173" fontId="36" fillId="0" borderId="0" xfId="283" applyNumberFormat="1" applyFont="1" applyFill="1" applyBorder="1" applyAlignment="1">
      <alignment horizontal="right" vertical="center" shrinkToFit="1"/>
    </xf>
    <xf numFmtId="173" fontId="36" fillId="0" borderId="50" xfId="283" applyNumberFormat="1" applyFont="1" applyFill="1" applyBorder="1" applyAlignment="1">
      <alignment horizontal="right" vertical="center" shrinkToFit="1"/>
    </xf>
    <xf numFmtId="0" fontId="36" fillId="0" borderId="60" xfId="283" applyFont="1" applyFill="1" applyBorder="1" applyAlignment="1">
      <alignment horizontal="left" vertical="center"/>
    </xf>
    <xf numFmtId="0" fontId="36" fillId="0" borderId="50" xfId="0" applyFont="1" applyFill="1" applyBorder="1" applyAlignment="1">
      <alignment horizontal="left"/>
    </xf>
    <xf numFmtId="0" fontId="36" fillId="0" borderId="50" xfId="283" applyFont="1" applyFill="1" applyBorder="1" applyAlignment="1">
      <alignment horizontal="left" vertical="center"/>
    </xf>
    <xf numFmtId="0" fontId="69" fillId="0" borderId="60" xfId="283" applyFont="1" applyFill="1" applyBorder="1" applyAlignment="1">
      <alignment horizontal="left" vertical="center"/>
    </xf>
    <xf numFmtId="0" fontId="69" fillId="0" borderId="50" xfId="283" applyFont="1" applyFill="1" applyBorder="1" applyAlignment="1">
      <alignment horizontal="left" vertical="center"/>
    </xf>
    <xf numFmtId="0" fontId="36" fillId="0" borderId="61" xfId="283" applyFont="1" applyFill="1" applyBorder="1" applyAlignment="1">
      <alignment horizontal="left" vertical="center"/>
    </xf>
    <xf numFmtId="0" fontId="36" fillId="0" borderId="63" xfId="0" applyFont="1" applyFill="1" applyBorder="1" applyAlignment="1">
      <alignment horizontal="left"/>
    </xf>
    <xf numFmtId="173" fontId="36" fillId="0" borderId="62" xfId="283" applyNumberFormat="1" applyFont="1" applyFill="1" applyBorder="1" applyAlignment="1">
      <alignment horizontal="right" vertical="center" shrinkToFit="1"/>
    </xf>
    <xf numFmtId="173" fontId="36" fillId="0" borderId="63" xfId="283" applyNumberFormat="1" applyFont="1" applyFill="1" applyBorder="1" applyAlignment="1">
      <alignment horizontal="right" vertical="center" shrinkToFit="1"/>
    </xf>
    <xf numFmtId="0" fontId="73" fillId="0" borderId="0" xfId="326" applyFont="1" applyFill="1" applyBorder="1"/>
    <xf numFmtId="0" fontId="36" fillId="0" borderId="0" xfId="0" applyFont="1" applyBorder="1"/>
    <xf numFmtId="181" fontId="98" fillId="0" borderId="44" xfId="0" applyNumberFormat="1" applyFont="1" applyFill="1" applyBorder="1"/>
    <xf numFmtId="173" fontId="36" fillId="0" borderId="60" xfId="283" applyNumberFormat="1" applyFont="1" applyFill="1" applyBorder="1" applyAlignment="1">
      <alignment horizontal="right" vertical="center" shrinkToFit="1"/>
    </xf>
    <xf numFmtId="181" fontId="69" fillId="7" borderId="60" xfId="0" applyNumberFormat="1" applyFont="1" applyFill="1" applyBorder="1"/>
    <xf numFmtId="0" fontId="69" fillId="0" borderId="69" xfId="0" applyFont="1" applyFill="1" applyBorder="1"/>
    <xf numFmtId="3" fontId="36" fillId="7" borderId="99" xfId="0" applyNumberFormat="1" applyFont="1" applyFill="1" applyBorder="1"/>
    <xf numFmtId="173" fontId="69" fillId="0" borderId="0" xfId="504" applyNumberFormat="1" applyFont="1" applyFill="1" applyBorder="1" applyAlignment="1">
      <alignment horizontal="right"/>
    </xf>
    <xf numFmtId="173" fontId="69" fillId="0" borderId="50" xfId="504" applyNumberFormat="1" applyFont="1" applyFill="1" applyBorder="1" applyAlignment="1">
      <alignment horizontal="right"/>
    </xf>
    <xf numFmtId="173" fontId="69" fillId="0" borderId="60" xfId="504" applyNumberFormat="1" applyFont="1" applyFill="1" applyBorder="1" applyAlignment="1">
      <alignment horizontal="right"/>
    </xf>
    <xf numFmtId="173" fontId="36" fillId="0" borderId="0" xfId="504" applyNumberFormat="1" applyFont="1" applyFill="1" applyBorder="1" applyAlignment="1">
      <alignment horizontal="right"/>
    </xf>
    <xf numFmtId="173" fontId="36" fillId="0" borderId="50" xfId="504" applyNumberFormat="1" applyFont="1" applyFill="1" applyBorder="1" applyAlignment="1">
      <alignment horizontal="right"/>
    </xf>
    <xf numFmtId="173" fontId="36" fillId="0" borderId="60" xfId="504" applyNumberFormat="1" applyFont="1" applyFill="1" applyBorder="1" applyAlignment="1">
      <alignment horizontal="right"/>
    </xf>
    <xf numFmtId="0" fontId="25" fillId="0" borderId="0" xfId="326" applyFont="1" applyFill="1"/>
    <xf numFmtId="0" fontId="36" fillId="0" borderId="0" xfId="326" applyFont="1" applyFill="1"/>
    <xf numFmtId="0" fontId="36" fillId="0" borderId="0" xfId="326" applyFont="1" applyFill="1" applyBorder="1"/>
    <xf numFmtId="0" fontId="73" fillId="0" borderId="0" xfId="504" applyFont="1" applyFill="1" applyBorder="1" applyAlignment="1">
      <alignment horizontal="right"/>
    </xf>
    <xf numFmtId="0" fontId="73" fillId="0" borderId="0" xfId="326" applyFont="1" applyFill="1"/>
    <xf numFmtId="0" fontId="73" fillId="0" borderId="0" xfId="326" applyFont="1" applyFill="1" applyAlignment="1">
      <alignment horizontal="right"/>
    </xf>
    <xf numFmtId="0" fontId="36" fillId="0" borderId="8" xfId="326" applyFont="1" applyFill="1" applyBorder="1"/>
    <xf numFmtId="0" fontId="69" fillId="0" borderId="38" xfId="326" applyFont="1" applyFill="1" applyBorder="1"/>
    <xf numFmtId="1" fontId="69" fillId="0" borderId="38" xfId="332" applyNumberFormat="1" applyFont="1" applyFill="1" applyBorder="1" applyAlignment="1">
      <alignment horizontal="right"/>
    </xf>
    <xf numFmtId="1" fontId="69" fillId="0" borderId="72" xfId="332" applyNumberFormat="1" applyFont="1" applyFill="1" applyBorder="1" applyAlignment="1">
      <alignment horizontal="right"/>
    </xf>
    <xf numFmtId="1" fontId="69" fillId="0" borderId="0" xfId="332" applyNumberFormat="1" applyFont="1" applyFill="1" applyBorder="1" applyAlignment="1">
      <alignment horizontal="right"/>
    </xf>
    <xf numFmtId="1" fontId="69" fillId="0" borderId="66" xfId="332" applyNumberFormat="1" applyFont="1" applyFill="1" applyBorder="1" applyAlignment="1">
      <alignment horizontal="right"/>
    </xf>
    <xf numFmtId="0" fontId="69" fillId="0" borderId="53" xfId="326" applyFont="1" applyFill="1" applyBorder="1"/>
    <xf numFmtId="181" fontId="69" fillId="0" borderId="48" xfId="326" applyNumberFormat="1" applyFont="1" applyFill="1" applyBorder="1"/>
    <xf numFmtId="181" fontId="69" fillId="0" borderId="43" xfId="326" applyNumberFormat="1" applyFont="1" applyFill="1" applyBorder="1"/>
    <xf numFmtId="181" fontId="69" fillId="0" borderId="49" xfId="326" applyNumberFormat="1" applyFont="1" applyFill="1" applyBorder="1"/>
    <xf numFmtId="181" fontId="69" fillId="0" borderId="0" xfId="326" applyNumberFormat="1" applyFont="1" applyFill="1" applyBorder="1"/>
    <xf numFmtId="181" fontId="69" fillId="0" borderId="59" xfId="326" applyNumberFormat="1" applyFont="1" applyFill="1" applyBorder="1"/>
    <xf numFmtId="0" fontId="36" fillId="0" borderId="34" xfId="326" applyFont="1" applyFill="1" applyBorder="1"/>
    <xf numFmtId="181" fontId="36" fillId="0" borderId="40" xfId="326" applyNumberFormat="1" applyFont="1" applyFill="1" applyBorder="1"/>
    <xf numFmtId="181" fontId="36" fillId="0" borderId="0" xfId="326" applyNumberFormat="1" applyFont="1" applyFill="1" applyBorder="1"/>
    <xf numFmtId="181" fontId="36" fillId="0" borderId="50" xfId="326" applyNumberFormat="1" applyFont="1" applyFill="1" applyBorder="1"/>
    <xf numFmtId="181" fontId="36" fillId="0" borderId="60" xfId="326" applyNumberFormat="1" applyFont="1" applyFill="1" applyBorder="1"/>
    <xf numFmtId="0" fontId="36" fillId="0" borderId="34" xfId="326" applyFont="1" applyFill="1" applyBorder="1" applyAlignment="1">
      <alignment horizontal="left" indent="1"/>
    </xf>
    <xf numFmtId="0" fontId="73" fillId="0" borderId="34" xfId="326" applyFont="1" applyFill="1" applyBorder="1" applyAlignment="1">
      <alignment horizontal="left" indent="2"/>
    </xf>
    <xf numFmtId="181" fontId="36" fillId="0" borderId="60" xfId="326" applyNumberFormat="1" applyFont="1" applyFill="1" applyBorder="1" applyAlignment="1">
      <alignment horizontal="right"/>
    </xf>
    <xf numFmtId="181" fontId="36" fillId="0" borderId="0" xfId="326" applyNumberFormat="1" applyFont="1" applyFill="1" applyBorder="1" applyAlignment="1">
      <alignment horizontal="right"/>
    </xf>
    <xf numFmtId="181" fontId="36" fillId="0" borderId="50" xfId="326" applyNumberFormat="1" applyFont="1" applyFill="1" applyBorder="1" applyAlignment="1">
      <alignment horizontal="right"/>
    </xf>
    <xf numFmtId="0" fontId="69" fillId="0" borderId="34" xfId="326" applyFont="1" applyFill="1" applyBorder="1"/>
    <xf numFmtId="181" fontId="69" fillId="0" borderId="40" xfId="326" applyNumberFormat="1" applyFont="1" applyFill="1" applyBorder="1"/>
    <xf numFmtId="181" fontId="69" fillId="0" borderId="50" xfId="326" applyNumberFormat="1" applyFont="1" applyFill="1" applyBorder="1"/>
    <xf numFmtId="181" fontId="69" fillId="0" borderId="60" xfId="326" applyNumberFormat="1" applyFont="1" applyFill="1" applyBorder="1"/>
    <xf numFmtId="0" fontId="69" fillId="0" borderId="0" xfId="326" applyFont="1" applyFill="1"/>
    <xf numFmtId="0" fontId="36" fillId="0" borderId="54" xfId="326" applyFont="1" applyFill="1" applyBorder="1"/>
    <xf numFmtId="181" fontId="36" fillId="0" borderId="41" xfId="326" applyNumberFormat="1" applyFont="1" applyFill="1" applyBorder="1"/>
    <xf numFmtId="181" fontId="36" fillId="0" borderId="42" xfId="326" applyNumberFormat="1" applyFont="1" applyFill="1" applyBorder="1"/>
    <xf numFmtId="181" fontId="36" fillId="0" borderId="51" xfId="326" applyNumberFormat="1" applyFont="1" applyFill="1" applyBorder="1"/>
    <xf numFmtId="181" fontId="36" fillId="0" borderId="67" xfId="326" applyNumberFormat="1" applyFont="1" applyFill="1" applyBorder="1"/>
    <xf numFmtId="181" fontId="36" fillId="0" borderId="0" xfId="326" applyNumberFormat="1" applyFont="1" applyFill="1"/>
    <xf numFmtId="0" fontId="36" fillId="0" borderId="0" xfId="326" applyFont="1" applyFill="1" applyBorder="1" applyAlignment="1"/>
    <xf numFmtId="173" fontId="36" fillId="0" borderId="0" xfId="504" applyNumberFormat="1" applyFont="1" applyFill="1" applyBorder="1" applyAlignment="1"/>
    <xf numFmtId="0" fontId="82" fillId="0" borderId="0" xfId="326" applyFont="1" applyFill="1"/>
    <xf numFmtId="0" fontId="25" fillId="0" borderId="0" xfId="504" applyFont="1" applyFill="1" applyBorder="1" applyAlignment="1"/>
    <xf numFmtId="0" fontId="121" fillId="0" borderId="0" xfId="504" applyFill="1" applyBorder="1" applyAlignment="1"/>
    <xf numFmtId="0" fontId="105" fillId="0" borderId="0" xfId="504" applyFont="1" applyFill="1" applyBorder="1" applyAlignment="1">
      <alignment vertical="center"/>
    </xf>
    <xf numFmtId="0" fontId="73" fillId="0" borderId="0" xfId="504" applyFont="1" applyFill="1" applyAlignment="1">
      <alignment horizontal="right"/>
    </xf>
    <xf numFmtId="0" fontId="121" fillId="0" borderId="64" xfId="504" applyFill="1" applyBorder="1" applyAlignment="1"/>
    <xf numFmtId="1" fontId="69" fillId="0" borderId="70" xfId="504" applyNumberFormat="1" applyFont="1" applyFill="1" applyBorder="1" applyAlignment="1">
      <alignment horizontal="right" vertical="center"/>
    </xf>
    <xf numFmtId="1" fontId="69" fillId="0" borderId="77" xfId="504" applyNumberFormat="1" applyFont="1" applyFill="1" applyBorder="1" applyAlignment="1">
      <alignment horizontal="right" vertical="center"/>
    </xf>
    <xf numFmtId="0" fontId="69" fillId="0" borderId="64" xfId="326" applyFont="1" applyFill="1" applyBorder="1"/>
    <xf numFmtId="181" fontId="98" fillId="0" borderId="70" xfId="504" applyNumberFormat="1" applyFont="1" applyFill="1" applyBorder="1" applyAlignment="1">
      <alignment vertical="center"/>
    </xf>
    <xf numFmtId="181" fontId="98" fillId="0" borderId="77" xfId="504" applyNumberFormat="1" applyFont="1" applyFill="1" applyBorder="1" applyAlignment="1">
      <alignment vertical="center"/>
    </xf>
    <xf numFmtId="0" fontId="73" fillId="0" borderId="52" xfId="326" applyFont="1" applyFill="1" applyBorder="1" applyAlignment="1">
      <alignment horizontal="left" indent="2"/>
    </xf>
    <xf numFmtId="181" fontId="106" fillId="0" borderId="0" xfId="504" applyNumberFormat="1" applyFont="1" applyFill="1" applyBorder="1" applyAlignment="1">
      <alignment vertical="center"/>
    </xf>
    <xf numFmtId="181" fontId="106" fillId="0" borderId="50" xfId="504" applyNumberFormat="1" applyFont="1" applyFill="1" applyBorder="1" applyAlignment="1">
      <alignment vertical="center"/>
    </xf>
    <xf numFmtId="0" fontId="69" fillId="0" borderId="52" xfId="326" applyFont="1" applyFill="1" applyBorder="1"/>
    <xf numFmtId="181" fontId="98" fillId="0" borderId="0" xfId="504" applyNumberFormat="1" applyFont="1" applyFill="1" applyBorder="1" applyAlignment="1">
      <alignment vertical="center"/>
    </xf>
    <xf numFmtId="181" fontId="98" fillId="0" borderId="50" xfId="504" applyNumberFormat="1" applyFont="1" applyFill="1" applyBorder="1" applyAlignment="1">
      <alignment vertical="center"/>
    </xf>
    <xf numFmtId="0" fontId="73" fillId="0" borderId="65" xfId="326" applyFont="1" applyFill="1" applyBorder="1" applyAlignment="1">
      <alignment horizontal="left" indent="2"/>
    </xf>
    <xf numFmtId="181" fontId="106" fillId="0" borderId="62" xfId="504" applyNumberFormat="1" applyFont="1" applyFill="1" applyBorder="1" applyAlignment="1">
      <alignment vertical="center"/>
    </xf>
    <xf numFmtId="181" fontId="106" fillId="0" borderId="63" xfId="504" applyNumberFormat="1" applyFont="1" applyFill="1" applyBorder="1" applyAlignment="1">
      <alignment vertical="center"/>
    </xf>
    <xf numFmtId="0" fontId="76" fillId="0" borderId="65" xfId="235" applyFont="1" applyFill="1" applyBorder="1" applyAlignment="1">
      <alignment horizontal="left" vertical="center"/>
    </xf>
    <xf numFmtId="181" fontId="98" fillId="0" borderId="62" xfId="504" applyNumberFormat="1" applyFont="1" applyFill="1" applyBorder="1" applyAlignment="1">
      <alignment vertical="center"/>
    </xf>
    <xf numFmtId="181" fontId="98" fillId="0" borderId="63" xfId="504" applyNumberFormat="1" applyFont="1" applyFill="1" applyBorder="1" applyAlignment="1">
      <alignment vertical="center"/>
    </xf>
    <xf numFmtId="0" fontId="74" fillId="0" borderId="0" xfId="504" applyFont="1" applyFill="1" applyAlignment="1"/>
    <xf numFmtId="0" fontId="77" fillId="0" borderId="0" xfId="504" applyFont="1" applyFill="1" applyAlignment="1"/>
    <xf numFmtId="0" fontId="77" fillId="0" borderId="0" xfId="504" quotePrefix="1" applyFont="1" applyFill="1" applyAlignment="1"/>
    <xf numFmtId="0" fontId="77" fillId="0" borderId="0" xfId="504" applyFont="1" applyFill="1" applyAlignment="1">
      <alignment vertical="top"/>
    </xf>
    <xf numFmtId="0" fontId="121" fillId="0" borderId="0" xfId="504" applyFill="1" applyAlignment="1"/>
    <xf numFmtId="49" fontId="77" fillId="0" borderId="64" xfId="501" applyFont="1" applyFill="1" applyBorder="1" applyAlignment="1">
      <alignment vertical="center" wrapText="1"/>
    </xf>
    <xf numFmtId="0" fontId="76" fillId="0" borderId="70" xfId="500" applyFont="1" applyFill="1" applyBorder="1" applyAlignment="1">
      <alignment horizontal="center" vertical="center" wrapText="1"/>
    </xf>
    <xf numFmtId="0" fontId="76" fillId="0" borderId="77" xfId="500" applyFont="1" applyFill="1" applyBorder="1" applyAlignment="1">
      <alignment horizontal="center" vertical="center" wrapText="1"/>
    </xf>
    <xf numFmtId="0" fontId="121" fillId="0" borderId="0" xfId="504" applyFill="1" applyAlignment="1">
      <alignment vertical="center"/>
    </xf>
    <xf numFmtId="173" fontId="77" fillId="0" borderId="70" xfId="512" applyFont="1" applyFill="1" applyBorder="1" applyAlignment="1">
      <alignment vertical="center"/>
    </xf>
    <xf numFmtId="173" fontId="77" fillId="0" borderId="0" xfId="512" applyFont="1" applyFill="1" applyBorder="1" applyAlignment="1">
      <alignment vertical="center"/>
    </xf>
    <xf numFmtId="173" fontId="77" fillId="0" borderId="62" xfId="512" applyFont="1" applyFill="1" applyBorder="1" applyAlignment="1">
      <alignment vertical="center"/>
    </xf>
    <xf numFmtId="173" fontId="76" fillId="0" borderId="62" xfId="513" applyFont="1" applyFill="1" applyBorder="1" applyAlignment="1">
      <alignment vertical="center"/>
    </xf>
    <xf numFmtId="173" fontId="76" fillId="0" borderId="0" xfId="513" applyFont="1" applyFill="1" applyBorder="1"/>
    <xf numFmtId="173" fontId="76" fillId="0" borderId="0" xfId="513" applyFont="1" applyFill="1" applyBorder="1" applyAlignment="1">
      <alignment horizontal="right"/>
    </xf>
    <xf numFmtId="0" fontId="77" fillId="0" borderId="0" xfId="504" applyFont="1" applyFill="1" applyBorder="1" applyAlignment="1"/>
    <xf numFmtId="189" fontId="77" fillId="0" borderId="0" xfId="504" applyNumberFormat="1" applyFont="1" applyFill="1" applyBorder="1" applyAlignment="1"/>
    <xf numFmtId="3" fontId="77" fillId="0" borderId="0" xfId="504" applyNumberFormat="1" applyFont="1" applyFill="1" applyAlignment="1"/>
    <xf numFmtId="173" fontId="77" fillId="0" borderId="77" xfId="512" applyFont="1" applyFill="1" applyBorder="1" applyAlignment="1">
      <alignment horizontal="right" vertical="center"/>
    </xf>
    <xf numFmtId="173" fontId="77" fillId="0" borderId="50" xfId="512" applyFont="1" applyFill="1" applyBorder="1" applyAlignment="1">
      <alignment horizontal="right" vertical="center"/>
    </xf>
    <xf numFmtId="173" fontId="77" fillId="0" borderId="63" xfId="512" applyFont="1" applyFill="1" applyBorder="1" applyAlignment="1">
      <alignment horizontal="right" vertical="center"/>
    </xf>
    <xf numFmtId="173" fontId="76" fillId="0" borderId="63" xfId="513" applyFont="1" applyFill="1" applyBorder="1" applyAlignment="1">
      <alignment horizontal="right" vertical="center"/>
    </xf>
    <xf numFmtId="0" fontId="36" fillId="0" borderId="0" xfId="504" applyFont="1" applyFill="1" applyBorder="1" applyAlignment="1"/>
    <xf numFmtId="0" fontId="73" fillId="0" borderId="0" xfId="504" applyFont="1" applyFill="1" applyBorder="1" applyAlignment="1"/>
    <xf numFmtId="0" fontId="36" fillId="0" borderId="0" xfId="504" applyFont="1" applyFill="1" applyBorder="1" applyAlignment="1">
      <alignment horizontal="right"/>
    </xf>
    <xf numFmtId="173" fontId="69" fillId="0" borderId="61" xfId="504" applyNumberFormat="1" applyFont="1" applyFill="1" applyBorder="1" applyAlignment="1">
      <alignment horizontal="right"/>
    </xf>
    <xf numFmtId="173" fontId="69" fillId="0" borderId="62" xfId="504" applyNumberFormat="1" applyFont="1" applyFill="1" applyBorder="1" applyAlignment="1">
      <alignment horizontal="right"/>
    </xf>
    <xf numFmtId="173" fontId="69" fillId="0" borderId="63" xfId="504" applyNumberFormat="1" applyFont="1" applyFill="1" applyBorder="1" applyAlignment="1">
      <alignment horizontal="right"/>
    </xf>
    <xf numFmtId="0" fontId="36" fillId="0" borderId="64" xfId="504" applyFont="1" applyFill="1" applyBorder="1" applyAlignment="1"/>
    <xf numFmtId="0" fontId="69" fillId="0" borderId="70" xfId="329" applyFont="1" applyFill="1" applyBorder="1" applyAlignment="1">
      <alignment horizontal="right" vertical="center" wrapText="1"/>
    </xf>
    <xf numFmtId="0" fontId="69" fillId="0" borderId="76" xfId="329" applyFont="1" applyFill="1" applyBorder="1" applyAlignment="1">
      <alignment horizontal="right" vertical="center" wrapText="1"/>
    </xf>
    <xf numFmtId="0" fontId="36" fillId="0" borderId="63" xfId="504" applyFont="1" applyFill="1" applyBorder="1" applyAlignment="1"/>
    <xf numFmtId="173" fontId="36" fillId="0" borderId="70" xfId="504" applyNumberFormat="1" applyFont="1" applyFill="1" applyBorder="1" applyAlignment="1"/>
    <xf numFmtId="173" fontId="36" fillId="0" borderId="76" xfId="504" applyNumberFormat="1" applyFont="1" applyFill="1" applyBorder="1" applyAlignment="1"/>
    <xf numFmtId="0" fontId="36" fillId="0" borderId="52" xfId="504" applyFont="1" applyFill="1" applyBorder="1" applyAlignment="1"/>
    <xf numFmtId="1" fontId="69" fillId="0" borderId="68" xfId="504" applyNumberFormat="1" applyFont="1" applyFill="1" applyBorder="1" applyAlignment="1">
      <alignment horizontal="right" vertical="center"/>
    </xf>
    <xf numFmtId="1" fontId="69" fillId="0" borderId="71" xfId="504" applyNumberFormat="1" applyFont="1" applyFill="1" applyBorder="1" applyAlignment="1">
      <alignment horizontal="right" vertical="center"/>
    </xf>
    <xf numFmtId="0" fontId="36" fillId="0" borderId="61" xfId="504" applyFont="1" applyFill="1" applyBorder="1" applyAlignment="1"/>
    <xf numFmtId="173" fontId="36" fillId="0" borderId="77" xfId="504" applyNumberFormat="1" applyFont="1" applyFill="1" applyBorder="1" applyAlignment="1"/>
    <xf numFmtId="173" fontId="69" fillId="0" borderId="69" xfId="504" applyNumberFormat="1" applyFont="1" applyFill="1" applyBorder="1" applyAlignment="1">
      <alignment horizontal="right"/>
    </xf>
    <xf numFmtId="173" fontId="69" fillId="0" borderId="71" xfId="504" applyNumberFormat="1" applyFont="1" applyFill="1" applyBorder="1" applyAlignment="1">
      <alignment horizontal="right"/>
    </xf>
    <xf numFmtId="1" fontId="69" fillId="0" borderId="69" xfId="504" applyNumberFormat="1" applyFont="1" applyFill="1" applyBorder="1" applyAlignment="1">
      <alignment horizontal="right" vertical="center"/>
    </xf>
    <xf numFmtId="173" fontId="36" fillId="0" borderId="61" xfId="504" applyNumberFormat="1" applyFont="1" applyFill="1" applyBorder="1" applyAlignment="1"/>
    <xf numFmtId="0" fontId="69" fillId="0" borderId="77" xfId="329" applyFont="1" applyFill="1" applyBorder="1" applyAlignment="1">
      <alignment horizontal="right" vertical="center" wrapText="1"/>
    </xf>
    <xf numFmtId="0" fontId="36" fillId="0" borderId="62" xfId="504" applyFont="1" applyFill="1" applyBorder="1" applyAlignment="1"/>
    <xf numFmtId="173" fontId="69" fillId="0" borderId="68" xfId="504" applyNumberFormat="1" applyFont="1" applyFill="1" applyBorder="1" applyAlignment="1">
      <alignment horizontal="right"/>
    </xf>
    <xf numFmtId="173" fontId="36" fillId="0" borderId="50" xfId="504" applyNumberFormat="1" applyFont="1" applyFill="1" applyBorder="1" applyAlignment="1"/>
    <xf numFmtId="173" fontId="36" fillId="0" borderId="60" xfId="504" applyNumberFormat="1" applyFont="1" applyFill="1" applyBorder="1" applyAlignment="1"/>
    <xf numFmtId="0" fontId="69" fillId="0" borderId="73" xfId="504" applyFont="1" applyFill="1" applyBorder="1" applyAlignment="1"/>
    <xf numFmtId="0" fontId="73" fillId="7" borderId="0" xfId="0" applyFont="1" applyFill="1" applyBorder="1" applyAlignment="1">
      <alignment wrapText="1"/>
    </xf>
    <xf numFmtId="0" fontId="73" fillId="7" borderId="0" xfId="0" applyFont="1" applyFill="1" applyBorder="1" applyAlignment="1"/>
    <xf numFmtId="0" fontId="73" fillId="71" borderId="74" xfId="185" applyFont="1" applyFill="1" applyBorder="1" applyAlignment="1">
      <alignment horizontal="left" vertical="center" wrapText="1" indent="2"/>
    </xf>
    <xf numFmtId="173" fontId="73" fillId="7" borderId="60" xfId="0" applyNumberFormat="1" applyFont="1" applyFill="1" applyBorder="1" applyAlignment="1">
      <alignment horizontal="right"/>
    </xf>
    <xf numFmtId="173" fontId="73" fillId="7" borderId="50" xfId="0" applyNumberFormat="1" applyFont="1" applyFill="1" applyBorder="1" applyAlignment="1">
      <alignment horizontal="right"/>
    </xf>
    <xf numFmtId="173" fontId="73" fillId="7" borderId="46" xfId="0" applyNumberFormat="1" applyFont="1" applyFill="1" applyBorder="1" applyAlignment="1">
      <alignment horizontal="right"/>
    </xf>
    <xf numFmtId="173" fontId="73" fillId="0" borderId="0" xfId="0" applyNumberFormat="1" applyFont="1" applyFill="1" applyBorder="1" applyAlignment="1">
      <alignment horizontal="right"/>
    </xf>
    <xf numFmtId="173" fontId="73" fillId="0" borderId="50" xfId="0" applyNumberFormat="1" applyFont="1" applyFill="1" applyBorder="1" applyAlignment="1">
      <alignment horizontal="right"/>
    </xf>
    <xf numFmtId="0" fontId="73" fillId="71" borderId="74" xfId="185" applyFont="1" applyFill="1" applyBorder="1" applyAlignment="1">
      <alignment horizontal="left" vertical="center" wrapText="1" indent="4"/>
    </xf>
    <xf numFmtId="173" fontId="73" fillId="0" borderId="0" xfId="169" applyNumberFormat="1" applyFont="1" applyFill="1" applyBorder="1" applyAlignment="1">
      <alignment vertical="center"/>
    </xf>
    <xf numFmtId="173" fontId="73" fillId="0" borderId="50" xfId="169" applyNumberFormat="1" applyFont="1" applyFill="1" applyBorder="1" applyAlignment="1">
      <alignment vertical="center"/>
    </xf>
    <xf numFmtId="49" fontId="73" fillId="0" borderId="0" xfId="163" applyFont="1" applyFill="1" applyBorder="1" applyAlignment="1">
      <alignment horizontal="right" vertical="center"/>
    </xf>
    <xf numFmtId="173" fontId="73" fillId="7" borderId="62" xfId="0" applyNumberFormat="1" applyFont="1" applyFill="1" applyBorder="1" applyAlignment="1">
      <alignment horizontal="right"/>
    </xf>
    <xf numFmtId="173" fontId="73" fillId="7" borderId="62" xfId="0" applyNumberFormat="1" applyFont="1" applyFill="1" applyBorder="1"/>
    <xf numFmtId="173" fontId="73" fillId="7" borderId="63" xfId="0" applyNumberFormat="1" applyFont="1" applyFill="1" applyBorder="1"/>
    <xf numFmtId="0" fontId="73" fillId="7" borderId="0" xfId="0" applyFont="1" applyFill="1" applyBorder="1" applyAlignment="1">
      <alignment vertical="center" wrapText="1"/>
    </xf>
    <xf numFmtId="0" fontId="77" fillId="0" borderId="62" xfId="0" applyFont="1" applyFill="1" applyBorder="1" applyAlignment="1">
      <alignment vertical="center"/>
    </xf>
    <xf numFmtId="0" fontId="73" fillId="0" borderId="62" xfId="0" applyFont="1" applyFill="1" applyBorder="1" applyAlignment="1">
      <alignment horizontal="right"/>
    </xf>
    <xf numFmtId="173" fontId="77" fillId="76" borderId="50" xfId="161" applyNumberFormat="1" applyFont="1" applyFill="1" applyBorder="1" applyAlignment="1">
      <alignment horizontal="right" vertical="center"/>
    </xf>
    <xf numFmtId="173" fontId="76" fillId="76" borderId="63" xfId="164" applyNumberFormat="1" applyFont="1" applyFill="1" applyBorder="1" applyAlignment="1">
      <alignment horizontal="right" vertical="center"/>
    </xf>
    <xf numFmtId="0" fontId="73" fillId="0" borderId="52" xfId="185" applyFont="1" applyFill="1" applyBorder="1" applyAlignment="1">
      <alignment horizontal="right" vertical="center" wrapText="1"/>
    </xf>
    <xf numFmtId="173" fontId="73" fillId="0" borderId="0" xfId="163" applyNumberFormat="1" applyFont="1" applyFill="1" applyBorder="1" applyAlignment="1">
      <alignment horizontal="right" vertical="center"/>
    </xf>
    <xf numFmtId="173" fontId="73" fillId="0" borderId="50" xfId="163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vertical="top"/>
    </xf>
    <xf numFmtId="173" fontId="73" fillId="0" borderId="60" xfId="163" applyNumberFormat="1" applyFont="1" applyFill="1" applyBorder="1" applyAlignment="1">
      <alignment horizontal="right" vertical="center"/>
    </xf>
    <xf numFmtId="0" fontId="57" fillId="0" borderId="0" xfId="0" applyFont="1" applyBorder="1"/>
    <xf numFmtId="0" fontId="73" fillId="0" borderId="65" xfId="185" applyFont="1" applyFill="1" applyBorder="1" applyAlignment="1">
      <alignment horizontal="right" vertical="center" wrapText="1"/>
    </xf>
    <xf numFmtId="173" fontId="73" fillId="0" borderId="62" xfId="167" applyNumberFormat="1" applyFont="1" applyFill="1" applyBorder="1" applyAlignment="1">
      <alignment horizontal="right" vertical="center"/>
    </xf>
    <xf numFmtId="173" fontId="73" fillId="0" borderId="63" xfId="167" applyNumberFormat="1" applyFont="1" applyFill="1" applyBorder="1" applyAlignment="1">
      <alignment horizontal="right" vertical="center"/>
    </xf>
    <xf numFmtId="173" fontId="73" fillId="0" borderId="61" xfId="167" applyNumberFormat="1" applyFont="1" applyFill="1" applyBorder="1" applyAlignment="1">
      <alignment horizontal="right" vertical="center"/>
    </xf>
    <xf numFmtId="49" fontId="0" fillId="0" borderId="0" xfId="0" applyNumberFormat="1" applyFill="1"/>
    <xf numFmtId="0" fontId="73" fillId="0" borderId="0" xfId="218" applyFont="1" applyFill="1" applyAlignment="1">
      <alignment vertical="center"/>
    </xf>
    <xf numFmtId="0" fontId="73" fillId="7" borderId="0" xfId="0" applyFont="1" applyFill="1" applyBorder="1" applyAlignment="1">
      <alignment horizontal="left" vertical="center" wrapText="1"/>
    </xf>
    <xf numFmtId="0" fontId="73" fillId="0" borderId="0" xfId="283" applyFont="1" applyFill="1" applyAlignment="1">
      <alignment vertical="top"/>
    </xf>
    <xf numFmtId="0" fontId="36" fillId="0" borderId="50" xfId="326" applyFont="1" applyFill="1" applyBorder="1"/>
    <xf numFmtId="173" fontId="73" fillId="7" borderId="0" xfId="0" applyNumberFormat="1" applyFont="1" applyFill="1" applyBorder="1" applyAlignment="1">
      <alignment vertical="center"/>
    </xf>
    <xf numFmtId="0" fontId="0" fillId="0" borderId="0" xfId="0"/>
    <xf numFmtId="0" fontId="36" fillId="7" borderId="0" xfId="326" applyFont="1" applyFill="1"/>
    <xf numFmtId="173" fontId="36" fillId="7" borderId="0" xfId="0" applyNumberFormat="1" applyFont="1" applyFill="1" applyBorder="1" applyAlignment="1"/>
    <xf numFmtId="1" fontId="69" fillId="7" borderId="57" xfId="332" applyNumberFormat="1" applyFont="1" applyFill="1" applyBorder="1" applyAlignment="1">
      <alignment horizontal="right"/>
    </xf>
    <xf numFmtId="1" fontId="69" fillId="7" borderId="58" xfId="332" applyNumberFormat="1" applyFont="1" applyFill="1" applyBorder="1" applyAlignment="1">
      <alignment horizontal="right"/>
    </xf>
    <xf numFmtId="173" fontId="36" fillId="7" borderId="43" xfId="0" applyNumberFormat="1" applyFont="1" applyFill="1" applyBorder="1" applyAlignment="1"/>
    <xf numFmtId="173" fontId="36" fillId="7" borderId="49" xfId="0" applyNumberFormat="1" applyFont="1" applyFill="1" applyBorder="1" applyAlignment="1"/>
    <xf numFmtId="173" fontId="36" fillId="7" borderId="50" xfId="0" applyNumberFormat="1" applyFont="1" applyFill="1" applyBorder="1" applyAlignment="1"/>
    <xf numFmtId="173" fontId="69" fillId="7" borderId="68" xfId="0" applyNumberFormat="1" applyFont="1" applyFill="1" applyBorder="1" applyAlignment="1"/>
    <xf numFmtId="173" fontId="69" fillId="7" borderId="69" xfId="0" applyNumberFormat="1" applyFont="1" applyFill="1" applyBorder="1" applyAlignment="1"/>
    <xf numFmtId="181" fontId="98" fillId="0" borderId="44" xfId="0" applyNumberFormat="1" applyFont="1" applyFill="1" applyBorder="1" applyAlignment="1">
      <alignment horizontal="right"/>
    </xf>
    <xf numFmtId="181" fontId="69" fillId="7" borderId="0" xfId="0" applyNumberFormat="1" applyFont="1" applyFill="1" applyBorder="1" applyAlignment="1">
      <alignment horizontal="right"/>
    </xf>
    <xf numFmtId="0" fontId="69" fillId="0" borderId="50" xfId="0" applyFont="1" applyFill="1" applyBorder="1" applyAlignment="1">
      <alignment horizontal="left"/>
    </xf>
    <xf numFmtId="173" fontId="69" fillId="0" borderId="0" xfId="283" applyNumberFormat="1" applyFont="1" applyFill="1" applyBorder="1" applyAlignment="1">
      <alignment horizontal="right" vertical="center" shrinkToFit="1"/>
    </xf>
    <xf numFmtId="173" fontId="69" fillId="0" borderId="50" xfId="283" applyNumberFormat="1" applyFont="1" applyFill="1" applyBorder="1" applyAlignment="1">
      <alignment horizontal="right" vertical="center" shrinkToFit="1"/>
    </xf>
    <xf numFmtId="0" fontId="73" fillId="0" borderId="0" xfId="504" applyFont="1" applyFill="1" applyBorder="1" applyAlignment="1"/>
    <xf numFmtId="0" fontId="36" fillId="0" borderId="0" xfId="0" applyFont="1"/>
    <xf numFmtId="173" fontId="36" fillId="0" borderId="0" xfId="504" applyNumberFormat="1" applyFont="1" applyFill="1" applyBorder="1" applyAlignment="1">
      <alignment wrapText="1"/>
    </xf>
    <xf numFmtId="0" fontId="36" fillId="0" borderId="0" xfId="326" applyFont="1" applyFill="1" applyBorder="1" applyAlignment="1">
      <alignment wrapText="1"/>
    </xf>
    <xf numFmtId="0" fontId="76" fillId="0" borderId="0" xfId="235" applyFont="1" applyFill="1" applyBorder="1" applyAlignment="1">
      <alignment horizontal="left" vertical="center"/>
    </xf>
    <xf numFmtId="0" fontId="69" fillId="7" borderId="73" xfId="0" applyFont="1" applyFill="1" applyBorder="1" applyAlignment="1">
      <alignment wrapText="1"/>
    </xf>
    <xf numFmtId="0" fontId="149" fillId="7" borderId="0" xfId="0" applyFont="1" applyFill="1" applyBorder="1"/>
    <xf numFmtId="0" fontId="150" fillId="7" borderId="0" xfId="0" applyFont="1" applyFill="1" applyBorder="1" applyAlignment="1">
      <alignment vertical="center"/>
    </xf>
    <xf numFmtId="0" fontId="125" fillId="79" borderId="0" xfId="508" applyFont="1" applyFill="1"/>
    <xf numFmtId="0" fontId="126" fillId="80" borderId="0" xfId="509" applyFont="1" applyFill="1" applyBorder="1" applyAlignment="1">
      <alignment vertical="center"/>
    </xf>
    <xf numFmtId="0" fontId="126" fillId="80" borderId="0" xfId="509" applyFont="1" applyFill="1" applyBorder="1"/>
    <xf numFmtId="0" fontId="151" fillId="0" borderId="0" xfId="508" applyFont="1" applyAlignment="1">
      <alignment vertical="center"/>
    </xf>
    <xf numFmtId="0" fontId="152" fillId="76" borderId="0" xfId="508" applyFont="1" applyFill="1" applyBorder="1" applyAlignment="1">
      <alignment horizontal="center" vertical="center" wrapText="1"/>
    </xf>
    <xf numFmtId="0" fontId="152" fillId="76" borderId="0" xfId="508" applyFont="1" applyFill="1" applyBorder="1" applyAlignment="1">
      <alignment horizontal="center" vertical="top" wrapText="1"/>
    </xf>
    <xf numFmtId="0" fontId="153" fillId="76" borderId="0" xfId="508" applyFont="1" applyFill="1" applyBorder="1" applyAlignment="1">
      <alignment vertical="top" wrapText="1"/>
    </xf>
    <xf numFmtId="0" fontId="126" fillId="76" borderId="0" xfId="508" applyFont="1" applyFill="1" applyBorder="1" applyAlignment="1">
      <alignment vertical="center"/>
    </xf>
    <xf numFmtId="0" fontId="126" fillId="79" borderId="0" xfId="509" applyFont="1" applyFill="1" applyBorder="1" applyAlignment="1">
      <alignment vertical="center"/>
    </xf>
    <xf numFmtId="0" fontId="125" fillId="79" borderId="0" xfId="509" applyFont="1" applyFill="1"/>
    <xf numFmtId="0" fontId="151" fillId="0" borderId="0" xfId="508" applyFont="1"/>
    <xf numFmtId="9" fontId="126" fillId="79" borderId="0" xfId="508" applyNumberFormat="1" applyFont="1" applyFill="1"/>
    <xf numFmtId="0" fontId="126" fillId="80" borderId="0" xfId="508" applyFont="1" applyFill="1" applyBorder="1"/>
    <xf numFmtId="0" fontId="36" fillId="80" borderId="0" xfId="510" applyFont="1" applyFill="1" applyBorder="1"/>
    <xf numFmtId="0" fontId="126" fillId="76" borderId="0" xfId="508" applyFont="1" applyFill="1" applyBorder="1"/>
    <xf numFmtId="0" fontId="130" fillId="79" borderId="0" xfId="508" applyFont="1" applyFill="1" applyAlignment="1">
      <alignment horizontal="right" vertical="center"/>
    </xf>
    <xf numFmtId="0" fontId="126" fillId="0" borderId="0" xfId="508" applyFont="1" applyFill="1" applyBorder="1"/>
    <xf numFmtId="0" fontId="98" fillId="0" borderId="0" xfId="508" applyFont="1" applyFill="1" applyBorder="1" applyAlignment="1">
      <alignment horizontal="left" vertical="top"/>
    </xf>
    <xf numFmtId="0" fontId="126" fillId="0" borderId="0" xfId="508" applyFont="1" applyBorder="1"/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/>
    <xf numFmtId="172" fontId="36" fillId="0" borderId="0" xfId="344" applyFont="1" applyFill="1" applyAlignment="1">
      <alignment vertical="top"/>
    </xf>
    <xf numFmtId="0" fontId="36" fillId="0" borderId="0" xfId="0" applyFont="1" applyFill="1"/>
    <xf numFmtId="0" fontId="73" fillId="0" borderId="0" xfId="338" applyFont="1" applyFill="1" applyBorder="1" applyAlignment="1">
      <alignment horizontal="left" vertical="center"/>
    </xf>
    <xf numFmtId="172" fontId="36" fillId="0" borderId="0" xfId="344" applyFont="1" applyFill="1" applyAlignment="1"/>
    <xf numFmtId="0" fontId="36" fillId="0" borderId="0" xfId="0" applyFont="1" applyFill="1" applyAlignment="1">
      <alignment horizontal="left"/>
    </xf>
    <xf numFmtId="49" fontId="36" fillId="0" borderId="0" xfId="147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98" fillId="0" borderId="70" xfId="238" applyFont="1" applyFill="1" applyBorder="1" applyAlignment="1">
      <alignment vertical="center"/>
    </xf>
    <xf numFmtId="172" fontId="36" fillId="0" borderId="70" xfId="344" applyFont="1" applyFill="1" applyBorder="1" applyAlignment="1">
      <alignment vertical="top"/>
    </xf>
    <xf numFmtId="172" fontId="36" fillId="0" borderId="77" xfId="344" applyFont="1" applyFill="1" applyBorder="1" applyAlignment="1">
      <alignment vertical="top"/>
    </xf>
    <xf numFmtId="0" fontId="36" fillId="0" borderId="0" xfId="0" applyFont="1" applyFill="1" applyAlignment="1">
      <alignment horizontal="left" vertical="top"/>
    </xf>
    <xf numFmtId="3" fontId="36" fillId="0" borderId="0" xfId="0" applyNumberFormat="1" applyFont="1" applyFill="1" applyAlignment="1">
      <alignment vertical="top"/>
    </xf>
    <xf numFmtId="3" fontId="36" fillId="0" borderId="0" xfId="0" applyNumberFormat="1" applyFont="1" applyFill="1" applyAlignment="1">
      <alignment vertical="center"/>
    </xf>
    <xf numFmtId="191" fontId="0" fillId="0" borderId="0" xfId="0" applyNumberFormat="1" applyFill="1"/>
    <xf numFmtId="3" fontId="36" fillId="0" borderId="0" xfId="0" applyNumberFormat="1" applyFont="1" applyFill="1" applyBorder="1" applyAlignment="1">
      <alignment horizontal="right"/>
    </xf>
    <xf numFmtId="3" fontId="36" fillId="0" borderId="50" xfId="0" applyNumberFormat="1" applyFont="1" applyFill="1" applyBorder="1" applyAlignment="1">
      <alignment horizontal="right"/>
    </xf>
    <xf numFmtId="3" fontId="36" fillId="0" borderId="0" xfId="0" applyNumberFormat="1" applyFont="1" applyBorder="1"/>
    <xf numFmtId="0" fontId="36" fillId="0" borderId="40" xfId="329" applyFont="1" applyFill="1" applyBorder="1" applyAlignment="1">
      <alignment horizontal="center" vertical="center" wrapText="1"/>
    </xf>
    <xf numFmtId="0" fontId="69" fillId="0" borderId="112" xfId="329" applyFont="1" applyFill="1" applyBorder="1" applyAlignment="1">
      <alignment horizontal="right" vertical="center" wrapText="1"/>
    </xf>
    <xf numFmtId="0" fontId="69" fillId="0" borderId="113" xfId="329" applyFont="1" applyFill="1" applyBorder="1" applyAlignment="1">
      <alignment horizontal="right" vertical="center" wrapText="1"/>
    </xf>
    <xf numFmtId="0" fontId="69" fillId="0" borderId="114" xfId="329" applyFont="1" applyFill="1" applyBorder="1" applyAlignment="1">
      <alignment horizontal="right" vertical="center" wrapText="1"/>
    </xf>
    <xf numFmtId="3" fontId="36" fillId="0" borderId="113" xfId="0" applyNumberFormat="1" applyFont="1" applyFill="1" applyBorder="1" applyAlignment="1">
      <alignment horizontal="right"/>
    </xf>
    <xf numFmtId="3" fontId="36" fillId="0" borderId="114" xfId="0" applyNumberFormat="1" applyFont="1" applyFill="1" applyBorder="1" applyAlignment="1">
      <alignment horizontal="right"/>
    </xf>
    <xf numFmtId="3" fontId="36" fillId="0" borderId="50" xfId="558" applyNumberFormat="1" applyFont="1" applyFill="1" applyBorder="1" applyAlignment="1">
      <alignment horizontal="right" vertical="center" shrinkToFit="1"/>
    </xf>
    <xf numFmtId="3" fontId="36" fillId="0" borderId="115" xfId="0" applyNumberFormat="1" applyFont="1" applyFill="1" applyBorder="1"/>
    <xf numFmtId="3" fontId="36" fillId="0" borderId="52" xfId="0" applyNumberFormat="1" applyFont="1" applyFill="1" applyBorder="1"/>
    <xf numFmtId="0" fontId="69" fillId="0" borderId="109" xfId="560" applyFont="1" applyFill="1" applyBorder="1" applyAlignment="1">
      <alignment horizontal="left" vertical="center"/>
    </xf>
    <xf numFmtId="3" fontId="69" fillId="0" borderId="110" xfId="0" applyNumberFormat="1" applyFont="1" applyFill="1" applyBorder="1"/>
    <xf numFmtId="3" fontId="69" fillId="0" borderId="111" xfId="0" applyNumberFormat="1" applyFont="1" applyFill="1" applyBorder="1"/>
    <xf numFmtId="3" fontId="69" fillId="0" borderId="110" xfId="559" applyNumberFormat="1" applyFont="1" applyFill="1" applyBorder="1" applyAlignment="1">
      <alignment horizontal="right" vertical="center" shrinkToFit="1"/>
    </xf>
    <xf numFmtId="3" fontId="69" fillId="0" borderId="111" xfId="559" applyNumberFormat="1" applyFont="1" applyFill="1" applyBorder="1" applyAlignment="1">
      <alignment horizontal="right" vertical="center" shrinkToFit="1"/>
    </xf>
    <xf numFmtId="0" fontId="69" fillId="0" borderId="65" xfId="561" applyFont="1" applyFill="1" applyBorder="1" applyAlignment="1">
      <alignment horizontal="left" vertical="center"/>
    </xf>
    <xf numFmtId="0" fontId="69" fillId="0" borderId="115" xfId="561" applyFont="1" applyFill="1" applyBorder="1" applyAlignment="1">
      <alignment horizontal="left" vertical="center"/>
    </xf>
    <xf numFmtId="3" fontId="69" fillId="7" borderId="113" xfId="0" applyNumberFormat="1" applyFont="1" applyFill="1" applyBorder="1"/>
    <xf numFmtId="0" fontId="69" fillId="0" borderId="109" xfId="561" applyFont="1" applyFill="1" applyBorder="1" applyAlignment="1">
      <alignment horizontal="left" vertical="center"/>
    </xf>
    <xf numFmtId="3" fontId="69" fillId="112" borderId="113" xfId="561" applyNumberFormat="1" applyFont="1" applyFill="1" applyBorder="1" applyAlignment="1">
      <alignment horizontal="right" vertical="center" shrinkToFit="1"/>
    </xf>
    <xf numFmtId="3" fontId="69" fillId="112" borderId="114" xfId="561" applyNumberFormat="1" applyFont="1" applyFill="1" applyBorder="1" applyAlignment="1">
      <alignment horizontal="right" vertical="center" shrinkToFit="1"/>
    </xf>
    <xf numFmtId="3" fontId="69" fillId="7" borderId="110" xfId="0" applyNumberFormat="1" applyFont="1" applyFill="1" applyBorder="1"/>
    <xf numFmtId="3" fontId="69" fillId="0" borderId="110" xfId="561" applyNumberFormat="1" applyFont="1" applyBorder="1" applyAlignment="1">
      <alignment horizontal="right" vertical="center" shrinkToFit="1"/>
    </xf>
    <xf numFmtId="3" fontId="69" fillId="0" borderId="111" xfId="561" applyNumberFormat="1" applyFont="1" applyBorder="1" applyAlignment="1">
      <alignment horizontal="right" vertical="center" shrinkToFit="1"/>
    </xf>
    <xf numFmtId="3" fontId="69" fillId="7" borderId="62" xfId="0" applyNumberFormat="1" applyFont="1" applyFill="1" applyBorder="1"/>
    <xf numFmtId="3" fontId="69" fillId="112" borderId="62" xfId="561" applyNumberFormat="1" applyFont="1" applyFill="1" applyBorder="1" applyAlignment="1">
      <alignment horizontal="right" vertical="center" shrinkToFit="1"/>
    </xf>
    <xf numFmtId="3" fontId="69" fillId="112" borderId="63" xfId="561" applyNumberFormat="1" applyFont="1" applyFill="1" applyBorder="1" applyAlignment="1">
      <alignment horizontal="right" vertical="center" shrinkToFit="1"/>
    </xf>
    <xf numFmtId="181" fontId="98" fillId="76" borderId="47" xfId="0" applyNumberFormat="1" applyFont="1" applyFill="1" applyBorder="1" applyAlignment="1">
      <alignment vertical="center"/>
    </xf>
    <xf numFmtId="173" fontId="69" fillId="76" borderId="50" xfId="328" applyNumberFormat="1" applyFont="1" applyFill="1" applyBorder="1" applyAlignment="1">
      <alignment vertical="center"/>
    </xf>
    <xf numFmtId="0" fontId="73" fillId="7" borderId="0" xfId="0" applyFont="1" applyFill="1" applyBorder="1" applyAlignment="1">
      <alignment horizontal="left" vertical="center"/>
    </xf>
    <xf numFmtId="173" fontId="73" fillId="7" borderId="0" xfId="0" applyNumberFormat="1" applyFont="1" applyFill="1" applyBorder="1" applyAlignment="1">
      <alignment horizontal="left" vertical="center"/>
    </xf>
    <xf numFmtId="0" fontId="77" fillId="0" borderId="0" xfId="562" applyFont="1" applyFill="1" applyBorder="1" applyAlignment="1">
      <alignment vertical="center"/>
    </xf>
    <xf numFmtId="0" fontId="77" fillId="0" borderId="0" xfId="562" applyFont="1" applyFill="1" applyBorder="1" applyAlignment="1">
      <alignment vertical="top"/>
    </xf>
    <xf numFmtId="49" fontId="77" fillId="0" borderId="110" xfId="563" applyFont="1" applyFill="1" applyBorder="1" applyAlignment="1">
      <alignment vertical="center" wrapText="1"/>
    </xf>
    <xf numFmtId="0" fontId="36" fillId="0" borderId="68" xfId="235" applyFont="1" applyFill="1" applyBorder="1" applyAlignment="1">
      <alignment horizontal="center" vertical="center"/>
    </xf>
    <xf numFmtId="173" fontId="36" fillId="0" borderId="68" xfId="164" applyNumberFormat="1" applyFont="1" applyFill="1" applyBorder="1" applyAlignment="1">
      <alignment horizontal="right" vertical="center"/>
    </xf>
    <xf numFmtId="173" fontId="36" fillId="0" borderId="69" xfId="164" applyNumberFormat="1" applyFont="1" applyFill="1" applyBorder="1" applyAlignment="1">
      <alignment horizontal="right" vertical="center"/>
    </xf>
    <xf numFmtId="181" fontId="36" fillId="0" borderId="68" xfId="163" applyNumberFormat="1" applyFont="1" applyFill="1" applyBorder="1" applyAlignment="1">
      <alignment horizontal="right" vertical="center"/>
    </xf>
    <xf numFmtId="181" fontId="36" fillId="0" borderId="69" xfId="163" applyNumberFormat="1" applyFont="1" applyFill="1" applyBorder="1" applyAlignment="1">
      <alignment horizontal="right" vertical="center"/>
    </xf>
    <xf numFmtId="173" fontId="77" fillId="0" borderId="0" xfId="562" applyNumberFormat="1" applyFont="1" applyFill="1" applyAlignment="1">
      <alignment vertical="top"/>
    </xf>
    <xf numFmtId="0" fontId="73" fillId="0" borderId="0" xfId="562" applyFont="1" applyFill="1" applyAlignment="1">
      <alignment vertical="top"/>
    </xf>
    <xf numFmtId="0" fontId="77" fillId="0" borderId="0" xfId="562" applyFont="1" applyFill="1" applyAlignment="1">
      <alignment vertical="top"/>
    </xf>
    <xf numFmtId="0" fontId="36" fillId="7" borderId="76" xfId="0" applyFont="1" applyFill="1" applyBorder="1" applyAlignment="1">
      <alignment horizontal="center"/>
    </xf>
    <xf numFmtId="173" fontId="36" fillId="7" borderId="117" xfId="0" applyNumberFormat="1" applyFont="1" applyFill="1" applyBorder="1" applyAlignment="1"/>
    <xf numFmtId="173" fontId="36" fillId="7" borderId="118" xfId="0" applyNumberFormat="1" applyFont="1" applyFill="1" applyBorder="1" applyAlignment="1"/>
    <xf numFmtId="173" fontId="36" fillId="7" borderId="119" xfId="0" applyNumberFormat="1" applyFont="1" applyFill="1" applyBorder="1" applyAlignment="1"/>
    <xf numFmtId="0" fontId="36" fillId="7" borderId="60" xfId="0" applyFont="1" applyFill="1" applyBorder="1" applyAlignment="1">
      <alignment horizontal="center"/>
    </xf>
    <xf numFmtId="1" fontId="76" fillId="7" borderId="120" xfId="332" applyNumberFormat="1" applyFont="1" applyFill="1" applyBorder="1" applyAlignment="1">
      <alignment horizontal="right"/>
    </xf>
    <xf numFmtId="1" fontId="76" fillId="7" borderId="121" xfId="332" applyNumberFormat="1" applyFont="1" applyFill="1" applyBorder="1" applyAlignment="1">
      <alignment horizontal="right"/>
    </xf>
    <xf numFmtId="1" fontId="76" fillId="7" borderId="122" xfId="332" applyNumberFormat="1" applyFont="1" applyFill="1" applyBorder="1" applyAlignment="1">
      <alignment horizontal="right"/>
    </xf>
    <xf numFmtId="173" fontId="77" fillId="7" borderId="118" xfId="0" applyNumberFormat="1" applyFont="1" applyFill="1" applyBorder="1" applyAlignment="1">
      <alignment horizontal="right"/>
    </xf>
    <xf numFmtId="173" fontId="77" fillId="7" borderId="119" xfId="0" applyNumberFormat="1" applyFont="1" applyFill="1" applyBorder="1" applyAlignment="1">
      <alignment horizontal="right"/>
    </xf>
    <xf numFmtId="173" fontId="77" fillId="7" borderId="0" xfId="0" applyNumberFormat="1" applyFont="1" applyFill="1" applyBorder="1" applyAlignment="1">
      <alignment horizontal="right"/>
    </xf>
    <xf numFmtId="173" fontId="77" fillId="7" borderId="50" xfId="0" applyNumberFormat="1" applyFont="1" applyFill="1" applyBorder="1" applyAlignment="1">
      <alignment horizontal="right"/>
    </xf>
    <xf numFmtId="173" fontId="76" fillId="7" borderId="42" xfId="0" applyNumberFormat="1" applyFont="1" applyFill="1" applyBorder="1"/>
    <xf numFmtId="173" fontId="76" fillId="7" borderId="51" xfId="0" applyNumberFormat="1" applyFont="1" applyFill="1" applyBorder="1"/>
    <xf numFmtId="1" fontId="76" fillId="7" borderId="120" xfId="0" applyNumberFormat="1" applyFont="1" applyFill="1" applyBorder="1" applyAlignment="1">
      <alignment horizontal="right" vertical="center"/>
    </xf>
    <xf numFmtId="1" fontId="76" fillId="7" borderId="118" xfId="0" applyNumberFormat="1" applyFont="1" applyFill="1" applyBorder="1" applyAlignment="1">
      <alignment horizontal="right" vertical="center"/>
    </xf>
    <xf numFmtId="1" fontId="76" fillId="7" borderId="118" xfId="332" applyNumberFormat="1" applyFont="1" applyFill="1" applyBorder="1" applyAlignment="1">
      <alignment horizontal="right"/>
    </xf>
    <xf numFmtId="181" fontId="77" fillId="7" borderId="118" xfId="0" applyNumberFormat="1" applyFont="1" applyFill="1" applyBorder="1"/>
    <xf numFmtId="181" fontId="36" fillId="7" borderId="118" xfId="0" applyNumberFormat="1" applyFont="1" applyFill="1" applyBorder="1"/>
    <xf numFmtId="181" fontId="36" fillId="7" borderId="119" xfId="0" applyNumberFormat="1" applyFont="1" applyFill="1" applyBorder="1"/>
    <xf numFmtId="0" fontId="77" fillId="71" borderId="60" xfId="562" applyFont="1" applyFill="1" applyBorder="1" applyAlignment="1">
      <alignment vertical="center"/>
    </xf>
    <xf numFmtId="0" fontId="77" fillId="71" borderId="0" xfId="562" applyFont="1" applyFill="1" applyBorder="1" applyAlignment="1">
      <alignment horizontal="left" vertical="center"/>
    </xf>
    <xf numFmtId="0" fontId="78" fillId="71" borderId="0" xfId="565" applyFont="1" applyFill="1" applyBorder="1" applyAlignment="1">
      <alignment horizontal="right" vertical="center"/>
    </xf>
    <xf numFmtId="0" fontId="77" fillId="71" borderId="0" xfId="562" applyFont="1" applyFill="1" applyBorder="1" applyAlignment="1">
      <alignment vertical="center"/>
    </xf>
    <xf numFmtId="181" fontId="77" fillId="71" borderId="0" xfId="566" applyNumberFormat="1" applyFont="1" applyFill="1" applyBorder="1" applyAlignment="1">
      <alignment horizontal="right" vertical="center"/>
    </xf>
    <xf numFmtId="181" fontId="76" fillId="71" borderId="0" xfId="566" applyNumberFormat="1" applyFont="1" applyFill="1" applyBorder="1" applyAlignment="1">
      <alignment horizontal="right" vertical="center"/>
    </xf>
    <xf numFmtId="0" fontId="30" fillId="7" borderId="0" xfId="229" applyNumberFormat="1" applyFill="1" applyBorder="1" applyAlignment="1" applyProtection="1">
      <alignment vertical="center"/>
    </xf>
    <xf numFmtId="173" fontId="69" fillId="77" borderId="0" xfId="0" applyNumberFormat="1" applyFont="1" applyFill="1" applyBorder="1" applyAlignment="1">
      <alignment horizontal="right"/>
    </xf>
    <xf numFmtId="173" fontId="36" fillId="77" borderId="0" xfId="0" applyNumberFormat="1" applyFont="1" applyFill="1" applyBorder="1"/>
    <xf numFmtId="0" fontId="72" fillId="7" borderId="0" xfId="0" applyFont="1" applyFill="1" applyBorder="1" applyAlignment="1">
      <alignment vertical="top" wrapText="1"/>
    </xf>
    <xf numFmtId="0" fontId="73" fillId="7" borderId="0" xfId="0" applyFont="1" applyFill="1" applyBorder="1" applyAlignment="1">
      <alignment horizontal="left" vertical="center"/>
    </xf>
    <xf numFmtId="173" fontId="73" fillId="7" borderId="0" xfId="0" applyNumberFormat="1" applyFont="1" applyFill="1" applyBorder="1" applyAlignment="1">
      <alignment horizontal="left" vertical="center"/>
    </xf>
    <xf numFmtId="173" fontId="36" fillId="0" borderId="0" xfId="504" applyNumberFormat="1" applyFont="1" applyFill="1" applyBorder="1" applyAlignment="1">
      <alignment horizontal="left" vertical="center" wrapText="1"/>
    </xf>
    <xf numFmtId="0" fontId="73" fillId="0" borderId="0" xfId="504" applyFont="1" applyFill="1" applyBorder="1" applyAlignment="1"/>
  </cellXfs>
  <cellStyles count="567">
    <cellStyle name="€ : (converti en EURO)" xfId="1"/>
    <cellStyle name="€ : (formule ECRASEE)" xfId="2"/>
    <cellStyle name="€ : (NON converti)" xfId="3"/>
    <cellStyle name="€ : (passage a l'EURO)" xfId="4"/>
    <cellStyle name="€ : (passage a l'EURO) 2" xfId="5"/>
    <cellStyle name="20 % - Accent1" xfId="6"/>
    <cellStyle name="20 % - Accent2" xfId="7"/>
    <cellStyle name="20 % - Accent3" xfId="8"/>
    <cellStyle name="20 % - Accent4" xfId="9"/>
    <cellStyle name="20 % - Accent5" xfId="10"/>
    <cellStyle name="20 % - Accent5 2" xfId="11"/>
    <cellStyle name="20 % - Accent6" xfId="12"/>
    <cellStyle name="20 % - Accent1" xfId="531" builtinId="30" customBuiltin="1"/>
    <cellStyle name="20 % - Accent2" xfId="535" builtinId="34" customBuiltin="1"/>
    <cellStyle name="20 % - Accent3" xfId="539" builtinId="38" customBuiltin="1"/>
    <cellStyle name="20 % - Accent4" xfId="543" builtinId="42" customBuiltin="1"/>
    <cellStyle name="20 % - Accent5" xfId="547" builtinId="46" customBuiltin="1"/>
    <cellStyle name="20 % - Accent6" xfId="551" builtinId="50" customBuiltin="1"/>
    <cellStyle name="20% - Accent1" xfId="13"/>
    <cellStyle name="20% - Accent1 2" xfId="14"/>
    <cellStyle name="20% - Accent2" xfId="15"/>
    <cellStyle name="20% - Accent3" xfId="16"/>
    <cellStyle name="20% - Accent4" xfId="17"/>
    <cellStyle name="20% - Accent5" xfId="18"/>
    <cellStyle name="20% - Accent5 2" xfId="19"/>
    <cellStyle name="20% - Accent6" xfId="20"/>
    <cellStyle name="20% - Colore 1" xfId="21"/>
    <cellStyle name="20% - Colore 1 2" xfId="22"/>
    <cellStyle name="20% - Colore 2" xfId="23"/>
    <cellStyle name="20% - Colore 3" xfId="24"/>
    <cellStyle name="20% - Colore 4" xfId="25"/>
    <cellStyle name="20% - Colore 5" xfId="26"/>
    <cellStyle name="20% - Colore 5 2" xfId="27"/>
    <cellStyle name="20% - Colore 6" xfId="28"/>
    <cellStyle name="20% - Énfasis1" xfId="29"/>
    <cellStyle name="20% - Énfasis1 2" xfId="30"/>
    <cellStyle name="20% - Énfasis2" xfId="31"/>
    <cellStyle name="20% - Énfasis3" xfId="32"/>
    <cellStyle name="20% - Énfasis4" xfId="33"/>
    <cellStyle name="20% - Énfasis5" xfId="34"/>
    <cellStyle name="20% - Énfasis5 2" xfId="35"/>
    <cellStyle name="20% - Énfasis6" xfId="36"/>
    <cellStyle name="40 % - Accent1" xfId="37"/>
    <cellStyle name="40 % - Accent1 2" xfId="38"/>
    <cellStyle name="40 % - Accent2" xfId="39"/>
    <cellStyle name="40 % - Accent3" xfId="40"/>
    <cellStyle name="40 % - Accent4" xfId="41"/>
    <cellStyle name="40 % - Accent4 2" xfId="42"/>
    <cellStyle name="40 % - Accent5" xfId="43"/>
    <cellStyle name="40 % - Accent6" xfId="44"/>
    <cellStyle name="40 % - Accent1" xfId="532" builtinId="31" customBuiltin="1"/>
    <cellStyle name="40 % - Accent2" xfId="536" builtinId="35" customBuiltin="1"/>
    <cellStyle name="40 % - Accent3" xfId="540" builtinId="39" customBuiltin="1"/>
    <cellStyle name="40 % - Accent4" xfId="544" builtinId="43" customBuiltin="1"/>
    <cellStyle name="40 % - Accent5" xfId="548" builtinId="47" customBuiltin="1"/>
    <cellStyle name="40 % - Accent6" xfId="552" builtinId="51" customBuiltin="1"/>
    <cellStyle name="40 % - Accent6 6 5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Colore 1" xfId="52"/>
    <cellStyle name="40% - Colore 2" xfId="53"/>
    <cellStyle name="40% - Colore 3" xfId="54"/>
    <cellStyle name="40% - Colore 4" xfId="55"/>
    <cellStyle name="40% - Colore 5" xfId="56"/>
    <cellStyle name="40% - Colore 6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 % - Accent1" xfId="64"/>
    <cellStyle name="60 % - Accent2" xfId="65"/>
    <cellStyle name="60 % - Accent3" xfId="66"/>
    <cellStyle name="60 % - Accent4" xfId="67"/>
    <cellStyle name="60 % - Accent4 2" xfId="68"/>
    <cellStyle name="60 % - Accent5" xfId="69"/>
    <cellStyle name="60 % - Accent6" xfId="70"/>
    <cellStyle name="60 % - Accent1" xfId="533" builtinId="32" customBuiltin="1"/>
    <cellStyle name="60 % - Accent2" xfId="537" builtinId="36" customBuiltin="1"/>
    <cellStyle name="60 % - Accent3" xfId="541" builtinId="40" customBuiltin="1"/>
    <cellStyle name="60 % - Accent4" xfId="545" builtinId="44" customBuiltin="1"/>
    <cellStyle name="60 % - Accent5" xfId="549" builtinId="48" customBuiltin="1"/>
    <cellStyle name="60 % - Accent6" xfId="553" builtinId="52" customBuiltin="1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Colore 1" xfId="77"/>
    <cellStyle name="60% - Colore 2" xfId="78"/>
    <cellStyle name="60% - Colore 3" xfId="79"/>
    <cellStyle name="60% - Colore 4" xfId="80"/>
    <cellStyle name="60% - Colore 5" xfId="81"/>
    <cellStyle name="60% - Colore 6" xfId="82"/>
    <cellStyle name="60% - Énfasis1" xfId="83"/>
    <cellStyle name="60% - Énfasis2" xfId="84"/>
    <cellStyle name="60% - Énfasis3" xfId="85"/>
    <cellStyle name="60% - Énfasis4" xfId="86"/>
    <cellStyle name="60% - Énfasis5" xfId="87"/>
    <cellStyle name="60% - Énfasis6" xfId="88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Avertissement" xfId="527" builtinId="11" customBuiltin="1"/>
    <cellStyle name="Bad" xfId="89"/>
    <cellStyle name="Bon" xfId="90"/>
    <cellStyle name="Buena" xfId="91"/>
    <cellStyle name="Calcolo" xfId="92"/>
    <cellStyle name="Calcolo 2" xfId="93"/>
    <cellStyle name="Calcul" xfId="524" builtinId="22" customBuiltin="1"/>
    <cellStyle name="Calculation" xfId="94"/>
    <cellStyle name="Calculation 2" xfId="95"/>
    <cellStyle name="Cálculo" xfId="96"/>
    <cellStyle name="Cálculo 2" xfId="97"/>
    <cellStyle name="Celda de comprobación" xfId="98"/>
    <cellStyle name="Celda vinculada" xfId="99"/>
    <cellStyle name="Cella collegata" xfId="100"/>
    <cellStyle name="Cella da controllare" xfId="101"/>
    <cellStyle name="Cellule liée" xfId="525" builtinId="24" customBuiltin="1"/>
    <cellStyle name="Check Cell" xfId="102"/>
    <cellStyle name="classeur | commentaire" xfId="103"/>
    <cellStyle name="classeur | commentaire 2" xfId="104"/>
    <cellStyle name="classeur | extraction | series | particulier" xfId="105"/>
    <cellStyle name="classeur | extraction | series | particulier 2" xfId="106"/>
    <cellStyle name="classeur | extraction | series | quinquenal" xfId="107"/>
    <cellStyle name="classeur | extraction | series | quinquenal 2" xfId="108"/>
    <cellStyle name="classeur | extraction | series | sept dernieres" xfId="109"/>
    <cellStyle name="classeur | extraction | series | sept dernieres 2" xfId="110"/>
    <cellStyle name="classeur | extraction | structure | dernier" xfId="111"/>
    <cellStyle name="classeur | extraction | structure | dernier 2" xfId="112"/>
    <cellStyle name="classeur | extraction | structure | deux derniers" xfId="113"/>
    <cellStyle name="classeur | extraction | structure | deux derniers 2" xfId="114"/>
    <cellStyle name="classeur | extraction | structure | particulier" xfId="115"/>
    <cellStyle name="classeur | extraction | structure | particulier 2" xfId="116"/>
    <cellStyle name="classeur | historique" xfId="117"/>
    <cellStyle name="classeur | note | numero" xfId="118"/>
    <cellStyle name="classeur | note | numero 2" xfId="119"/>
    <cellStyle name="classeur | note | texte" xfId="120"/>
    <cellStyle name="classeur | periodicite | annee scolaire" xfId="121"/>
    <cellStyle name="classeur | periodicite | annuelle" xfId="122"/>
    <cellStyle name="classeur | periodicite | autre" xfId="123"/>
    <cellStyle name="classeur | periodicite | bimestrielle" xfId="124"/>
    <cellStyle name="classeur | periodicite | mensuelle" xfId="125"/>
    <cellStyle name="classeur | periodicite | semestrielle" xfId="126"/>
    <cellStyle name="classeur | periodicite | trimestrielle" xfId="127"/>
    <cellStyle name="classeur | reference | aucune" xfId="128"/>
    <cellStyle name="classeur | reference | aucune 2" xfId="129"/>
    <cellStyle name="classeur | reference | tabl-series compose" xfId="130"/>
    <cellStyle name="classeur | reference | tabl-series compose 2" xfId="131"/>
    <cellStyle name="classeur | reference | tabl-series simple (particulier)" xfId="132"/>
    <cellStyle name="classeur | reference | tabl-series simple (particulier) 2" xfId="133"/>
    <cellStyle name="classeur | reference | tabl-series simple (standard)" xfId="134"/>
    <cellStyle name="classeur | reference | tabl-series simple (standard) 2" xfId="135"/>
    <cellStyle name="classeur | reference | tabl-structure (particulier)" xfId="136"/>
    <cellStyle name="classeur | reference | tabl-structure (particulier) 2" xfId="137"/>
    <cellStyle name="classeur | reference | tabl-structure (standard)" xfId="138"/>
    <cellStyle name="classeur | reference | tabl-structure (standard) 2" xfId="139"/>
    <cellStyle name="classeur | theme | intitule" xfId="140"/>
    <cellStyle name="classeur | theme | notice explicative" xfId="141"/>
    <cellStyle name="classeur | titre | niveau 1" xfId="142"/>
    <cellStyle name="classeur | titre | niveau 2" xfId="143"/>
    <cellStyle name="classeur | titre | niveau 3" xfId="144"/>
    <cellStyle name="classeur | titre | niveau 4" xfId="145"/>
    <cellStyle name="classeur | titre | niveau 5" xfId="146"/>
    <cellStyle name="coin" xfId="147"/>
    <cellStyle name="coin 2" xfId="148"/>
    <cellStyle name="coin 3" xfId="149"/>
    <cellStyle name="coin 4" xfId="150"/>
    <cellStyle name="coin 5" xfId="501"/>
    <cellStyle name="coin 6" xfId="503"/>
    <cellStyle name="coin 7" xfId="563"/>
    <cellStyle name="Colore 1" xfId="151"/>
    <cellStyle name="Colore 2" xfId="152"/>
    <cellStyle name="Colore 3" xfId="153"/>
    <cellStyle name="Colore 4" xfId="154"/>
    <cellStyle name="Colore 5" xfId="155"/>
    <cellStyle name="Colore 6" xfId="156"/>
    <cellStyle name="Comma 2" xfId="157"/>
    <cellStyle name="Comma 2 2" xfId="158"/>
    <cellStyle name="contenu_unite" xfId="159"/>
    <cellStyle name="contenu_unite 2" xfId="160"/>
    <cellStyle name="donn_normal" xfId="161"/>
    <cellStyle name="donn_normal 2" xfId="162"/>
    <cellStyle name="donn_normal_parentheses" xfId="163"/>
    <cellStyle name="donn_normal_parentheses 2" xfId="566"/>
    <cellStyle name="donn_total" xfId="164"/>
    <cellStyle name="donn_total 2" xfId="165"/>
    <cellStyle name="donn_total 3" xfId="166"/>
    <cellStyle name="donn_total_parentheses" xfId="167"/>
    <cellStyle name="donnnormal1" xfId="168"/>
    <cellStyle name="donnnormal1 2" xfId="512"/>
    <cellStyle name="donnnormal2" xfId="169"/>
    <cellStyle name="donntotal1" xfId="170"/>
    <cellStyle name="donntotal1 2" xfId="171"/>
    <cellStyle name="donntotal1 2 2" xfId="513"/>
    <cellStyle name="donntotal2" xfId="172"/>
    <cellStyle name="donntotal2 2" xfId="173"/>
    <cellStyle name="Encabezado 4" xfId="174"/>
    <cellStyle name="Énfasis1" xfId="175"/>
    <cellStyle name="Énfasis2" xfId="176"/>
    <cellStyle name="Énfasis3" xfId="177"/>
    <cellStyle name="Énfasis4" xfId="178"/>
    <cellStyle name="Énfasis5" xfId="179"/>
    <cellStyle name="Énfasis6" xfId="180"/>
    <cellStyle name="ent_col_ser" xfId="181"/>
    <cellStyle name="ent_col_ser 2" xfId="182"/>
    <cellStyle name="ent_col_ser 2 2" xfId="500"/>
    <cellStyle name="ent_li_normal" xfId="183"/>
    <cellStyle name="ent_li_normal 2" xfId="184"/>
    <cellStyle name="ent_li_total" xfId="185"/>
    <cellStyle name="ent_li_total 2" xfId="186"/>
    <cellStyle name="ent_li_total 3" xfId="565"/>
    <cellStyle name="entete_source" xfId="187"/>
    <cellStyle name="entete_source 2" xfId="188"/>
    <cellStyle name="Entrada" xfId="189"/>
    <cellStyle name="Entrée" xfId="522" builtinId="20" customBuiltin="1"/>
    <cellStyle name="Euro" xfId="190"/>
    <cellStyle name="Euro 2" xfId="191"/>
    <cellStyle name="Euro 2 2" xfId="192"/>
    <cellStyle name="Euro 2 2 2" xfId="193"/>
    <cellStyle name="Euro 2 3" xfId="194"/>
    <cellStyle name="Euro 2 3 2" xfId="195"/>
    <cellStyle name="Euro 2 4" xfId="196"/>
    <cellStyle name="Euro 2_ANNÉE 2015" xfId="197"/>
    <cellStyle name="Euro 3" xfId="198"/>
    <cellStyle name="Euro 3 2" xfId="199"/>
    <cellStyle name="Euro 4" xfId="200"/>
    <cellStyle name="Euro 4 2" xfId="201"/>
    <cellStyle name="Euro 4 2 2" xfId="202"/>
    <cellStyle name="Euro 4 3" xfId="203"/>
    <cellStyle name="Euro 4 3 2" xfId="204"/>
    <cellStyle name="Euro 4 4" xfId="205"/>
    <cellStyle name="Euro 4_ANNÉE 2015" xfId="206"/>
    <cellStyle name="Euro 5" xfId="207"/>
    <cellStyle name="Euro 5 2" xfId="208"/>
    <cellStyle name="Euro 6" xfId="209"/>
    <cellStyle name="Euro 6 2" xfId="210"/>
    <cellStyle name="Euro 7" xfId="211"/>
    <cellStyle name="Euro_ANNÉE 2015" xfId="212"/>
    <cellStyle name="Excel_BuiltIn_Commentaire" xfId="213"/>
    <cellStyle name="Excel_BuiltIn_Commentaire 1 2" xfId="214"/>
    <cellStyle name="Excel_BuiltIn_Commentaire 2" xfId="215"/>
    <cellStyle name="Excel_BuiltIn_Note 1" xfId="216"/>
    <cellStyle name="Excel_BuiltIn_Note 1 2" xfId="217"/>
    <cellStyle name="Excel_BuiltIn_Note 2" xfId="218"/>
    <cellStyle name="Excel_BuiltIn_Note 2 2" xfId="219"/>
    <cellStyle name="Excel_BuiltIn_Note 3" xfId="220"/>
    <cellStyle name="Explanatory Text" xfId="221"/>
    <cellStyle name="Good" xfId="222"/>
    <cellStyle name="Heading 1" xfId="223"/>
    <cellStyle name="Heading 2" xfId="224"/>
    <cellStyle name="Heading 3" xfId="225"/>
    <cellStyle name="Heading 4" xfId="226"/>
    <cellStyle name="Incorrecto" xfId="227"/>
    <cellStyle name="Input" xfId="228"/>
    <cellStyle name="Insatisfaisant" xfId="520" builtinId="27" customBuiltin="1"/>
    <cellStyle name="Lien hypertexte" xfId="229" builtinId="8"/>
    <cellStyle name="Lien hypertexte 2" xfId="230"/>
    <cellStyle name="Lien hypertexte 3" xfId="231"/>
    <cellStyle name="Ligne détail" xfId="232"/>
    <cellStyle name="ligne_titre_0" xfId="233"/>
    <cellStyle name="ligne_titre_0 2" xfId="234"/>
    <cellStyle name="ligne_titre_tableau_1" xfId="235"/>
    <cellStyle name="ligne_titre_tableau_1 3" xfId="236"/>
    <cellStyle name="ligne_titre_tableau_1 4" xfId="237"/>
    <cellStyle name="ligne_titre_tableau_2" xfId="238"/>
    <cellStyle name="ligne_titre_tableau_2 2" xfId="239"/>
    <cellStyle name="ligne_titre_tableau_3" xfId="240"/>
    <cellStyle name="Linked Cell" xfId="241"/>
    <cellStyle name="MEV4" xfId="242"/>
    <cellStyle name="MEV5" xfId="243"/>
    <cellStyle name="Milliers" xfId="244" builtinId="3"/>
    <cellStyle name="Milliers 10" xfId="507"/>
    <cellStyle name="Milliers 11" xfId="511"/>
    <cellStyle name="Milliers 2" xfId="245"/>
    <cellStyle name="Milliers 2 2" xfId="246"/>
    <cellStyle name="Milliers 2 2 2" xfId="247"/>
    <cellStyle name="Milliers 2 3" xfId="248"/>
    <cellStyle name="Milliers 2 3 2" xfId="249"/>
    <cellStyle name="Milliers 2 4" xfId="250"/>
    <cellStyle name="Milliers 2 5" xfId="251"/>
    <cellStyle name="Milliers 2 6" xfId="252"/>
    <cellStyle name="Milliers 2_ANNÉE 2015" xfId="253"/>
    <cellStyle name="Milliers 3" xfId="254"/>
    <cellStyle name="Milliers 3 2" xfId="255"/>
    <cellStyle name="Milliers 4" xfId="256"/>
    <cellStyle name="Milliers 4 2" xfId="257"/>
    <cellStyle name="Milliers 5" xfId="258"/>
    <cellStyle name="Milliers 5 2" xfId="259"/>
    <cellStyle name="Milliers 6" xfId="260"/>
    <cellStyle name="Milliers 6 2" xfId="261"/>
    <cellStyle name="Milliers 7" xfId="262"/>
    <cellStyle name="Milliers 8" xfId="505"/>
    <cellStyle name="Milliers 9" xfId="506"/>
    <cellStyle name="Monétaire 2" xfId="263"/>
    <cellStyle name="Monétaire 2 2" xfId="264"/>
    <cellStyle name="Monétaire 3" xfId="265"/>
    <cellStyle name="Monétaire 3 2" xfId="266"/>
    <cellStyle name="N?rmal_la?oux_larou?" xfId="267"/>
    <cellStyle name="Neutral" xfId="268"/>
    <cellStyle name="Neutrale" xfId="269"/>
    <cellStyle name="Neutre" xfId="521" builtinId="28" customBuiltin="1"/>
    <cellStyle name="Norma?_On Hol?" xfId="270"/>
    <cellStyle name="Normaᷬ_On Holᷤ" xfId="271"/>
    <cellStyle name="Normal" xfId="0" builtinId="0"/>
    <cellStyle name="Normal - Style1" xfId="272"/>
    <cellStyle name="Normal 10" xfId="273"/>
    <cellStyle name="Normal 11" xfId="274"/>
    <cellStyle name="Normal 12" xfId="275"/>
    <cellStyle name="Normal 13" xfId="276"/>
    <cellStyle name="Normal 14" xfId="277"/>
    <cellStyle name="Normal 15" xfId="278"/>
    <cellStyle name="Normal 16" xfId="279"/>
    <cellStyle name="Normal 17" xfId="280"/>
    <cellStyle name="Normal 18" xfId="281"/>
    <cellStyle name="Normal 19" xfId="282"/>
    <cellStyle name="Normal 2" xfId="283"/>
    <cellStyle name="Normal 2 2" xfId="284"/>
    <cellStyle name="Normal 2 2 2" xfId="504"/>
    <cellStyle name="Normal 2 2 2 2" xfId="564"/>
    <cellStyle name="Normal 2 3" xfId="285"/>
    <cellStyle name="Normal 2 4" xfId="286"/>
    <cellStyle name="Normal 2 5" xfId="287"/>
    <cellStyle name="Normal 2 6" xfId="562"/>
    <cellStyle name="Normal 2_ANNÉE 2015" xfId="288"/>
    <cellStyle name="Normal 20" xfId="289"/>
    <cellStyle name="Normal 21" xfId="290"/>
    <cellStyle name="Normal 22" xfId="291"/>
    <cellStyle name="Normal 23" xfId="292"/>
    <cellStyle name="Normal 24" xfId="293"/>
    <cellStyle name="Normal 25" xfId="294"/>
    <cellStyle name="Normal 26" xfId="295"/>
    <cellStyle name="Normal 27" xfId="296"/>
    <cellStyle name="Normal 28" xfId="297"/>
    <cellStyle name="Normal 29" xfId="298"/>
    <cellStyle name="Normal 3" xfId="299"/>
    <cellStyle name="Normal 3 2" xfId="300"/>
    <cellStyle name="Normal 3 3" xfId="301"/>
    <cellStyle name="Normal 3_ANNÉE 2015" xfId="302"/>
    <cellStyle name="Normal 30" xfId="303"/>
    <cellStyle name="Normal 31" xfId="304"/>
    <cellStyle name="Normal 32" xfId="305"/>
    <cellStyle name="Normal 33" xfId="306"/>
    <cellStyle name="Normal 34" xfId="307"/>
    <cellStyle name="Normal 35" xfId="508"/>
    <cellStyle name="Normal 36" xfId="554"/>
    <cellStyle name="Normal 37" xfId="555"/>
    <cellStyle name="Normal 38" xfId="557"/>
    <cellStyle name="Normal 39" xfId="558"/>
    <cellStyle name="Normal 4" xfId="308"/>
    <cellStyle name="Normal 4 2" xfId="309"/>
    <cellStyle name="Normal 4 3" xfId="310"/>
    <cellStyle name="Normal 4 4" xfId="311"/>
    <cellStyle name="Normal 4_ANNÉE 2015" xfId="312"/>
    <cellStyle name="Normal 40" xfId="559"/>
    <cellStyle name="Normal 41" xfId="560"/>
    <cellStyle name="Normal 42" xfId="561"/>
    <cellStyle name="Normal 5" xfId="313"/>
    <cellStyle name="Normal 5 2" xfId="314"/>
    <cellStyle name="Normal 5 3" xfId="315"/>
    <cellStyle name="Normal 5 4" xfId="502"/>
    <cellStyle name="Normal 5_ANNÉE 2015" xfId="316"/>
    <cellStyle name="Normal 6" xfId="317"/>
    <cellStyle name="Normal 6 2" xfId="318"/>
    <cellStyle name="Normal 6 3" xfId="319"/>
    <cellStyle name="Normal 6 4" xfId="320"/>
    <cellStyle name="Normal 6_ANNÉE 2015" xfId="321"/>
    <cellStyle name="Normal 7" xfId="322"/>
    <cellStyle name="Normal 8" xfId="323"/>
    <cellStyle name="Normal 9" xfId="324"/>
    <cellStyle name="Normal_4.1.1." xfId="325"/>
    <cellStyle name="Normal_Annexe M9" xfId="326"/>
    <cellStyle name="normal_Annexes A (modifiées 2011 01 05) - Données macro-écon" xfId="327"/>
    <cellStyle name="Normal_C annex éch FAB-FAB1" xfId="328"/>
    <cellStyle name="Normal_doua22f1" xfId="329"/>
    <cellStyle name="Normal_Feuil4" xfId="330"/>
    <cellStyle name="Normal_Fiche M4 bis" xfId="331"/>
    <cellStyle name="Normal_Fiche M4 bis_bassin" xfId="332"/>
    <cellStyle name="Normal_nouvelle_nomenclature_codes_regions_2016-1" xfId="509"/>
    <cellStyle name="Normal_PA91-2001a" xfId="333"/>
    <cellStyle name="Normal_Tableau A 1.1 (2)" xfId="334"/>
    <cellStyle name="Nota" xfId="335"/>
    <cellStyle name="Notas" xfId="336"/>
    <cellStyle name="Note 2" xfId="337"/>
    <cellStyle name="Note 3" xfId="556"/>
    <cellStyle name="notice_theme" xfId="338"/>
    <cellStyle name="notice_theme 2" xfId="339"/>
    <cellStyle name="num_note" xfId="340"/>
    <cellStyle name="N䃯rmal_la䇲oux_larou᷸" xfId="341"/>
    <cellStyle name="Output" xfId="342"/>
    <cellStyle name="Output 2" xfId="343"/>
    <cellStyle name="Pivot Table Value" xfId="510"/>
    <cellStyle name="Pourcentage" xfId="344" builtinId="5"/>
    <cellStyle name="Pourcentage 2" xfId="345"/>
    <cellStyle name="Pourcentage 3" xfId="346"/>
    <cellStyle name="Pourcentage 4" xfId="347"/>
    <cellStyle name="Pourcentage 5" xfId="348"/>
    <cellStyle name="Pourcentage 6" xfId="349"/>
    <cellStyle name="Pourcentage 7" xfId="350"/>
    <cellStyle name="Pourcentage 8" xfId="351"/>
    <cellStyle name="Remarque" xfId="352"/>
    <cellStyle name="Salida" xfId="353"/>
    <cellStyle name="Salida 2" xfId="354"/>
    <cellStyle name="Satisfaisant" xfId="519" builtinId="26" customBuiltin="1"/>
    <cellStyle name="Sortie" xfId="523" builtinId="21" customBuiltin="1"/>
    <cellStyle name="source" xfId="355"/>
    <cellStyle name="source 2" xfId="356"/>
    <cellStyle name="source 3" xfId="357"/>
    <cellStyle name="Table du pilote - Catégorie" xfId="358"/>
    <cellStyle name="Table du pilote - Champ" xfId="359"/>
    <cellStyle name="Table du pilote - Coin" xfId="360"/>
    <cellStyle name="Table du pilote - Résultat" xfId="361"/>
    <cellStyle name="Table du pilote - Titre" xfId="362"/>
    <cellStyle name="Table du pilote - Valeur" xfId="363"/>
    <cellStyle name="tableau | cellule | (normal) | decimal 1" xfId="364"/>
    <cellStyle name="tableau | cellule | (normal) | decimal 1 2" xfId="365"/>
    <cellStyle name="tableau | cellule | (normal) | decimal 2" xfId="366"/>
    <cellStyle name="tableau | cellule | (normal) | decimal 2 2" xfId="367"/>
    <cellStyle name="tableau | cellule | (normal) | decimal 3" xfId="368"/>
    <cellStyle name="tableau | cellule | (normal) | decimal 3 2" xfId="369"/>
    <cellStyle name="tableau | cellule | (normal) | decimal 4" xfId="370"/>
    <cellStyle name="tableau | cellule | (normal) | decimal 4 2" xfId="371"/>
    <cellStyle name="tableau | cellule | (normal) | entier" xfId="372"/>
    <cellStyle name="tableau | cellule | (normal) | entier 2" xfId="373"/>
    <cellStyle name="tableau | cellule | (normal) | euro | decimal 1" xfId="374"/>
    <cellStyle name="tableau | cellule | (normal) | euro | decimal 1 2" xfId="375"/>
    <cellStyle name="tableau | cellule | (normal) | euro | decimal 2" xfId="376"/>
    <cellStyle name="tableau | cellule | (normal) | euro | decimal 2 2" xfId="377"/>
    <cellStyle name="tableau | cellule | (normal) | euro | entier" xfId="378"/>
    <cellStyle name="tableau | cellule | (normal) | euro | entier 2" xfId="379"/>
    <cellStyle name="tableau | cellule | (normal) | franc | decimal 1" xfId="380"/>
    <cellStyle name="tableau | cellule | (normal) | franc | decimal 1 2" xfId="381"/>
    <cellStyle name="tableau | cellule | (normal) | franc | decimal 2" xfId="382"/>
    <cellStyle name="tableau | cellule | (normal) | franc | decimal 2 2" xfId="383"/>
    <cellStyle name="tableau | cellule | (normal) | franc | entier" xfId="384"/>
    <cellStyle name="tableau | cellule | (normal) | franc | entier 2" xfId="385"/>
    <cellStyle name="tableau | cellule | (normal) | pourcentage | decimal 1" xfId="386"/>
    <cellStyle name="tableau | cellule | (normal) | pourcentage | decimal 1 2" xfId="387"/>
    <cellStyle name="tableau | cellule | (normal) | pourcentage | decimal 2" xfId="388"/>
    <cellStyle name="tableau | cellule | (normal) | pourcentage | decimal 2 2" xfId="389"/>
    <cellStyle name="tableau | cellule | (normal) | pourcentage | entier" xfId="390"/>
    <cellStyle name="tableau | cellule | (normal) | pourcentage | entier 2" xfId="391"/>
    <cellStyle name="tableau | cellule | (normal) | standard" xfId="392"/>
    <cellStyle name="tableau | cellule | (normal) | standard 2" xfId="393"/>
    <cellStyle name="tableau | cellule | (normal) | texte" xfId="394"/>
    <cellStyle name="tableau | cellule | (normal) | texte 2" xfId="395"/>
    <cellStyle name="tableau | cellule | (total) | decimal 1" xfId="396"/>
    <cellStyle name="tableau | cellule | (total) | decimal 2" xfId="397"/>
    <cellStyle name="tableau | cellule | (total) | decimal 3" xfId="398"/>
    <cellStyle name="tableau | cellule | (total) | decimal 4" xfId="399"/>
    <cellStyle name="tableau | cellule | (total) | entier" xfId="400"/>
    <cellStyle name="tableau | cellule | (total) | euro | decimal 1" xfId="401"/>
    <cellStyle name="tableau | cellule | (total) | euro | decimal 2" xfId="402"/>
    <cellStyle name="tableau | cellule | (total) | euro | entier" xfId="403"/>
    <cellStyle name="tableau | cellule | (total) | franc | decimal 1" xfId="404"/>
    <cellStyle name="tableau | cellule | (total) | franc | decimal 2" xfId="405"/>
    <cellStyle name="tableau | cellule | (total) | franc | entier" xfId="406"/>
    <cellStyle name="tableau | cellule | (total) | pourcentage | decimal 1" xfId="407"/>
    <cellStyle name="tableau | cellule | (total) | pourcentage | decimal 2" xfId="408"/>
    <cellStyle name="tableau | cellule | (total) | pourcentage | entier" xfId="409"/>
    <cellStyle name="tableau | cellule | (total) | standard" xfId="410"/>
    <cellStyle name="tableau | cellule | (total) | texte" xfId="411"/>
    <cellStyle name="tableau | cellule | normal | decimal 1" xfId="412"/>
    <cellStyle name="tableau | cellule | normal | decimal 2" xfId="413"/>
    <cellStyle name="tableau | cellule | normal | decimal 3" xfId="414"/>
    <cellStyle name="tableau | cellule | normal | decimal 4" xfId="415"/>
    <cellStyle name="tableau | cellule | normal | entier" xfId="416"/>
    <cellStyle name="tableau | cellule | normal | euro | decimal 1" xfId="417"/>
    <cellStyle name="tableau | cellule | normal | euro | decimal 2" xfId="418"/>
    <cellStyle name="tableau | cellule | normal | euro | entier" xfId="419"/>
    <cellStyle name="tableau | cellule | normal | franc | decimal 1" xfId="420"/>
    <cellStyle name="tableau | cellule | normal | franc | decimal 2" xfId="421"/>
    <cellStyle name="tableau | cellule | normal | franc | entier" xfId="422"/>
    <cellStyle name="tableau | cellule | normal | pourcentage | decimal 1" xfId="423"/>
    <cellStyle name="tableau | cellule | normal | pourcentage | decimal 2" xfId="424"/>
    <cellStyle name="tableau | cellule | normal | pourcentage | entier" xfId="425"/>
    <cellStyle name="tableau | cellule | normal | standard" xfId="426"/>
    <cellStyle name="tableau | cellule | normal | texte" xfId="427"/>
    <cellStyle name="tableau | cellule | total | decimal 1" xfId="428"/>
    <cellStyle name="tableau | cellule | total | decimal 2" xfId="429"/>
    <cellStyle name="tableau | cellule | total | decimal 3" xfId="430"/>
    <cellStyle name="tableau | cellule | total | decimal 4" xfId="431"/>
    <cellStyle name="tableau | cellule | total | entier" xfId="432"/>
    <cellStyle name="tableau | cellule | total | euro | decimal 1" xfId="433"/>
    <cellStyle name="tableau | cellule | total | euro | decimal 2" xfId="434"/>
    <cellStyle name="tableau | cellule | total | euro | entier" xfId="435"/>
    <cellStyle name="tableau | cellule | total | franc | decimal 1" xfId="436"/>
    <cellStyle name="tableau | cellule | total | franc | decimal 2" xfId="437"/>
    <cellStyle name="tableau | cellule | total | franc | entier" xfId="438"/>
    <cellStyle name="tableau | cellule | total | pourcentage | decimal 1" xfId="439"/>
    <cellStyle name="tableau | cellule | total | pourcentage | decimal 2" xfId="440"/>
    <cellStyle name="tableau | cellule | total | pourcentage | entier" xfId="441"/>
    <cellStyle name="tableau | cellule | total | standard" xfId="442"/>
    <cellStyle name="tableau | cellule | total | texte" xfId="443"/>
    <cellStyle name="tableau | coin superieur gauche" xfId="444"/>
    <cellStyle name="tableau | entete-colonne | series" xfId="445"/>
    <cellStyle name="tableau | entete-colonne | structure | normal" xfId="446"/>
    <cellStyle name="tableau | entete-colonne | structure | total" xfId="447"/>
    <cellStyle name="tableau | entete-ligne | normal" xfId="448"/>
    <cellStyle name="tableau | entete-ligne | normal 2" xfId="449"/>
    <cellStyle name="tableau | entete-ligne | total" xfId="450"/>
    <cellStyle name="tableau | entete-ligne | total 2" xfId="451"/>
    <cellStyle name="tableau | indice | plage de cellules" xfId="452"/>
    <cellStyle name="tableau | indice | plage de cellules 2" xfId="453"/>
    <cellStyle name="tableau | indice | texte" xfId="454"/>
    <cellStyle name="tableau | indice | texte 2" xfId="455"/>
    <cellStyle name="tableau | ligne de cesure" xfId="456"/>
    <cellStyle name="tableau | ligne de cesure 2" xfId="457"/>
    <cellStyle name="tableau | ligne-titre | niveau1" xfId="458"/>
    <cellStyle name="tableau | ligne-titre | niveau2" xfId="459"/>
    <cellStyle name="tableau | ligne-titre | niveau3" xfId="460"/>
    <cellStyle name="tableau | ligne-titre | niveau4" xfId="461"/>
    <cellStyle name="tableau | ligne-titre | niveau5" xfId="462"/>
    <cellStyle name="tableau | source | plage de cellules" xfId="463"/>
    <cellStyle name="tableau | source | plage de cellules 2" xfId="464"/>
    <cellStyle name="tableau | source | texte" xfId="465"/>
    <cellStyle name="tableau | source | texte 2" xfId="466"/>
    <cellStyle name="tableau | unite | plage de cellules" xfId="467"/>
    <cellStyle name="tableau | unite | plage de cellules 2" xfId="468"/>
    <cellStyle name="tableau | unite | texte" xfId="469"/>
    <cellStyle name="tableau | unite | texte 2" xfId="470"/>
    <cellStyle name="Testo avviso" xfId="471"/>
    <cellStyle name="Testo descrittivo" xfId="472"/>
    <cellStyle name="Texte explicatif" xfId="528" builtinId="53" customBuiltin="1"/>
    <cellStyle name="Texto de advertencia" xfId="473"/>
    <cellStyle name="Texto explicativo" xfId="474"/>
    <cellStyle name="Title" xfId="475"/>
    <cellStyle name="Titolo" xfId="476"/>
    <cellStyle name="Titolo 1" xfId="477"/>
    <cellStyle name="Titolo 2" xfId="478"/>
    <cellStyle name="Titolo 3" xfId="479"/>
    <cellStyle name="Titolo 4" xfId="480"/>
    <cellStyle name="Titolo_ANNÉE 2015" xfId="481"/>
    <cellStyle name="Titre" xfId="514" builtinId="15" customBuiltin="1"/>
    <cellStyle name="Titre 1" xfId="482"/>
    <cellStyle name="Titre 2" xfId="483"/>
    <cellStyle name="Titre 3" xfId="484"/>
    <cellStyle name="Titre 4" xfId="485"/>
    <cellStyle name="Titre 5" xfId="486"/>
    <cellStyle name="Titre colonnes" xfId="487"/>
    <cellStyle name="Titre colonnes 2" xfId="488"/>
    <cellStyle name="Titre lignes" xfId="489"/>
    <cellStyle name="Titre " xfId="490"/>
    <cellStyle name="Titre 1" xfId="515" builtinId="16" customBuiltin="1"/>
    <cellStyle name="Titre 2" xfId="516" builtinId="17" customBuiltin="1"/>
    <cellStyle name="Titre 3" xfId="517" builtinId="18" customBuiltin="1"/>
    <cellStyle name="Titre 4" xfId="518" builtinId="19" customBuiltin="1"/>
    <cellStyle name="Título" xfId="491"/>
    <cellStyle name="Título 1" xfId="492"/>
    <cellStyle name="Título 2" xfId="493"/>
    <cellStyle name="Título 3" xfId="494"/>
    <cellStyle name="Total" xfId="529" builtinId="25" customBuiltin="1"/>
    <cellStyle name="Totale" xfId="495"/>
    <cellStyle name="Valore non valido" xfId="496"/>
    <cellStyle name="Valore valido" xfId="497"/>
    <cellStyle name="Vérification" xfId="526" builtinId="23" customBuiltin="1"/>
    <cellStyle name="Vérification de cellule" xfId="498"/>
    <cellStyle name="Warning Text" xfId="49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80"/>
      <rgbColor rgb="00BCC3DD"/>
      <rgbColor rgb="0054F7F7"/>
      <rgbColor rgb="00E0E0E0"/>
      <rgbColor rgb="0003850F"/>
      <rgbColor rgb="00C0FFC0"/>
      <rgbColor rgb="00999933"/>
      <rgbColor rgb="007D0080"/>
      <rgbColor rgb="00008080"/>
      <rgbColor rgb="00C0C0C0"/>
      <rgbColor rgb="007A7A86"/>
      <rgbColor rgb="008080FF"/>
      <rgbColor rgb="00996666"/>
      <rgbColor rgb="00FFFFCC"/>
      <rgbColor rgb="00CBFFDA"/>
      <rgbColor rgb="00E6CEE6"/>
      <rgbColor rgb="00FF8080"/>
      <rgbColor rgb="000080C0"/>
      <rgbColor rgb="00C0C0FF"/>
      <rgbColor rgb="00F3FFF3"/>
      <rgbColor rgb="00E6CCFF"/>
      <rgbColor rgb="00FFFFC0"/>
      <rgbColor rgb="0078E8FE"/>
      <rgbColor rgb="00CBCBCB"/>
      <rgbColor rgb="00E3E3E3"/>
      <rgbColor rgb="00B7C4E1"/>
      <rgbColor rgb="00E0E0FF"/>
      <rgbColor rgb="0094E3ED"/>
      <rgbColor rgb="00D3E5F8"/>
      <rgbColor rgb="00C9FFD4"/>
      <rgbColor rgb="00FFFF99"/>
      <rgbColor rgb="00A7C9EE"/>
      <rgbColor rgb="00FFA0A0"/>
      <rgbColor rgb="00CC99FF"/>
      <rgbColor rgb="00FFC0C0"/>
      <rgbColor rgb="003333CC"/>
      <rgbColor rgb="0033CCCC"/>
      <rgbColor rgb="0093B597"/>
      <rgbColor rgb="00CCCC99"/>
      <rgbColor rgb="00CCB399"/>
      <rgbColor rgb="00CC9CCC"/>
      <rgbColor rgb="00336666"/>
      <rgbColor rgb="00969696"/>
      <rgbColor rgb="009CE2E8"/>
      <rgbColor rgb="00B9B3DE"/>
      <rgbColor rgb="00CCE6CC"/>
      <rgbColor rgb="00663300"/>
      <rgbColor rgb="00996633"/>
      <rgbColor rgb="00B480FF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4</xdr:row>
      <xdr:rowOff>76200</xdr:rowOff>
    </xdr:from>
    <xdr:to>
      <xdr:col>8</xdr:col>
      <xdr:colOff>19050</xdr:colOff>
      <xdr:row>5</xdr:row>
      <xdr:rowOff>133350</xdr:rowOff>
    </xdr:to>
    <xdr:sp macro="" textlink="">
      <xdr:nvSpPr>
        <xdr:cNvPr id="39952" name="Text Box 17"/>
        <xdr:cNvSpPr txBox="1">
          <a:spLocks noChangeArrowheads="1"/>
        </xdr:cNvSpPr>
      </xdr:nvSpPr>
      <xdr:spPr bwMode="auto">
        <a:xfrm>
          <a:off x="5219700" y="6667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523875</xdr:colOff>
      <xdr:row>4</xdr:row>
      <xdr:rowOff>66675</xdr:rowOff>
    </xdr:from>
    <xdr:to>
      <xdr:col>8</xdr:col>
      <xdr:colOff>38100</xdr:colOff>
      <xdr:row>5</xdr:row>
      <xdr:rowOff>123825</xdr:rowOff>
    </xdr:to>
    <xdr:sp macro="" textlink="">
      <xdr:nvSpPr>
        <xdr:cNvPr id="39953" name="Text Box 17"/>
        <xdr:cNvSpPr>
          <a:spLocks noChangeArrowheads="1"/>
        </xdr:cNvSpPr>
      </xdr:nvSpPr>
      <xdr:spPr bwMode="auto">
        <a:xfrm>
          <a:off x="5219700" y="657225"/>
          <a:ext cx="95250" cy="200025"/>
        </a:xfrm>
        <a:custGeom>
          <a:avLst/>
          <a:gdLst>
            <a:gd name="T0" fmla="*/ 95250 w 95250"/>
            <a:gd name="T1" fmla="*/ 100013 h 200025"/>
            <a:gd name="T2" fmla="*/ 47625 w 95250"/>
            <a:gd name="T3" fmla="*/ 200025 h 200025"/>
            <a:gd name="T4" fmla="*/ 0 w 95250"/>
            <a:gd name="T5" fmla="*/ 100013 h 200025"/>
            <a:gd name="T6" fmla="*/ 47625 w 95250"/>
            <a:gd name="T7" fmla="*/ 0 h 200025"/>
            <a:gd name="T8" fmla="*/ 0 60000 65536"/>
            <a:gd name="T9" fmla="*/ 0 60000 65536"/>
            <a:gd name="T10" fmla="*/ 0 60000 65536"/>
            <a:gd name="T11" fmla="*/ 0 60000 65536"/>
            <a:gd name="T12" fmla="*/ 0 w 95250"/>
            <a:gd name="T13" fmla="*/ 0 h 200025"/>
            <a:gd name="T14" fmla="*/ 95250 w 95250"/>
            <a:gd name="T15" fmla="*/ 200025 h 2000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5250" h="200025">
              <a:moveTo>
                <a:pt x="0" y="0"/>
              </a:moveTo>
              <a:lnTo>
                <a:pt x="306" y="0"/>
              </a:lnTo>
              <a:lnTo>
                <a:pt x="306" y="556"/>
              </a:lnTo>
              <a:lnTo>
                <a:pt x="0" y="556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523875</xdr:colOff>
      <xdr:row>4</xdr:row>
      <xdr:rowOff>66675</xdr:rowOff>
    </xdr:from>
    <xdr:to>
      <xdr:col>9</xdr:col>
      <xdr:colOff>38100</xdr:colOff>
      <xdr:row>5</xdr:row>
      <xdr:rowOff>123825</xdr:rowOff>
    </xdr:to>
    <xdr:sp macro="" textlink="">
      <xdr:nvSpPr>
        <xdr:cNvPr id="39954" name="Text Box 17"/>
        <xdr:cNvSpPr>
          <a:spLocks noChangeArrowheads="1"/>
        </xdr:cNvSpPr>
      </xdr:nvSpPr>
      <xdr:spPr bwMode="auto">
        <a:xfrm>
          <a:off x="5800725" y="657225"/>
          <a:ext cx="95250" cy="200025"/>
        </a:xfrm>
        <a:custGeom>
          <a:avLst/>
          <a:gdLst>
            <a:gd name="T0" fmla="*/ 95250 w 95250"/>
            <a:gd name="T1" fmla="*/ 100013 h 200025"/>
            <a:gd name="T2" fmla="*/ 47625 w 95250"/>
            <a:gd name="T3" fmla="*/ 200025 h 200025"/>
            <a:gd name="T4" fmla="*/ 0 w 95250"/>
            <a:gd name="T5" fmla="*/ 100013 h 200025"/>
            <a:gd name="T6" fmla="*/ 47625 w 95250"/>
            <a:gd name="T7" fmla="*/ 0 h 200025"/>
            <a:gd name="T8" fmla="*/ 0 60000 65536"/>
            <a:gd name="T9" fmla="*/ 0 60000 65536"/>
            <a:gd name="T10" fmla="*/ 0 60000 65536"/>
            <a:gd name="T11" fmla="*/ 0 60000 65536"/>
            <a:gd name="T12" fmla="*/ 0 w 95250"/>
            <a:gd name="T13" fmla="*/ 0 h 200025"/>
            <a:gd name="T14" fmla="*/ 95250 w 95250"/>
            <a:gd name="T15" fmla="*/ 200025 h 2000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5250" h="200025">
              <a:moveTo>
                <a:pt x="0" y="0"/>
              </a:moveTo>
              <a:lnTo>
                <a:pt x="306" y="0"/>
              </a:lnTo>
              <a:lnTo>
                <a:pt x="306" y="556"/>
              </a:lnTo>
              <a:lnTo>
                <a:pt x="0" y="556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523875</xdr:colOff>
      <xdr:row>4</xdr:row>
      <xdr:rowOff>66675</xdr:rowOff>
    </xdr:from>
    <xdr:to>
      <xdr:col>10</xdr:col>
      <xdr:colOff>38100</xdr:colOff>
      <xdr:row>5</xdr:row>
      <xdr:rowOff>123825</xdr:rowOff>
    </xdr:to>
    <xdr:sp macro="" textlink="">
      <xdr:nvSpPr>
        <xdr:cNvPr id="39955" name="Text Box 17"/>
        <xdr:cNvSpPr>
          <a:spLocks noChangeArrowheads="1"/>
        </xdr:cNvSpPr>
      </xdr:nvSpPr>
      <xdr:spPr bwMode="auto">
        <a:xfrm>
          <a:off x="6381750" y="657225"/>
          <a:ext cx="95250" cy="200025"/>
        </a:xfrm>
        <a:custGeom>
          <a:avLst/>
          <a:gdLst>
            <a:gd name="T0" fmla="*/ 95250 w 95250"/>
            <a:gd name="T1" fmla="*/ 100013 h 200025"/>
            <a:gd name="T2" fmla="*/ 47625 w 95250"/>
            <a:gd name="T3" fmla="*/ 200025 h 200025"/>
            <a:gd name="T4" fmla="*/ 0 w 95250"/>
            <a:gd name="T5" fmla="*/ 100013 h 200025"/>
            <a:gd name="T6" fmla="*/ 47625 w 95250"/>
            <a:gd name="T7" fmla="*/ 0 h 200025"/>
            <a:gd name="T8" fmla="*/ 0 60000 65536"/>
            <a:gd name="T9" fmla="*/ 0 60000 65536"/>
            <a:gd name="T10" fmla="*/ 0 60000 65536"/>
            <a:gd name="T11" fmla="*/ 0 60000 65536"/>
            <a:gd name="T12" fmla="*/ 0 w 95250"/>
            <a:gd name="T13" fmla="*/ 0 h 200025"/>
            <a:gd name="T14" fmla="*/ 95250 w 95250"/>
            <a:gd name="T15" fmla="*/ 200025 h 2000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5250" h="200025">
              <a:moveTo>
                <a:pt x="0" y="0"/>
              </a:moveTo>
              <a:lnTo>
                <a:pt x="306" y="0"/>
              </a:lnTo>
              <a:lnTo>
                <a:pt x="306" y="556"/>
              </a:lnTo>
              <a:lnTo>
                <a:pt x="0" y="556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552450</xdr:colOff>
      <xdr:row>4</xdr:row>
      <xdr:rowOff>76200</xdr:rowOff>
    </xdr:from>
    <xdr:to>
      <xdr:col>36</xdr:col>
      <xdr:colOff>19050</xdr:colOff>
      <xdr:row>5</xdr:row>
      <xdr:rowOff>133350</xdr:rowOff>
    </xdr:to>
    <xdr:sp macro="" textlink="">
      <xdr:nvSpPr>
        <xdr:cNvPr id="39956" name="Text Box 17"/>
        <xdr:cNvSpPr txBox="1">
          <a:spLocks noChangeArrowheads="1"/>
        </xdr:cNvSpPr>
      </xdr:nvSpPr>
      <xdr:spPr bwMode="auto">
        <a:xfrm>
          <a:off x="25336500" y="666750"/>
          <a:ext cx="2286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552450</xdr:colOff>
      <xdr:row>4</xdr:row>
      <xdr:rowOff>66675</xdr:rowOff>
    </xdr:from>
    <xdr:to>
      <xdr:col>36</xdr:col>
      <xdr:colOff>38100</xdr:colOff>
      <xdr:row>5</xdr:row>
      <xdr:rowOff>123825</xdr:rowOff>
    </xdr:to>
    <xdr:sp macro="" textlink="">
      <xdr:nvSpPr>
        <xdr:cNvPr id="39957" name="Text Box 17"/>
        <xdr:cNvSpPr>
          <a:spLocks noChangeArrowheads="1"/>
        </xdr:cNvSpPr>
      </xdr:nvSpPr>
      <xdr:spPr bwMode="auto">
        <a:xfrm>
          <a:off x="25336500" y="657225"/>
          <a:ext cx="247650" cy="200025"/>
        </a:xfrm>
        <a:custGeom>
          <a:avLst/>
          <a:gdLst>
            <a:gd name="T0" fmla="*/ 139235470 w 95250"/>
            <a:gd name="T1" fmla="*/ 111642 h 200025"/>
            <a:gd name="T2" fmla="*/ 69618780 w 95250"/>
            <a:gd name="T3" fmla="*/ 223282 h 200025"/>
            <a:gd name="T4" fmla="*/ 0 w 95250"/>
            <a:gd name="T5" fmla="*/ 111642 h 200025"/>
            <a:gd name="T6" fmla="*/ 69618780 w 95250"/>
            <a:gd name="T7" fmla="*/ 0 h 200025"/>
            <a:gd name="T8" fmla="*/ 0 60000 65536"/>
            <a:gd name="T9" fmla="*/ 0 60000 65536"/>
            <a:gd name="T10" fmla="*/ 0 60000 65536"/>
            <a:gd name="T11" fmla="*/ 0 60000 65536"/>
            <a:gd name="T12" fmla="*/ 0 w 95250"/>
            <a:gd name="T13" fmla="*/ 0 h 200025"/>
            <a:gd name="T14" fmla="*/ 95250 w 95250"/>
            <a:gd name="T15" fmla="*/ 200025 h 2000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5250" h="200025">
              <a:moveTo>
                <a:pt x="0" y="0"/>
              </a:moveTo>
              <a:lnTo>
                <a:pt x="306" y="0"/>
              </a:lnTo>
              <a:lnTo>
                <a:pt x="306" y="556"/>
              </a:lnTo>
              <a:lnTo>
                <a:pt x="0" y="556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552450</xdr:colOff>
      <xdr:row>4</xdr:row>
      <xdr:rowOff>66675</xdr:rowOff>
    </xdr:from>
    <xdr:to>
      <xdr:col>37</xdr:col>
      <xdr:colOff>38100</xdr:colOff>
      <xdr:row>5</xdr:row>
      <xdr:rowOff>123825</xdr:rowOff>
    </xdr:to>
    <xdr:sp macro="" textlink="">
      <xdr:nvSpPr>
        <xdr:cNvPr id="39958" name="Text Box 17"/>
        <xdr:cNvSpPr>
          <a:spLocks noChangeArrowheads="1"/>
        </xdr:cNvSpPr>
      </xdr:nvSpPr>
      <xdr:spPr bwMode="auto">
        <a:xfrm>
          <a:off x="26098500" y="657225"/>
          <a:ext cx="247650" cy="200025"/>
        </a:xfrm>
        <a:custGeom>
          <a:avLst/>
          <a:gdLst>
            <a:gd name="T0" fmla="*/ 139235470 w 95250"/>
            <a:gd name="T1" fmla="*/ 111642 h 200025"/>
            <a:gd name="T2" fmla="*/ 69618780 w 95250"/>
            <a:gd name="T3" fmla="*/ 223282 h 200025"/>
            <a:gd name="T4" fmla="*/ 0 w 95250"/>
            <a:gd name="T5" fmla="*/ 111642 h 200025"/>
            <a:gd name="T6" fmla="*/ 69618780 w 95250"/>
            <a:gd name="T7" fmla="*/ 0 h 200025"/>
            <a:gd name="T8" fmla="*/ 0 60000 65536"/>
            <a:gd name="T9" fmla="*/ 0 60000 65536"/>
            <a:gd name="T10" fmla="*/ 0 60000 65536"/>
            <a:gd name="T11" fmla="*/ 0 60000 65536"/>
            <a:gd name="T12" fmla="*/ 0 w 95250"/>
            <a:gd name="T13" fmla="*/ 0 h 200025"/>
            <a:gd name="T14" fmla="*/ 95250 w 95250"/>
            <a:gd name="T15" fmla="*/ 200025 h 2000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5250" h="200025">
              <a:moveTo>
                <a:pt x="0" y="0"/>
              </a:moveTo>
              <a:lnTo>
                <a:pt x="306" y="0"/>
              </a:lnTo>
              <a:lnTo>
                <a:pt x="306" y="556"/>
              </a:lnTo>
              <a:lnTo>
                <a:pt x="0" y="556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552450</xdr:colOff>
      <xdr:row>4</xdr:row>
      <xdr:rowOff>66675</xdr:rowOff>
    </xdr:from>
    <xdr:to>
      <xdr:col>38</xdr:col>
      <xdr:colOff>38100</xdr:colOff>
      <xdr:row>5</xdr:row>
      <xdr:rowOff>123825</xdr:rowOff>
    </xdr:to>
    <xdr:sp macro="" textlink="">
      <xdr:nvSpPr>
        <xdr:cNvPr id="39959" name="Text Box 17"/>
        <xdr:cNvSpPr>
          <a:spLocks noChangeArrowheads="1"/>
        </xdr:cNvSpPr>
      </xdr:nvSpPr>
      <xdr:spPr bwMode="auto">
        <a:xfrm>
          <a:off x="26860500" y="657225"/>
          <a:ext cx="247650" cy="200025"/>
        </a:xfrm>
        <a:custGeom>
          <a:avLst/>
          <a:gdLst>
            <a:gd name="T0" fmla="*/ 139235470 w 95250"/>
            <a:gd name="T1" fmla="*/ 111642 h 200025"/>
            <a:gd name="T2" fmla="*/ 69618780 w 95250"/>
            <a:gd name="T3" fmla="*/ 223282 h 200025"/>
            <a:gd name="T4" fmla="*/ 0 w 95250"/>
            <a:gd name="T5" fmla="*/ 111642 h 200025"/>
            <a:gd name="T6" fmla="*/ 69618780 w 95250"/>
            <a:gd name="T7" fmla="*/ 0 h 200025"/>
            <a:gd name="T8" fmla="*/ 0 60000 65536"/>
            <a:gd name="T9" fmla="*/ 0 60000 65536"/>
            <a:gd name="T10" fmla="*/ 0 60000 65536"/>
            <a:gd name="T11" fmla="*/ 0 60000 65536"/>
            <a:gd name="T12" fmla="*/ 0 w 95250"/>
            <a:gd name="T13" fmla="*/ 0 h 200025"/>
            <a:gd name="T14" fmla="*/ 95250 w 95250"/>
            <a:gd name="T15" fmla="*/ 200025 h 2000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95250" h="200025">
              <a:moveTo>
                <a:pt x="0" y="0"/>
              </a:moveTo>
              <a:lnTo>
                <a:pt x="306" y="0"/>
              </a:lnTo>
              <a:lnTo>
                <a:pt x="306" y="556"/>
              </a:lnTo>
              <a:lnTo>
                <a:pt x="0" y="556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50"/>
  <sheetViews>
    <sheetView showGridLines="0" tabSelected="1" workbookViewId="0">
      <selection activeCell="A52" sqref="A52"/>
    </sheetView>
  </sheetViews>
  <sheetFormatPr baseColWidth="10" defaultColWidth="11" defaultRowHeight="12.75" customHeight="1"/>
  <cols>
    <col min="1" max="1" width="79.42578125" customWidth="1"/>
    <col min="2" max="3" width="11.42578125" style="1" customWidth="1"/>
  </cols>
  <sheetData>
    <row r="1" spans="1:3" ht="15.75" customHeight="1">
      <c r="A1" s="755" t="s">
        <v>555</v>
      </c>
      <c r="B1" s="2"/>
      <c r="C1" s="3"/>
    </row>
    <row r="2" spans="1:3" ht="12.75" customHeight="1">
      <c r="A2" s="756" t="s">
        <v>365</v>
      </c>
    </row>
    <row r="4" spans="1:3" ht="12.75" customHeight="1">
      <c r="A4" s="83" t="s">
        <v>398</v>
      </c>
    </row>
    <row r="5" spans="1:3" ht="12.75" customHeight="1">
      <c r="A5" s="83" t="s">
        <v>397</v>
      </c>
    </row>
    <row r="6" spans="1:3" ht="12.75" customHeight="1">
      <c r="A6" s="4" t="s">
        <v>0</v>
      </c>
    </row>
    <row r="7" spans="1:3" s="61" customFormat="1" ht="12.75" customHeight="1">
      <c r="A7" s="84" t="s">
        <v>1</v>
      </c>
      <c r="B7" s="67"/>
      <c r="C7" s="67"/>
    </row>
    <row r="8" spans="1:3" s="61" customFormat="1" ht="12.75" customHeight="1">
      <c r="A8" s="84" t="s">
        <v>562</v>
      </c>
      <c r="B8" s="67"/>
      <c r="C8" s="67"/>
    </row>
    <row r="9" spans="1:3" s="61" customFormat="1" ht="12.75" customHeight="1">
      <c r="A9" s="84" t="s">
        <v>561</v>
      </c>
      <c r="B9" s="67"/>
      <c r="C9" s="67"/>
    </row>
    <row r="10" spans="1:3" ht="12.75" customHeight="1">
      <c r="A10" s="84" t="s">
        <v>493</v>
      </c>
    </row>
    <row r="11" spans="1:3" ht="12.75" customHeight="1">
      <c r="A11" s="4" t="s">
        <v>2</v>
      </c>
    </row>
    <row r="12" spans="1:3" ht="12.75" customHeight="1">
      <c r="A12" s="84" t="s">
        <v>564</v>
      </c>
    </row>
    <row r="13" spans="1:3" s="1153" customFormat="1" ht="12.75" customHeight="1">
      <c r="A13" s="84" t="s">
        <v>563</v>
      </c>
      <c r="B13" s="1"/>
      <c r="C13" s="1"/>
    </row>
    <row r="14" spans="1:3" ht="12.75" customHeight="1">
      <c r="A14" s="84" t="s">
        <v>187</v>
      </c>
    </row>
    <row r="15" spans="1:3" ht="12.75" customHeight="1">
      <c r="A15" s="84" t="s">
        <v>199</v>
      </c>
    </row>
    <row r="16" spans="1:3" ht="12.75" customHeight="1">
      <c r="A16" s="83" t="s">
        <v>382</v>
      </c>
    </row>
    <row r="17" spans="1:3" ht="12.75" customHeight="1">
      <c r="A17" s="83" t="s">
        <v>400</v>
      </c>
    </row>
    <row r="18" spans="1:3" ht="12.75" customHeight="1">
      <c r="A18" s="1282" t="s">
        <v>566</v>
      </c>
    </row>
    <row r="19" spans="1:3" s="1153" customFormat="1" ht="12.75" customHeight="1">
      <c r="A19" s="1282" t="s">
        <v>565</v>
      </c>
      <c r="B19" s="1"/>
      <c r="C19" s="1"/>
    </row>
    <row r="20" spans="1:3" ht="12.75" customHeight="1">
      <c r="A20" s="4" t="s">
        <v>402</v>
      </c>
    </row>
    <row r="21" spans="1:3" s="6" customFormat="1" ht="12.75" customHeight="1">
      <c r="A21" s="83" t="s">
        <v>610</v>
      </c>
      <c r="B21" s="1"/>
      <c r="C21" s="1"/>
    </row>
    <row r="22" spans="1:3" s="273" customFormat="1" ht="12.75" customHeight="1">
      <c r="A22" s="83" t="s">
        <v>611</v>
      </c>
      <c r="B22" s="1"/>
      <c r="C22" s="1"/>
    </row>
    <row r="23" spans="1:3" ht="12.75" customHeight="1">
      <c r="A23" s="7" t="s">
        <v>3</v>
      </c>
    </row>
    <row r="24" spans="1:3" ht="12.75" customHeight="1">
      <c r="A24" s="83" t="s">
        <v>497</v>
      </c>
    </row>
    <row r="25" spans="1:3" ht="12.75" customHeight="1">
      <c r="A25" s="83" t="s">
        <v>496</v>
      </c>
    </row>
    <row r="26" spans="1:3" ht="12.75" customHeight="1">
      <c r="A26" s="5" t="s">
        <v>4</v>
      </c>
    </row>
    <row r="27" spans="1:3" ht="12.75" customHeight="1">
      <c r="A27" s="789" t="s">
        <v>227</v>
      </c>
    </row>
    <row r="28" spans="1:3" ht="12.75" customHeight="1">
      <c r="A28" s="790" t="s">
        <v>228</v>
      </c>
    </row>
    <row r="29" spans="1:3" ht="12.75" customHeight="1">
      <c r="A29" s="790" t="s">
        <v>229</v>
      </c>
    </row>
    <row r="30" spans="1:3" ht="12.75" customHeight="1">
      <c r="A30" s="790" t="s">
        <v>230</v>
      </c>
    </row>
    <row r="31" spans="1:3" ht="12.75" customHeight="1">
      <c r="A31" s="790" t="s">
        <v>231</v>
      </c>
    </row>
    <row r="32" spans="1:3" ht="12.75" customHeight="1">
      <c r="A32" s="790" t="s">
        <v>232</v>
      </c>
    </row>
    <row r="33" spans="1:3" ht="12.75" customHeight="1">
      <c r="A33" s="83" t="s">
        <v>498</v>
      </c>
    </row>
    <row r="34" spans="1:3" s="1153" customFormat="1" ht="12.75" customHeight="1">
      <c r="A34" s="83" t="s">
        <v>499</v>
      </c>
      <c r="B34" s="1"/>
      <c r="C34" s="1"/>
    </row>
    <row r="35" spans="1:3" ht="12.75" customHeight="1">
      <c r="A35" s="83" t="s">
        <v>389</v>
      </c>
    </row>
    <row r="36" spans="1:3" ht="12.75" customHeight="1">
      <c r="A36" s="83" t="s">
        <v>392</v>
      </c>
    </row>
    <row r="37" spans="1:3" ht="12.75" customHeight="1">
      <c r="A37" s="83" t="s">
        <v>394</v>
      </c>
    </row>
    <row r="38" spans="1:3" ht="12.75" customHeight="1">
      <c r="A38" s="83" t="s">
        <v>396</v>
      </c>
    </row>
    <row r="39" spans="1:3" s="837" customFormat="1" ht="12.75" customHeight="1">
      <c r="A39" s="83" t="s">
        <v>432</v>
      </c>
      <c r="B39" s="1"/>
      <c r="C39" s="1"/>
    </row>
    <row r="40" spans="1:3" s="837" customFormat="1" ht="12.75" customHeight="1">
      <c r="A40" s="83" t="s">
        <v>436</v>
      </c>
      <c r="B40" s="1"/>
      <c r="C40" s="1"/>
    </row>
    <row r="41" spans="1:3" s="837" customFormat="1" ht="12.75" customHeight="1">
      <c r="A41" s="83" t="s">
        <v>437</v>
      </c>
      <c r="B41" s="1"/>
      <c r="C41" s="1"/>
    </row>
    <row r="42" spans="1:3" ht="12.75" customHeight="1">
      <c r="A42" s="83" t="s">
        <v>438</v>
      </c>
    </row>
    <row r="43" spans="1:3" ht="12.75" customHeight="1">
      <c r="A43" s="83" t="s">
        <v>439</v>
      </c>
    </row>
    <row r="44" spans="1:3" ht="12.75" customHeight="1">
      <c r="A44" s="84" t="s">
        <v>440</v>
      </c>
    </row>
    <row r="45" spans="1:3" ht="12.75" customHeight="1">
      <c r="A45" s="83" t="s">
        <v>441</v>
      </c>
    </row>
    <row r="46" spans="1:3" ht="12.75" customHeight="1">
      <c r="A46" s="83" t="s">
        <v>523</v>
      </c>
    </row>
    <row r="47" spans="1:3" s="1153" customFormat="1" ht="12.75" customHeight="1">
      <c r="A47" s="83" t="s">
        <v>494</v>
      </c>
      <c r="B47" s="1"/>
      <c r="C47" s="1"/>
    </row>
    <row r="48" spans="1:3" ht="12.75" customHeight="1">
      <c r="A48" s="1153"/>
    </row>
    <row r="50" spans="1:3">
      <c r="A50" s="1285"/>
      <c r="B50" s="1285"/>
      <c r="C50" s="1285"/>
    </row>
  </sheetData>
  <sheetProtection selectLockedCells="1" selectUnlockedCells="1"/>
  <mergeCells count="1">
    <mergeCell ref="A50:C50"/>
  </mergeCells>
  <hyperlinks>
    <hyperlink ref="A4" location="'E1.a1'!A1" display="E1.a1 Les transports intérieurs terrestres de marchandises en tonnes-kilomètres"/>
    <hyperlink ref="A6" location="E1.b!A1" display="E1.b1 Parts modales du transport terrestre de marchandises (yc transit)"/>
    <hyperlink ref="A7" location="E1.b!A24" display="E1.b2 Parts modales du transport terrestre de marchandises (hors oléoducs, yc transit)"/>
    <hyperlink ref="A11" location="E2.a!A1" display="E2.a Les transports routiers intérieurs terrestres de marchandises"/>
    <hyperlink ref="A12" location="'E2.b1'!A1" display="E2.b1 Le transport intérieur routier des véhicules de plus de 3,5 tonnes (national et international) sous pavillon français par type de marchandises en milliards de tonnes-kilomètres"/>
    <hyperlink ref="A16" location="E3.a!A1" display="E3.a Transport ferroviaire de marchandises par type de transport 2008 - 2018 (en tonnes-kilomètres)"/>
    <hyperlink ref="A17" location="E3.b!A1" display="E3.b1 Transport ferroviaire de marchandises par type de conditionnement 2008 - 2018 (millions de tonnes-kilomètres)"/>
    <hyperlink ref="A18" location="'E3.c1'!A1" display="E3.c1 Répartition par produit du transport intérieur ferroviaire de marchandises, en nouvelle NST tous opérateurs"/>
    <hyperlink ref="A20" location="E4.a!A1" display="E4.a1 Transport fluvial de marchandises par type de transport (en tonnes-kilomètres)"/>
    <hyperlink ref="A21" location="'E4.b1'!A1" display="E4.b1 Répartition par produit du transport intérieur fluvial de marchandises (hors transit) (NST 2007)"/>
    <hyperlink ref="A23" location="E4.c!A1" display="E4.c Transport fluvial pour les principaux bassins fluviaux "/>
    <hyperlink ref="A34" location="E5.e!A1" display="E5.e Le fret trans-Manche passant par la France"/>
    <hyperlink ref="A26" location="E5.a!A1" display="E5.a Répartition par produit des marchandises traitées dans l'ensemble des ports français "/>
    <hyperlink ref="A27" location="E5.b!A1" display="E5.b Ensemble des volumes traités dans les principaux ports français de métropole"/>
    <hyperlink ref="A30" location="E5.c!A1" display="E5.c1 Activités des ports français"/>
    <hyperlink ref="A10" location="E1.d!A1" display="E1.d Transport terrestre de conteneurs"/>
    <hyperlink ref="A33" location="E5.d!A1" display="E5.d Volumes de marchandises traitées dans les ports de métropole"/>
    <hyperlink ref="A46" location="E9.d!A1" display="E9.d Transport maritime de marchandises par grand conteneur dans les principaux ports européens (nouvelle série)"/>
    <hyperlink ref="A43" location="E9.a!A1" display="E9.a Transport de marchandises par route dans l'Union européenne"/>
    <hyperlink ref="A44" location="E9.b!A1" display="E9.b Transport de marchandises par chemin de fer dans l'Union européenne"/>
    <hyperlink ref="A45" location="E9.c!A1" display="E9.c Transport de marchandises par voie fluviale dans l'Union européenne"/>
    <hyperlink ref="A8" location="'E1.c1'!A1" display="E1.c1 Les transports intérieurs terrestres de marchandises selon la nature de marchandises"/>
    <hyperlink ref="A14" location="E2.c!A1" display="E2.c Activité de transport intérieur du pavillon français selon le secteur d'activité"/>
    <hyperlink ref="A15" location="E2.d!A1" display="E2.d Transport routier de marchandise selon la distance en charge "/>
    <hyperlink ref="A24" location="E4.d!A1" display="E4.d Transport fluvial de marchandises effectué sur le réseau français"/>
    <hyperlink ref="A25" location="E4.e!A1" display="E4.e Transport fluvial international de marchandises"/>
    <hyperlink ref="A35" location="E6.a!A1" display="E6.a Trafic aérien de relations (fret)"/>
    <hyperlink ref="A36" location="E6.b!A1" display="E6.b Trafic aérien de relations (poste)"/>
    <hyperlink ref="A37" location="E6.c!A1" display="E6.c Trafic aérien de fret sur les aérodromes français"/>
    <hyperlink ref="A38" location="E6.d!A1" display="E6.d Trafic aérien de poste sur les aérodromes français "/>
    <hyperlink ref="A42" location="'E8'!A1" display="E8 Principaux oléoducs en exploitation "/>
    <hyperlink ref="A5" location="'E1.a2'!A1" display="E1.a2 Les transports intérieurs terrestres de marchandises en tonnes"/>
    <hyperlink ref="A28" location="E5.b!A40" display="E5.b2 Conteneurs dans les principaux ports français de métropole"/>
    <hyperlink ref="A29" location="E5.b!A40" display="E5.b3 Rouliers dans les principaux ports français de métropole"/>
    <hyperlink ref="A31" location="E5.c!A40" display="E5.c2 Conteneurs des ports français"/>
    <hyperlink ref="A32" location="E5.c!A40" display="E5.c3 Rouliers des ports français"/>
    <hyperlink ref="A39" location="E7.a!A1" display="E7.a Les entrepôts et plates-formes logistiques de 5 000 m² ou plus, par région métropolitaine"/>
    <hyperlink ref="A40" location="E7.b!A1" display="E7.b Répartition des entrepôts et plates-formes logistiques de 5 000 m² ou plus, par tranche de surface"/>
    <hyperlink ref="A41" location="E7.c!A1" display="E7.c Les entrepôts et les plates-formes logistiques de 5 000 m² ou plus, par secteur d'activité de l'entreprise exploitante"/>
    <hyperlink ref="A47" location="E9.e!A1" display="E9.e Transport maritime de marchandises dans les principaux ports européens"/>
    <hyperlink ref="A9" location="'E1.c2'!A1" display="E1.c2 Les transports intérieurs terrestres de marchandises dangereuses"/>
    <hyperlink ref="A13" location="'E2.b2'!A1" display="E2.b2 Le transport intérieur routier des véhicules de plus de 3,5 tonnes (national et international) sous pavillon français, marchandises dangereuses en milliards de tonnes-kilomètres"/>
    <hyperlink ref="A19" location="'E3.c2'!A1" display="E3.c2 Transport intérieur ferroviaire de marchandises, marchandises dangereuses tous opérateurs"/>
    <hyperlink ref="A22" location="'E4.b2'!A1" display="E4.b2 Répartition par produit du transport intérieur fluvial de marchandises (hors transit) (NST 2007)"/>
  </hyperlink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pane xSplit="2" topLeftCell="C1" activePane="topRight" state="frozen"/>
      <selection pane="topRight"/>
    </sheetView>
  </sheetViews>
  <sheetFormatPr baseColWidth="10" defaultColWidth="11" defaultRowHeight="12.75" customHeight="1"/>
  <cols>
    <col min="1" max="1" width="4.85546875" style="1153" customWidth="1"/>
    <col min="2" max="2" width="60.5703125" style="1153" customWidth="1"/>
    <col min="3" max="10" width="8.5703125" style="1153" customWidth="1"/>
    <col min="11" max="44" width="9.85546875" style="1153" customWidth="1"/>
    <col min="45" max="16384" width="11" style="1153"/>
  </cols>
  <sheetData>
    <row r="1" spans="1:11" ht="12.75" customHeight="1">
      <c r="A1" s="34" t="s">
        <v>563</v>
      </c>
    </row>
    <row r="2" spans="1:11" s="35" customFormat="1" ht="12.75" customHeight="1">
      <c r="A2" s="173" t="s">
        <v>569</v>
      </c>
      <c r="J2" s="839" t="s">
        <v>524</v>
      </c>
      <c r="K2" s="1153"/>
    </row>
    <row r="3" spans="1:11" ht="12.75" customHeight="1">
      <c r="C3" s="297"/>
      <c r="H3" s="297"/>
      <c r="J3" s="167" t="s">
        <v>529</v>
      </c>
    </row>
    <row r="4" spans="1:11" ht="12.75" customHeight="1">
      <c r="B4" s="29"/>
      <c r="C4" s="327">
        <v>2014</v>
      </c>
      <c r="D4" s="1156">
        <v>2015</v>
      </c>
      <c r="E4" s="1156">
        <v>2016</v>
      </c>
      <c r="F4" s="1156">
        <v>2017</v>
      </c>
      <c r="G4" s="1156">
        <v>2018</v>
      </c>
      <c r="H4" s="1156">
        <v>2019</v>
      </c>
      <c r="I4" s="1156">
        <v>2020</v>
      </c>
      <c r="J4" s="1157">
        <v>2021</v>
      </c>
    </row>
    <row r="5" spans="1:11" ht="14.45" customHeight="1">
      <c r="A5" s="1256">
        <v>10</v>
      </c>
      <c r="B5" s="350" t="s">
        <v>570</v>
      </c>
      <c r="C5" s="1257">
        <v>4.9825700000000001E-2</v>
      </c>
      <c r="D5" s="1258">
        <v>2.9929400000000002E-2</v>
      </c>
      <c r="E5" s="1258">
        <v>2.0298100000000003E-2</v>
      </c>
      <c r="F5" s="1258">
        <v>1.5829700000000002E-2</v>
      </c>
      <c r="G5" s="1258">
        <v>4.1105200000000001E-2</v>
      </c>
      <c r="H5" s="1258">
        <v>7.1658299999999994E-2</v>
      </c>
      <c r="I5" s="1258">
        <v>2.8385899999999999E-2</v>
      </c>
      <c r="J5" s="1259">
        <v>2.3166799999999998E-2</v>
      </c>
    </row>
    <row r="6" spans="1:11" ht="12.75" customHeight="1">
      <c r="A6" s="1260">
        <v>20</v>
      </c>
      <c r="B6" s="351" t="s">
        <v>571</v>
      </c>
      <c r="C6" s="330">
        <v>1.2179200000000001</v>
      </c>
      <c r="D6" s="1155">
        <v>1.1114999999999999</v>
      </c>
      <c r="E6" s="1155">
        <v>1.0758099999999999</v>
      </c>
      <c r="F6" s="1155">
        <v>1.2429400000000002</v>
      </c>
      <c r="G6" s="1155">
        <v>1.0494600000000001</v>
      </c>
      <c r="H6" s="1155">
        <v>0.76655499999999999</v>
      </c>
      <c r="I6" s="1155">
        <v>1.0016100000000001</v>
      </c>
      <c r="J6" s="1160">
        <v>0.91444199999999998</v>
      </c>
    </row>
    <row r="7" spans="1:11" ht="12.75" customHeight="1">
      <c r="A7" s="1260">
        <v>30</v>
      </c>
      <c r="B7" s="351" t="s">
        <v>572</v>
      </c>
      <c r="C7" s="330">
        <v>4.8858800000000002</v>
      </c>
      <c r="D7" s="1155">
        <v>5.0891999999999999</v>
      </c>
      <c r="E7" s="1155">
        <v>6.1370399999999998</v>
      </c>
      <c r="F7" s="1155">
        <v>5.9369899999999998</v>
      </c>
      <c r="G7" s="1155">
        <v>5.2928599999999992</v>
      </c>
      <c r="H7" s="1155">
        <v>4.3116199999999996</v>
      </c>
      <c r="I7" s="1155">
        <v>4.7916400000000001</v>
      </c>
      <c r="J7" s="1160">
        <v>4.6340900000000005</v>
      </c>
    </row>
    <row r="8" spans="1:11" ht="12.75" customHeight="1">
      <c r="A8" s="1260">
        <v>41</v>
      </c>
      <c r="B8" s="351" t="s">
        <v>573</v>
      </c>
      <c r="C8" s="330">
        <v>0.110344</v>
      </c>
      <c r="D8" s="1155">
        <v>0.113094</v>
      </c>
      <c r="E8" s="1155">
        <v>0.32048599999999999</v>
      </c>
      <c r="F8" s="1155">
        <v>0.37723200000000001</v>
      </c>
      <c r="G8" s="1155">
        <v>0.34697300000000003</v>
      </c>
      <c r="H8" s="1155">
        <v>0.39914299999999997</v>
      </c>
      <c r="I8" s="1155">
        <v>0.450324</v>
      </c>
      <c r="J8" s="1160">
        <v>0.44423700000000005</v>
      </c>
    </row>
    <row r="9" spans="1:11" ht="12.75" customHeight="1">
      <c r="A9" s="1260">
        <v>42</v>
      </c>
      <c r="B9" s="351" t="s">
        <v>574</v>
      </c>
      <c r="C9" s="330">
        <v>1.1659299999999999E-2</v>
      </c>
      <c r="D9" s="1155">
        <v>1.7609000000000003E-2</v>
      </c>
      <c r="E9" s="1155">
        <v>1.25069E-2</v>
      </c>
      <c r="F9" s="1155">
        <v>2.3539999999999998E-2</v>
      </c>
      <c r="G9" s="1155">
        <v>9.4878699999999996E-2</v>
      </c>
      <c r="H9" s="1155">
        <v>0.14426900000000001</v>
      </c>
      <c r="I9" s="1155">
        <v>4.9125200000000001E-2</v>
      </c>
      <c r="J9" s="1160">
        <v>4.9754300000000001E-2</v>
      </c>
    </row>
    <row r="10" spans="1:11" ht="12.75" customHeight="1">
      <c r="A10" s="1260">
        <v>43</v>
      </c>
      <c r="B10" s="351" t="s">
        <v>575</v>
      </c>
      <c r="C10" s="330">
        <v>4.8894099999999994E-3</v>
      </c>
      <c r="D10" s="1155">
        <v>2.64946E-2</v>
      </c>
      <c r="E10" s="1155">
        <v>5.9203299999999997E-3</v>
      </c>
      <c r="F10" s="1155">
        <v>6.6683700000000007E-3</v>
      </c>
      <c r="G10" s="1155">
        <v>1.2221600000000001E-2</v>
      </c>
      <c r="H10" s="1155">
        <v>2.4081399999999999E-2</v>
      </c>
      <c r="I10" s="1155">
        <v>8.3266400000000004E-2</v>
      </c>
      <c r="J10" s="1160">
        <v>2.1127400000000001E-2</v>
      </c>
    </row>
    <row r="11" spans="1:11" ht="12.75" customHeight="1">
      <c r="A11" s="1260">
        <v>51</v>
      </c>
      <c r="B11" s="351" t="s">
        <v>576</v>
      </c>
      <c r="C11" s="330">
        <v>0.15601200000000001</v>
      </c>
      <c r="D11" s="1155">
        <v>0.103507</v>
      </c>
      <c r="E11" s="1155">
        <v>0.11937399999999999</v>
      </c>
      <c r="F11" s="1155">
        <v>0.120267</v>
      </c>
      <c r="G11" s="1155">
        <v>0.14080600000000001</v>
      </c>
      <c r="H11" s="1155">
        <v>0.25420300000000001</v>
      </c>
      <c r="I11" s="1155">
        <v>0.22096100000000002</v>
      </c>
      <c r="J11" s="1160">
        <v>0.29085300000000003</v>
      </c>
    </row>
    <row r="12" spans="1:11" ht="12.75" customHeight="1">
      <c r="A12" s="1260">
        <v>52</v>
      </c>
      <c r="B12" s="351" t="s">
        <v>577</v>
      </c>
      <c r="C12" s="330">
        <v>1.1602699999999999E-3</v>
      </c>
      <c r="D12" s="1155">
        <v>7.2991900000000005E-3</v>
      </c>
      <c r="E12" s="1155">
        <v>9.5195000000000002E-3</v>
      </c>
      <c r="F12" s="1155">
        <v>1.34956E-2</v>
      </c>
      <c r="G12" s="1155">
        <v>2.8457200000000002E-2</v>
      </c>
      <c r="H12" s="1155">
        <v>1.96461E-2</v>
      </c>
      <c r="I12" s="1155">
        <v>3.0680700000000002E-2</v>
      </c>
      <c r="J12" s="1160">
        <v>7.6010399999999999E-3</v>
      </c>
    </row>
    <row r="13" spans="1:11" ht="12.75" customHeight="1">
      <c r="A13" s="1260">
        <v>61</v>
      </c>
      <c r="B13" s="351" t="s">
        <v>578</v>
      </c>
      <c r="C13" s="330">
        <v>3.8245899999999999E-2</v>
      </c>
      <c r="D13" s="1155">
        <v>3.76002E-2</v>
      </c>
      <c r="E13" s="1155">
        <v>5.0816899999999998E-2</v>
      </c>
      <c r="F13" s="1155">
        <v>5.5136200000000003E-2</v>
      </c>
      <c r="G13" s="1155">
        <v>9.7516599999999995E-2</v>
      </c>
      <c r="H13" s="1155">
        <v>6.2017599999999999E-2</v>
      </c>
      <c r="I13" s="1155">
        <v>6.8656999999999996E-2</v>
      </c>
      <c r="J13" s="1160">
        <v>5.68438E-2</v>
      </c>
    </row>
    <row r="14" spans="1:11" ht="12.75" customHeight="1">
      <c r="A14" s="1260">
        <v>62</v>
      </c>
      <c r="B14" s="351" t="s">
        <v>579</v>
      </c>
      <c r="C14" s="330">
        <v>2.1675400000000001E-2</v>
      </c>
      <c r="D14" s="1155">
        <v>3.54714E-2</v>
      </c>
      <c r="E14" s="1155">
        <v>2.4057800000000001E-2</v>
      </c>
      <c r="F14" s="1155">
        <v>2.4020199999999998E-2</v>
      </c>
      <c r="G14" s="1155">
        <v>1.93194E-2</v>
      </c>
      <c r="H14" s="1155">
        <v>3.3571700000000003E-2</v>
      </c>
      <c r="I14" s="1155">
        <v>1.6215399999999998E-2</v>
      </c>
      <c r="J14" s="1160">
        <v>1.87628E-2</v>
      </c>
    </row>
    <row r="15" spans="1:11" ht="12.75" customHeight="1">
      <c r="A15" s="1260">
        <v>70</v>
      </c>
      <c r="B15" s="351" t="s">
        <v>580</v>
      </c>
      <c r="C15" s="330">
        <v>5.3089199999999996E-2</v>
      </c>
      <c r="D15" s="1155">
        <v>4.7275499999999998E-2</v>
      </c>
      <c r="E15" s="1155">
        <v>6.0796300000000005E-2</v>
      </c>
      <c r="F15" s="1155">
        <v>6.7228300000000005E-2</v>
      </c>
      <c r="G15" s="1155">
        <v>5.50234E-2</v>
      </c>
      <c r="H15" s="1155">
        <v>4.5129099999999998E-2</v>
      </c>
      <c r="I15" s="1155">
        <v>3.7128399999999999E-2</v>
      </c>
      <c r="J15" s="1160">
        <v>4.4958799999999993E-2</v>
      </c>
    </row>
    <row r="16" spans="1:11" ht="12.75" customHeight="1">
      <c r="A16" s="1260">
        <v>80</v>
      </c>
      <c r="B16" s="351" t="s">
        <v>581</v>
      </c>
      <c r="C16" s="330">
        <v>0.44538299999999997</v>
      </c>
      <c r="D16" s="1155">
        <v>0.42006599999999999</v>
      </c>
      <c r="E16" s="1155">
        <v>0.35666399999999998</v>
      </c>
      <c r="F16" s="1155">
        <v>0.36904500000000001</v>
      </c>
      <c r="G16" s="1155">
        <v>0.345499</v>
      </c>
      <c r="H16" s="1155">
        <v>0.37508400000000003</v>
      </c>
      <c r="I16" s="1155">
        <v>0.36322300000000002</v>
      </c>
      <c r="J16" s="1160">
        <v>0.43423299999999998</v>
      </c>
    </row>
    <row r="17" spans="1:10" ht="12.75" customHeight="1">
      <c r="A17" s="1260">
        <v>90</v>
      </c>
      <c r="B17" s="351" t="s">
        <v>582</v>
      </c>
      <c r="C17" s="330">
        <v>0.36316699999999996</v>
      </c>
      <c r="D17" s="1155">
        <v>0.47063700000000003</v>
      </c>
      <c r="E17" s="1155">
        <v>0.599325</v>
      </c>
      <c r="F17" s="1155">
        <v>0.63506799999999997</v>
      </c>
      <c r="G17" s="1155">
        <v>0.58048100000000002</v>
      </c>
      <c r="H17" s="1155">
        <v>0.83330799999999994</v>
      </c>
      <c r="I17" s="1155">
        <v>1.0124199999999999</v>
      </c>
      <c r="J17" s="1160">
        <v>0.67580200000000001</v>
      </c>
    </row>
    <row r="18" spans="1:10" ht="12.75" customHeight="1">
      <c r="A18" s="1260">
        <v>99</v>
      </c>
      <c r="B18" s="351" t="s">
        <v>583</v>
      </c>
      <c r="C18" s="330">
        <v>0.152728</v>
      </c>
      <c r="D18" s="1155">
        <v>0.42955599999999999</v>
      </c>
      <c r="E18" s="1155">
        <v>0.53224499999999997</v>
      </c>
      <c r="F18" s="1155">
        <v>0.56004999999999994</v>
      </c>
      <c r="G18" s="1155">
        <v>0.60882899999999995</v>
      </c>
      <c r="H18" s="1155">
        <v>0.718252</v>
      </c>
      <c r="I18" s="1155">
        <v>0.70432399999999995</v>
      </c>
      <c r="J18" s="1160">
        <v>0.76893499999999992</v>
      </c>
    </row>
    <row r="19" spans="1:10" ht="12.75" customHeight="1">
      <c r="A19" s="352"/>
      <c r="B19" s="1173" t="s">
        <v>64</v>
      </c>
      <c r="C19" s="331">
        <v>7.5119791799999982</v>
      </c>
      <c r="D19" s="1161">
        <v>7.9392392899999997</v>
      </c>
      <c r="E19" s="1161">
        <v>9.3248598299999976</v>
      </c>
      <c r="F19" s="1161">
        <v>9.4475103699999998</v>
      </c>
      <c r="G19" s="1161">
        <v>8.7134301000000001</v>
      </c>
      <c r="H19" s="1161">
        <v>8.0585381999999992</v>
      </c>
      <c r="I19" s="1161">
        <v>8.8579609999999995</v>
      </c>
      <c r="J19" s="1162">
        <v>8.3848069400000007</v>
      </c>
    </row>
    <row r="20" spans="1:10" ht="12.75" customHeight="1">
      <c r="B20" s="39"/>
    </row>
    <row r="21" spans="1:10" ht="12.75" customHeight="1">
      <c r="A21" s="1008" t="s">
        <v>554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Z14"/>
  <sheetViews>
    <sheetView showGridLines="0" workbookViewId="0"/>
  </sheetViews>
  <sheetFormatPr baseColWidth="10" defaultColWidth="11.42578125" defaultRowHeight="11.25"/>
  <cols>
    <col min="1" max="1" width="39.140625" style="1047" customWidth="1"/>
    <col min="2" max="16384" width="11.42578125" style="1047"/>
  </cols>
  <sheetData>
    <row r="1" spans="1:26" ht="12.75">
      <c r="A1" s="1046" t="s">
        <v>187</v>
      </c>
    </row>
    <row r="2" spans="1:26" ht="12.75">
      <c r="A2" s="1048"/>
      <c r="B2" s="1048"/>
      <c r="C2" s="1048"/>
      <c r="D2" s="1048"/>
      <c r="E2" s="1048"/>
      <c r="F2" s="1048"/>
      <c r="G2" s="1048"/>
      <c r="H2" s="1048"/>
      <c r="I2" s="1048"/>
    </row>
    <row r="3" spans="1:26" ht="12.75">
      <c r="A3" s="1048"/>
      <c r="B3" s="1048"/>
      <c r="C3" s="1048"/>
      <c r="D3" s="1048"/>
      <c r="E3" s="1048"/>
      <c r="F3" s="1048"/>
      <c r="G3" s="1048"/>
      <c r="I3" s="1049" t="s">
        <v>528</v>
      </c>
    </row>
    <row r="4" spans="1:26">
      <c r="A4" s="1050"/>
      <c r="B4" s="1051">
        <v>2014</v>
      </c>
      <c r="C4" s="1051">
        <v>2015</v>
      </c>
      <c r="D4" s="1051">
        <v>2016</v>
      </c>
      <c r="E4" s="1051">
        <v>2017</v>
      </c>
      <c r="F4" s="1051">
        <v>2018</v>
      </c>
      <c r="G4" s="1051">
        <v>2019</v>
      </c>
      <c r="H4" s="1051">
        <v>2020</v>
      </c>
      <c r="I4" s="1052">
        <v>2021</v>
      </c>
    </row>
    <row r="5" spans="1:26">
      <c r="A5" s="1053" t="s">
        <v>181</v>
      </c>
      <c r="B5" s="1054">
        <v>107</v>
      </c>
      <c r="C5" s="1054">
        <v>101.3</v>
      </c>
      <c r="D5" s="1054">
        <v>102.1</v>
      </c>
      <c r="E5" s="1054">
        <v>111.1</v>
      </c>
      <c r="F5" s="1054">
        <v>112.8</v>
      </c>
      <c r="G5" s="1054">
        <v>117.3</v>
      </c>
      <c r="H5" s="1054">
        <v>109.6</v>
      </c>
      <c r="I5" s="1055">
        <v>112.8</v>
      </c>
    </row>
    <row r="6" spans="1:26">
      <c r="A6" s="1056" t="s">
        <v>182</v>
      </c>
      <c r="B6" s="1057">
        <v>25.9</v>
      </c>
      <c r="C6" s="1057">
        <v>25.1</v>
      </c>
      <c r="D6" s="1057">
        <v>25.8</v>
      </c>
      <c r="E6" s="1057">
        <v>28.2</v>
      </c>
      <c r="F6" s="1057">
        <v>30.1</v>
      </c>
      <c r="G6" s="1057">
        <v>30.8</v>
      </c>
      <c r="H6" s="1057">
        <v>29.9</v>
      </c>
      <c r="I6" s="1058">
        <v>31.6</v>
      </c>
    </row>
    <row r="7" spans="1:26">
      <c r="A7" s="1056" t="s">
        <v>183</v>
      </c>
      <c r="B7" s="1057">
        <v>71.3</v>
      </c>
      <c r="C7" s="1057">
        <v>67</v>
      </c>
      <c r="D7" s="1057">
        <v>67</v>
      </c>
      <c r="E7" s="1057">
        <v>72.8</v>
      </c>
      <c r="F7" s="1057">
        <v>72.8</v>
      </c>
      <c r="G7" s="1057">
        <v>76.599999999999994</v>
      </c>
      <c r="H7" s="1057">
        <v>70.900000000000006</v>
      </c>
      <c r="I7" s="1058">
        <v>72.5</v>
      </c>
    </row>
    <row r="8" spans="1:26">
      <c r="A8" s="1059" t="s">
        <v>184</v>
      </c>
      <c r="B8" s="1060">
        <v>51.5</v>
      </c>
      <c r="C8" s="1060">
        <v>49.1</v>
      </c>
      <c r="D8" s="1060">
        <v>49.9</v>
      </c>
      <c r="E8" s="1060">
        <v>50.7</v>
      </c>
      <c r="F8" s="1060">
        <v>51.1</v>
      </c>
      <c r="G8" s="1060">
        <v>50.7</v>
      </c>
      <c r="H8" s="1060">
        <v>52.5</v>
      </c>
      <c r="I8" s="1061">
        <v>55.3</v>
      </c>
    </row>
    <row r="9" spans="1:26">
      <c r="A9" s="1056" t="s">
        <v>185</v>
      </c>
      <c r="B9" s="1057">
        <v>20</v>
      </c>
      <c r="C9" s="1057">
        <v>19.7</v>
      </c>
      <c r="D9" s="1057">
        <v>21.9</v>
      </c>
      <c r="E9" s="1057">
        <v>22.2</v>
      </c>
      <c r="F9" s="1057">
        <v>21.9</v>
      </c>
      <c r="G9" s="1057">
        <v>22.1</v>
      </c>
      <c r="H9" s="1057">
        <v>20.9</v>
      </c>
      <c r="I9" s="1058">
        <v>22.3</v>
      </c>
    </row>
    <row r="10" spans="1:26">
      <c r="A10" s="1062" t="s">
        <v>186</v>
      </c>
      <c r="B10" s="1063">
        <v>11.3</v>
      </c>
      <c r="C10" s="1063">
        <v>11.4</v>
      </c>
      <c r="D10" s="1063">
        <v>11.7</v>
      </c>
      <c r="E10" s="1063">
        <v>12.6</v>
      </c>
      <c r="F10" s="1063">
        <v>13</v>
      </c>
      <c r="G10" s="1063">
        <v>11.2</v>
      </c>
      <c r="H10" s="1063">
        <v>13.4</v>
      </c>
      <c r="I10" s="1064">
        <v>15</v>
      </c>
    </row>
    <row r="11" spans="1:26">
      <c r="A11" s="1065" t="s">
        <v>169</v>
      </c>
      <c r="B11" s="1066">
        <v>158.5</v>
      </c>
      <c r="C11" s="1066">
        <v>150.4</v>
      </c>
      <c r="D11" s="1066">
        <v>152</v>
      </c>
      <c r="E11" s="1066">
        <v>161.80000000000001</v>
      </c>
      <c r="F11" s="1066">
        <v>163.80000000000001</v>
      </c>
      <c r="G11" s="1066">
        <v>167.9</v>
      </c>
      <c r="H11" s="1066">
        <v>162.19999999999999</v>
      </c>
      <c r="I11" s="1067">
        <v>168.1</v>
      </c>
    </row>
    <row r="12" spans="1:26">
      <c r="A12" s="1172"/>
      <c r="B12" s="1060"/>
      <c r="C12" s="1060"/>
      <c r="D12" s="1060"/>
      <c r="E12" s="1060"/>
      <c r="F12" s="1060"/>
      <c r="G12" s="1060"/>
      <c r="H12" s="1060"/>
      <c r="I12" s="1060"/>
    </row>
    <row r="13" spans="1:26">
      <c r="A13" s="1289" t="s">
        <v>527</v>
      </c>
      <c r="B13" s="1289"/>
      <c r="C13" s="1289"/>
      <c r="D13" s="1289"/>
      <c r="E13" s="1289"/>
      <c r="F13" s="1289"/>
      <c r="G13" s="1289"/>
      <c r="H13" s="1289"/>
      <c r="I13" s="1289"/>
      <c r="J13" s="1289"/>
      <c r="K13" s="1289"/>
      <c r="L13" s="1289"/>
      <c r="M13" s="1289"/>
      <c r="N13" s="1289"/>
      <c r="O13" s="1289"/>
      <c r="P13" s="1289"/>
      <c r="Q13" s="1289"/>
      <c r="R13" s="1289"/>
      <c r="S13" s="1289"/>
      <c r="T13" s="1289"/>
      <c r="U13" s="1289"/>
      <c r="V13" s="1289"/>
      <c r="W13" s="1289"/>
      <c r="X13" s="1289"/>
      <c r="Y13" s="1289"/>
      <c r="Z13" s="1289"/>
    </row>
    <row r="14" spans="1:26" ht="12">
      <c r="A14" s="1068"/>
    </row>
  </sheetData>
  <mergeCells count="1">
    <mergeCell ref="A13:Z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G34"/>
  <sheetViews>
    <sheetView showGridLines="0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baseColWidth="10" defaultColWidth="11.42578125" defaultRowHeight="11.25"/>
  <cols>
    <col min="1" max="1" width="20" style="1072" customWidth="1"/>
    <col min="2" max="32" width="5.42578125" style="1072" customWidth="1"/>
    <col min="33" max="33" width="7.42578125" style="1072" customWidth="1"/>
    <col min="34" max="16384" width="11.42578125" style="1072"/>
  </cols>
  <sheetData>
    <row r="1" spans="1:33" ht="12.75">
      <c r="A1" s="435" t="s">
        <v>560</v>
      </c>
      <c r="B1" s="1069"/>
      <c r="C1" s="1069"/>
      <c r="D1" s="1069"/>
      <c r="E1" s="1070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  <c r="R1" s="1069"/>
      <c r="S1" s="1069"/>
      <c r="T1" s="1069"/>
      <c r="U1" s="1069"/>
      <c r="V1" s="1069"/>
      <c r="W1" s="1069"/>
      <c r="X1" s="1069"/>
      <c r="Y1" s="1069"/>
      <c r="Z1" s="1069"/>
      <c r="AA1" s="1069"/>
      <c r="AB1" s="1069"/>
      <c r="AC1" s="1071"/>
      <c r="AD1" s="1071"/>
      <c r="AE1" s="1071"/>
      <c r="AF1" s="1071"/>
    </row>
    <row r="2" spans="1:33">
      <c r="A2" s="436" t="s">
        <v>188</v>
      </c>
      <c r="B2" s="1069"/>
      <c r="C2" s="1069"/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1069"/>
      <c r="X2" s="1069"/>
      <c r="Y2" s="1069"/>
      <c r="Z2" s="1069"/>
      <c r="AA2" s="1069"/>
      <c r="AB2" s="1069"/>
      <c r="AC2" s="1071"/>
      <c r="AD2" s="1071"/>
      <c r="AE2" s="1071"/>
      <c r="AF2" s="1071"/>
    </row>
    <row r="3" spans="1:33">
      <c r="A3" s="1071"/>
      <c r="B3" s="1069"/>
      <c r="C3" s="1069"/>
      <c r="D3" s="1071"/>
      <c r="E3" s="1071"/>
      <c r="F3" s="1069"/>
      <c r="G3" s="437"/>
      <c r="H3" s="1069"/>
      <c r="I3" s="1069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71"/>
      <c r="AD3" s="1071"/>
      <c r="AG3" s="1007" t="s">
        <v>66</v>
      </c>
    </row>
    <row r="4" spans="1:33" s="1076" customFormat="1">
      <c r="A4" s="1073"/>
      <c r="B4" s="1074">
        <v>1990</v>
      </c>
      <c r="C4" s="1074">
        <v>1991</v>
      </c>
      <c r="D4" s="1074">
        <v>1992</v>
      </c>
      <c r="E4" s="1074">
        <v>1993</v>
      </c>
      <c r="F4" s="1074">
        <v>1994</v>
      </c>
      <c r="G4" s="1074">
        <v>1995</v>
      </c>
      <c r="H4" s="1074">
        <v>1996</v>
      </c>
      <c r="I4" s="1074">
        <v>1997</v>
      </c>
      <c r="J4" s="1074">
        <v>1998</v>
      </c>
      <c r="K4" s="1074">
        <v>1999</v>
      </c>
      <c r="L4" s="1074">
        <v>2000</v>
      </c>
      <c r="M4" s="1074">
        <v>2001</v>
      </c>
      <c r="N4" s="1074">
        <v>2002</v>
      </c>
      <c r="O4" s="1074">
        <v>2003</v>
      </c>
      <c r="P4" s="1074">
        <v>2004</v>
      </c>
      <c r="Q4" s="1074">
        <v>2005</v>
      </c>
      <c r="R4" s="1074">
        <v>2006</v>
      </c>
      <c r="S4" s="1074">
        <v>2007</v>
      </c>
      <c r="T4" s="1074">
        <v>2008</v>
      </c>
      <c r="U4" s="1074">
        <v>2009</v>
      </c>
      <c r="V4" s="1074">
        <v>2010</v>
      </c>
      <c r="W4" s="1074">
        <v>2011</v>
      </c>
      <c r="X4" s="1074">
        <v>2012</v>
      </c>
      <c r="Y4" s="1074">
        <v>2013</v>
      </c>
      <c r="Z4" s="1074">
        <v>2014</v>
      </c>
      <c r="AA4" s="1074">
        <v>2015</v>
      </c>
      <c r="AB4" s="1074">
        <v>2016</v>
      </c>
      <c r="AC4" s="1074">
        <v>2017</v>
      </c>
      <c r="AD4" s="1074">
        <v>2018</v>
      </c>
      <c r="AE4" s="1074">
        <v>2019</v>
      </c>
      <c r="AF4" s="1074">
        <v>2020</v>
      </c>
      <c r="AG4" s="1075">
        <v>2021</v>
      </c>
    </row>
    <row r="5" spans="1:33" s="1076" customFormat="1">
      <c r="A5" s="439" t="s">
        <v>189</v>
      </c>
      <c r="B5" s="1077">
        <v>14.6</v>
      </c>
      <c r="C5" s="1077">
        <v>15.3</v>
      </c>
      <c r="D5" s="1077">
        <v>14.1</v>
      </c>
      <c r="E5" s="1077">
        <v>12.7</v>
      </c>
      <c r="F5" s="1077">
        <v>13.8</v>
      </c>
      <c r="G5" s="1077">
        <v>14.4</v>
      </c>
      <c r="H5" s="1077">
        <v>16.399999999999999</v>
      </c>
      <c r="I5" s="1077">
        <v>17.159199999999998</v>
      </c>
      <c r="J5" s="1077">
        <v>17.185899999999997</v>
      </c>
      <c r="K5" s="1077">
        <v>18.1676</v>
      </c>
      <c r="L5" s="1077">
        <v>18.706499999999998</v>
      </c>
      <c r="M5" s="1077">
        <v>19.730499999999999</v>
      </c>
      <c r="N5" s="1077">
        <v>19.824200000000001</v>
      </c>
      <c r="O5" s="1077">
        <v>19.645700000000001</v>
      </c>
      <c r="P5" s="1077">
        <v>20.638099999999998</v>
      </c>
      <c r="Q5" s="1077">
        <v>20.352599999999999</v>
      </c>
      <c r="R5" s="1077">
        <v>22.120900000000002</v>
      </c>
      <c r="S5" s="1077">
        <v>22.4758</v>
      </c>
      <c r="T5" s="1077">
        <v>21.936699999999998</v>
      </c>
      <c r="U5" s="1077">
        <v>19.7377</v>
      </c>
      <c r="V5" s="1077">
        <v>20.5395</v>
      </c>
      <c r="W5" s="1077">
        <v>21.2317</v>
      </c>
      <c r="X5" s="1077">
        <v>20.487899999999996</v>
      </c>
      <c r="Y5" s="1077">
        <v>20.137400000000003</v>
      </c>
      <c r="Z5" s="1077">
        <v>17.399999999999999</v>
      </c>
      <c r="AA5" s="1077">
        <v>15.9</v>
      </c>
      <c r="AB5" s="1077">
        <v>14.8</v>
      </c>
      <c r="AC5" s="1077">
        <v>14.2</v>
      </c>
      <c r="AD5" s="1077">
        <v>14.4</v>
      </c>
      <c r="AE5" s="1077">
        <v>14.1</v>
      </c>
      <c r="AF5" s="1077">
        <v>13</v>
      </c>
      <c r="AG5" s="1086">
        <v>14.7</v>
      </c>
    </row>
    <row r="6" spans="1:33" s="1076" customFormat="1">
      <c r="A6" s="425" t="s">
        <v>190</v>
      </c>
      <c r="B6" s="1078">
        <v>22.9</v>
      </c>
      <c r="C6" s="1078">
        <v>22.7</v>
      </c>
      <c r="D6" s="1078">
        <v>23</v>
      </c>
      <c r="E6" s="1078">
        <v>22.2</v>
      </c>
      <c r="F6" s="1078">
        <v>22.8</v>
      </c>
      <c r="G6" s="1078">
        <v>24</v>
      </c>
      <c r="H6" s="1078">
        <v>25.7</v>
      </c>
      <c r="I6" s="1078">
        <v>27.101599999999998</v>
      </c>
      <c r="J6" s="1078">
        <v>28.713199999999997</v>
      </c>
      <c r="K6" s="1078">
        <v>29.9602</v>
      </c>
      <c r="L6" s="1078">
        <v>29.8096</v>
      </c>
      <c r="M6" s="1078">
        <v>31.156599999999997</v>
      </c>
      <c r="N6" s="1078">
        <v>31.754300000000001</v>
      </c>
      <c r="O6" s="1078">
        <v>31.420300000000005</v>
      </c>
      <c r="P6" s="1078">
        <v>32.631999999999998</v>
      </c>
      <c r="Q6" s="1078">
        <v>32.102899999999998</v>
      </c>
      <c r="R6" s="1078">
        <v>33.694499999999998</v>
      </c>
      <c r="S6" s="1078">
        <v>35.178199999999997</v>
      </c>
      <c r="T6" s="1078">
        <v>33.608899999999991</v>
      </c>
      <c r="U6" s="1078">
        <v>29.327500000000001</v>
      </c>
      <c r="V6" s="1078">
        <v>31.167000000000002</v>
      </c>
      <c r="W6" s="1078">
        <v>33.510800000000003</v>
      </c>
      <c r="X6" s="1078">
        <v>32.005400000000002</v>
      </c>
      <c r="Y6" s="1078">
        <v>32.548499999999997</v>
      </c>
      <c r="Z6" s="1078">
        <v>30.6</v>
      </c>
      <c r="AA6" s="1078">
        <v>27.7</v>
      </c>
      <c r="AB6" s="1078">
        <v>27</v>
      </c>
      <c r="AC6" s="1078">
        <v>27.8</v>
      </c>
      <c r="AD6" s="1078">
        <v>30.4</v>
      </c>
      <c r="AE6" s="1078">
        <v>29.5</v>
      </c>
      <c r="AF6" s="1078">
        <v>29.3</v>
      </c>
      <c r="AG6" s="1087">
        <v>31.1</v>
      </c>
    </row>
    <row r="7" spans="1:33" s="1076" customFormat="1">
      <c r="A7" s="432" t="s">
        <v>191</v>
      </c>
      <c r="B7" s="1079">
        <v>99.5</v>
      </c>
      <c r="C7" s="1079">
        <v>101.8</v>
      </c>
      <c r="D7" s="1079">
        <v>105.8</v>
      </c>
      <c r="E7" s="1079">
        <v>102.6</v>
      </c>
      <c r="F7" s="1079">
        <v>108.8</v>
      </c>
      <c r="G7" s="1079">
        <v>119.1</v>
      </c>
      <c r="H7" s="1079">
        <v>117.1</v>
      </c>
      <c r="I7" s="1079">
        <v>116.84519999999999</v>
      </c>
      <c r="J7" s="1079">
        <v>121.87089999999999</v>
      </c>
      <c r="K7" s="1079">
        <v>134.2285</v>
      </c>
      <c r="L7" s="1079">
        <v>135.72409999999999</v>
      </c>
      <c r="M7" s="1079">
        <v>138.13650000000001</v>
      </c>
      <c r="N7" s="1079">
        <v>137.01430000000002</v>
      </c>
      <c r="O7" s="1079">
        <v>138.16030000000001</v>
      </c>
      <c r="P7" s="1079">
        <v>144.14229999999998</v>
      </c>
      <c r="Q7" s="1079">
        <v>140.69839999999999</v>
      </c>
      <c r="R7" s="1079">
        <v>143.01430000000002</v>
      </c>
      <c r="S7" s="1079">
        <v>149.3706</v>
      </c>
      <c r="T7" s="1079">
        <v>139.96840000000003</v>
      </c>
      <c r="U7" s="1079">
        <v>116.98670000000001</v>
      </c>
      <c r="V7" s="1079">
        <v>122.70279999999997</v>
      </c>
      <c r="W7" s="1079">
        <v>123.26529999999998</v>
      </c>
      <c r="X7" s="1079">
        <v>113.31749999999998</v>
      </c>
      <c r="Y7" s="1079">
        <v>112.6297</v>
      </c>
      <c r="Z7" s="1079">
        <v>110.5</v>
      </c>
      <c r="AA7" s="1079">
        <v>106.8</v>
      </c>
      <c r="AB7" s="1079">
        <v>110.2</v>
      </c>
      <c r="AC7" s="1079">
        <v>119.8</v>
      </c>
      <c r="AD7" s="1079">
        <v>119</v>
      </c>
      <c r="AE7" s="1079">
        <v>124.3</v>
      </c>
      <c r="AF7" s="1079">
        <v>119.9</v>
      </c>
      <c r="AG7" s="1088">
        <v>122.2</v>
      </c>
    </row>
    <row r="8" spans="1:33" s="1076" customFormat="1">
      <c r="A8" s="440" t="s">
        <v>57</v>
      </c>
      <c r="B8" s="1080">
        <v>137</v>
      </c>
      <c r="C8" s="1080">
        <v>139.80000000000001</v>
      </c>
      <c r="D8" s="1080">
        <v>142.9</v>
      </c>
      <c r="E8" s="1080">
        <v>137.5</v>
      </c>
      <c r="F8" s="1080">
        <v>145.4</v>
      </c>
      <c r="G8" s="1080">
        <v>157.5</v>
      </c>
      <c r="H8" s="1080">
        <v>159.19999999999999</v>
      </c>
      <c r="I8" s="1080">
        <v>161.10599999999999</v>
      </c>
      <c r="J8" s="1080">
        <v>167.77</v>
      </c>
      <c r="K8" s="1080">
        <v>182.3563</v>
      </c>
      <c r="L8" s="1080">
        <v>184.24019999999999</v>
      </c>
      <c r="M8" s="1080">
        <v>189.02360000000002</v>
      </c>
      <c r="N8" s="1080">
        <v>188.59280000000001</v>
      </c>
      <c r="O8" s="1080">
        <v>189.22630000000001</v>
      </c>
      <c r="P8" s="1080">
        <v>197.41239999999999</v>
      </c>
      <c r="Q8" s="1080">
        <v>193.15389999999999</v>
      </c>
      <c r="R8" s="1080">
        <v>198.8297</v>
      </c>
      <c r="S8" s="1080">
        <v>207.02459999999999</v>
      </c>
      <c r="T8" s="1080">
        <v>195.51400000000001</v>
      </c>
      <c r="U8" s="1080">
        <v>166.05190000000002</v>
      </c>
      <c r="V8" s="1080">
        <v>174.40929999999997</v>
      </c>
      <c r="W8" s="1080">
        <v>178.00779999999997</v>
      </c>
      <c r="X8" s="1080">
        <v>165.81079999999997</v>
      </c>
      <c r="Y8" s="1080">
        <v>165.31560000000002</v>
      </c>
      <c r="Z8" s="1080">
        <v>158.5</v>
      </c>
      <c r="AA8" s="1080">
        <v>150.4</v>
      </c>
      <c r="AB8" s="1080">
        <v>152</v>
      </c>
      <c r="AC8" s="1080">
        <v>161.80000000000001</v>
      </c>
      <c r="AD8" s="1080">
        <v>163.80000000000001</v>
      </c>
      <c r="AE8" s="1080">
        <v>167.9</v>
      </c>
      <c r="AF8" s="1080">
        <v>162.19999999999999</v>
      </c>
      <c r="AG8" s="1089">
        <v>168.1</v>
      </c>
    </row>
    <row r="9" spans="1:33">
      <c r="A9" s="441"/>
      <c r="B9" s="1081"/>
      <c r="C9" s="1081"/>
      <c r="D9" s="1081"/>
      <c r="E9" s="1081"/>
      <c r="F9" s="1081"/>
      <c r="G9" s="1081"/>
      <c r="H9" s="1081"/>
      <c r="I9" s="1081"/>
      <c r="J9" s="1081"/>
      <c r="K9" s="1081"/>
      <c r="L9" s="1081"/>
      <c r="M9" s="1081"/>
      <c r="N9" s="1081"/>
      <c r="O9" s="1081"/>
      <c r="P9" s="1081"/>
      <c r="Q9" s="1081"/>
      <c r="R9" s="1081"/>
      <c r="S9" s="1081"/>
      <c r="T9" s="1081"/>
      <c r="U9" s="1081"/>
      <c r="V9" s="1081"/>
      <c r="W9" s="1081"/>
      <c r="X9" s="1081"/>
      <c r="Y9" s="1081"/>
      <c r="Z9" s="1081"/>
      <c r="AA9" s="1081"/>
      <c r="AB9" s="1081"/>
      <c r="AC9" s="1081"/>
      <c r="AD9" s="1081"/>
      <c r="AE9" s="1082"/>
      <c r="AF9" s="1082"/>
      <c r="AG9" s="1071"/>
    </row>
    <row r="10" spans="1:33">
      <c r="A10" s="442" t="s">
        <v>192</v>
      </c>
      <c r="B10" s="1069"/>
      <c r="C10" s="1069"/>
      <c r="D10" s="1069"/>
      <c r="E10" s="1069"/>
      <c r="F10" s="1069"/>
      <c r="G10" s="1069"/>
      <c r="H10" s="1069"/>
      <c r="I10" s="1069"/>
      <c r="J10" s="1069"/>
      <c r="K10" s="1069"/>
      <c r="L10" s="1069"/>
      <c r="M10" s="1069"/>
      <c r="N10" s="1069"/>
      <c r="O10" s="1069"/>
      <c r="P10" s="1069"/>
      <c r="Q10" s="1069"/>
      <c r="R10" s="1069"/>
      <c r="S10" s="1069"/>
      <c r="T10" s="1069"/>
      <c r="U10" s="1069"/>
      <c r="V10" s="1069"/>
      <c r="W10" s="1069"/>
      <c r="X10" s="1069"/>
      <c r="Y10" s="1069"/>
      <c r="Z10" s="1069"/>
      <c r="AA10" s="1069"/>
      <c r="AB10" s="1069"/>
      <c r="AC10" s="1071"/>
      <c r="AD10" s="1071"/>
      <c r="AE10" s="1071"/>
      <c r="AF10" s="1071"/>
    </row>
    <row r="11" spans="1:33">
      <c r="A11" s="442" t="s">
        <v>193</v>
      </c>
      <c r="B11" s="1083"/>
      <c r="C11" s="1069"/>
      <c r="D11" s="1069"/>
      <c r="E11" s="1069"/>
      <c r="F11" s="1069"/>
      <c r="G11" s="1069"/>
      <c r="H11" s="1069"/>
      <c r="I11" s="1069"/>
      <c r="J11" s="1069"/>
      <c r="K11" s="1069"/>
      <c r="L11" s="1069"/>
      <c r="M11" s="1069"/>
      <c r="N11" s="1069"/>
      <c r="O11" s="1069"/>
      <c r="P11" s="1069"/>
      <c r="Q11" s="1069"/>
      <c r="R11" s="1069"/>
      <c r="S11" s="1069"/>
      <c r="T11" s="1069"/>
      <c r="U11" s="1069"/>
      <c r="V11" s="1069"/>
      <c r="W11" s="1069"/>
      <c r="X11" s="1069"/>
      <c r="Y11" s="1069"/>
      <c r="Z11" s="1069"/>
      <c r="AA11" s="1069"/>
      <c r="AB11" s="1069"/>
      <c r="AC11" s="1071"/>
      <c r="AD11" s="1071"/>
      <c r="AE11" s="1071"/>
      <c r="AF11" s="1071"/>
    </row>
    <row r="12" spans="1:33">
      <c r="A12" s="442" t="s">
        <v>194</v>
      </c>
      <c r="B12" s="1083"/>
      <c r="C12" s="1069"/>
      <c r="D12" s="1069"/>
      <c r="E12" s="1069"/>
      <c r="F12" s="1069"/>
      <c r="G12" s="1069"/>
      <c r="H12" s="1069"/>
      <c r="I12" s="1069"/>
      <c r="J12" s="1069"/>
      <c r="K12" s="1069"/>
      <c r="L12" s="1069"/>
      <c r="M12" s="1069"/>
      <c r="N12" s="1069"/>
      <c r="O12" s="1069"/>
      <c r="P12" s="1069"/>
      <c r="Q12" s="1069"/>
      <c r="R12" s="1069"/>
      <c r="S12" s="1069"/>
      <c r="T12" s="1083"/>
      <c r="U12" s="1084"/>
      <c r="V12" s="1085"/>
      <c r="W12" s="1085"/>
      <c r="X12" s="1085"/>
      <c r="Y12" s="1085"/>
      <c r="Z12" s="1085"/>
      <c r="AA12" s="1085"/>
      <c r="AB12" s="1085"/>
      <c r="AC12" s="1071"/>
      <c r="AD12" s="1071"/>
      <c r="AE12" s="1071"/>
      <c r="AF12" s="1071"/>
    </row>
    <row r="13" spans="1:33">
      <c r="A13" s="442" t="s">
        <v>171</v>
      </c>
      <c r="B13" s="1083"/>
      <c r="C13" s="1069"/>
      <c r="D13" s="1069"/>
      <c r="E13" s="1069"/>
      <c r="F13" s="1069"/>
      <c r="G13" s="1069"/>
      <c r="H13" s="1069"/>
      <c r="I13" s="1069"/>
      <c r="J13" s="1069"/>
      <c r="K13" s="1069"/>
      <c r="L13" s="1069"/>
      <c r="M13" s="1069"/>
      <c r="N13" s="1069"/>
      <c r="O13" s="1069"/>
      <c r="P13" s="1069"/>
      <c r="Q13" s="1069"/>
      <c r="R13" s="1069"/>
      <c r="S13" s="1069"/>
      <c r="T13" s="1083"/>
      <c r="U13" s="1084"/>
      <c r="V13" s="1085"/>
      <c r="W13" s="1085"/>
      <c r="X13" s="1085"/>
      <c r="Y13" s="1085"/>
      <c r="Z13" s="1085"/>
      <c r="AA13" s="1085"/>
      <c r="AB13" s="1085"/>
      <c r="AC13" s="1071"/>
      <c r="AD13" s="1071"/>
      <c r="AE13" s="1071"/>
      <c r="AF13" s="1071"/>
    </row>
    <row r="14" spans="1:33">
      <c r="A14" s="442" t="s">
        <v>195</v>
      </c>
      <c r="B14" s="1083"/>
      <c r="C14" s="1069"/>
      <c r="D14" s="1069"/>
      <c r="E14" s="1069"/>
      <c r="F14" s="1069"/>
      <c r="G14" s="1069"/>
      <c r="H14" s="1069"/>
      <c r="I14" s="1069"/>
      <c r="J14" s="1069"/>
      <c r="K14" s="1069"/>
      <c r="L14" s="1069"/>
      <c r="M14" s="1069"/>
      <c r="N14" s="1069"/>
      <c r="O14" s="1069"/>
      <c r="P14" s="1069"/>
      <c r="Q14" s="1069"/>
      <c r="R14" s="1069"/>
      <c r="S14" s="1069"/>
      <c r="T14" s="1083"/>
      <c r="U14" s="1084"/>
      <c r="V14" s="1085"/>
      <c r="W14" s="1085"/>
      <c r="X14" s="1085"/>
      <c r="Y14" s="1085"/>
      <c r="Z14" s="1085"/>
      <c r="AA14" s="1085"/>
      <c r="AB14" s="1085"/>
      <c r="AC14" s="1071"/>
      <c r="AD14" s="1071"/>
      <c r="AE14" s="1071"/>
      <c r="AF14" s="1071"/>
    </row>
    <row r="15" spans="1:33">
      <c r="A15" s="442" t="s">
        <v>196</v>
      </c>
      <c r="B15" s="1083"/>
      <c r="C15" s="1069"/>
      <c r="D15" s="1069"/>
      <c r="E15" s="1069"/>
      <c r="F15" s="1069"/>
      <c r="G15" s="1069"/>
      <c r="H15" s="1069"/>
      <c r="I15" s="1069"/>
      <c r="J15" s="1069"/>
      <c r="K15" s="1069"/>
      <c r="L15" s="1069"/>
      <c r="M15" s="1069"/>
      <c r="N15" s="1069"/>
      <c r="O15" s="1069"/>
      <c r="P15" s="1069"/>
      <c r="Q15" s="1069"/>
      <c r="R15" s="1069"/>
      <c r="S15" s="1069"/>
      <c r="T15" s="1069"/>
      <c r="U15" s="1069"/>
      <c r="V15" s="1085"/>
      <c r="W15" s="1085"/>
      <c r="X15" s="1085"/>
      <c r="Y15" s="1085"/>
      <c r="Z15" s="1085"/>
      <c r="AA15" s="1085"/>
      <c r="AB15" s="1085"/>
      <c r="AC15" s="1071"/>
      <c r="AD15" s="1071"/>
      <c r="AE15" s="1071"/>
      <c r="AF15" s="1071"/>
    </row>
    <row r="16" spans="1:33">
      <c r="A16" s="442" t="s">
        <v>197</v>
      </c>
      <c r="B16" s="1083"/>
      <c r="C16" s="1069"/>
      <c r="D16" s="1069"/>
      <c r="E16" s="1069"/>
      <c r="F16" s="1069"/>
      <c r="G16" s="1069"/>
      <c r="H16" s="1069"/>
      <c r="I16" s="1069"/>
      <c r="J16" s="1069"/>
      <c r="K16" s="1069"/>
      <c r="L16" s="1069"/>
      <c r="M16" s="1069"/>
      <c r="N16" s="1069"/>
      <c r="O16" s="1069"/>
      <c r="P16" s="1069"/>
      <c r="Q16" s="1069"/>
      <c r="R16" s="1069"/>
      <c r="S16" s="1069"/>
      <c r="T16" s="1069"/>
      <c r="U16" s="1069"/>
      <c r="V16" s="1069"/>
      <c r="W16" s="1069"/>
      <c r="X16" s="1069"/>
      <c r="Y16" s="1069"/>
      <c r="Z16" s="1069"/>
      <c r="AA16" s="1069"/>
      <c r="AB16" s="1069"/>
      <c r="AC16" s="1071"/>
      <c r="AD16" s="1071"/>
      <c r="AE16" s="1071"/>
      <c r="AF16" s="1071"/>
    </row>
    <row r="17" spans="1:32">
      <c r="A17" s="443" t="s">
        <v>198</v>
      </c>
      <c r="B17" s="1083"/>
      <c r="C17" s="1069"/>
      <c r="D17" s="1069"/>
      <c r="E17" s="1069"/>
      <c r="F17" s="1069"/>
      <c r="G17" s="1069"/>
      <c r="H17" s="1069"/>
      <c r="I17" s="1069"/>
      <c r="J17" s="1069"/>
      <c r="K17" s="1069"/>
      <c r="L17" s="1069"/>
      <c r="M17" s="1069"/>
      <c r="N17" s="1069"/>
      <c r="O17" s="1069"/>
      <c r="P17" s="1069"/>
      <c r="Q17" s="1069"/>
      <c r="R17" s="1069"/>
      <c r="S17" s="1069"/>
      <c r="T17" s="1069"/>
      <c r="U17" s="1069"/>
      <c r="V17" s="1069"/>
      <c r="W17" s="1069"/>
      <c r="X17" s="1069"/>
      <c r="Y17" s="1069"/>
      <c r="Z17" s="1069"/>
      <c r="AA17" s="1069"/>
      <c r="AB17" s="1069"/>
      <c r="AC17" s="1071"/>
      <c r="AD17" s="1071"/>
      <c r="AE17" s="1071"/>
      <c r="AF17" s="1071"/>
    </row>
    <row r="18" spans="1:32">
      <c r="A18" s="1008" t="s">
        <v>456</v>
      </c>
      <c r="B18" s="1071"/>
      <c r="C18" s="1071"/>
      <c r="D18" s="1071"/>
      <c r="E18" s="1071"/>
      <c r="F18" s="1071"/>
      <c r="G18" s="1071"/>
      <c r="H18" s="1071"/>
      <c r="I18" s="1071"/>
      <c r="J18" s="1071"/>
      <c r="K18" s="1071"/>
      <c r="L18" s="1071"/>
      <c r="M18" s="1071"/>
      <c r="N18" s="1071"/>
      <c r="O18" s="1071"/>
      <c r="P18" s="1071"/>
      <c r="Q18" s="1071"/>
      <c r="R18" s="1071"/>
      <c r="S18" s="1071"/>
      <c r="T18" s="1071"/>
      <c r="U18" s="1071"/>
      <c r="V18" s="1071"/>
      <c r="W18" s="1071"/>
      <c r="X18" s="1071"/>
      <c r="Y18" s="1071"/>
      <c r="Z18" s="1071"/>
      <c r="AA18" s="1071"/>
      <c r="AB18" s="1071"/>
      <c r="AC18" s="1071"/>
      <c r="AD18" s="1071"/>
      <c r="AE18" s="1071"/>
      <c r="AF18" s="1071"/>
    </row>
    <row r="19" spans="1:32">
      <c r="A19" s="444"/>
      <c r="B19" s="1071"/>
      <c r="C19" s="1071"/>
      <c r="D19" s="1071"/>
      <c r="E19" s="1071"/>
      <c r="F19" s="1071"/>
      <c r="G19" s="1071"/>
      <c r="H19" s="1071"/>
      <c r="I19" s="1071"/>
      <c r="J19" s="1071"/>
      <c r="K19" s="1071"/>
      <c r="L19" s="1071"/>
      <c r="M19" s="1071"/>
      <c r="N19" s="1071"/>
      <c r="O19" s="1071"/>
      <c r="P19" s="1071"/>
      <c r="Q19" s="1071"/>
      <c r="R19" s="1071"/>
      <c r="S19" s="1071"/>
      <c r="T19" s="1071"/>
      <c r="U19" s="1071"/>
      <c r="V19" s="1071"/>
      <c r="W19" s="1071"/>
      <c r="X19" s="1071"/>
      <c r="Y19" s="1071"/>
      <c r="Z19" s="1071"/>
      <c r="AA19" s="1071"/>
      <c r="AB19" s="1071"/>
      <c r="AC19" s="1071"/>
      <c r="AD19" s="1071"/>
      <c r="AE19" s="1071"/>
      <c r="AF19" s="1071"/>
    </row>
    <row r="20" spans="1:32">
      <c r="A20" s="1069"/>
      <c r="B20" s="1071"/>
      <c r="C20" s="1071"/>
      <c r="D20" s="1071"/>
      <c r="E20" s="1071"/>
      <c r="F20" s="1071"/>
      <c r="G20" s="1071"/>
      <c r="H20" s="1071"/>
      <c r="I20" s="1071"/>
      <c r="J20" s="1071"/>
      <c r="K20" s="1071"/>
      <c r="L20" s="1071"/>
      <c r="M20" s="1071"/>
      <c r="N20" s="1071"/>
      <c r="O20" s="1071"/>
      <c r="P20" s="1071"/>
      <c r="Q20" s="1071"/>
      <c r="R20" s="1071"/>
      <c r="S20" s="1071"/>
      <c r="T20" s="1071"/>
      <c r="U20" s="1071"/>
      <c r="V20" s="1071"/>
      <c r="W20" s="1071"/>
      <c r="X20" s="1071"/>
      <c r="Y20" s="1071"/>
      <c r="Z20" s="1071"/>
      <c r="AA20" s="1071"/>
      <c r="AB20" s="1071"/>
      <c r="AC20" s="1071"/>
      <c r="AD20" s="1071"/>
      <c r="AE20" s="1071"/>
      <c r="AF20" s="1071"/>
    </row>
    <row r="21" spans="1:32">
      <c r="A21" s="1071"/>
      <c r="B21" s="1071"/>
      <c r="C21" s="1071"/>
      <c r="D21" s="1071"/>
      <c r="E21" s="1071"/>
      <c r="F21" s="1071"/>
      <c r="G21" s="1071"/>
      <c r="H21" s="1071"/>
      <c r="I21" s="1071"/>
      <c r="J21" s="1071"/>
      <c r="K21" s="1071"/>
      <c r="L21" s="1071"/>
      <c r="M21" s="1071"/>
      <c r="N21" s="1071"/>
      <c r="O21" s="1071"/>
      <c r="P21" s="1071"/>
      <c r="Q21" s="1071"/>
      <c r="R21" s="1071"/>
      <c r="S21" s="1071"/>
      <c r="T21" s="1071"/>
      <c r="U21" s="1071"/>
      <c r="V21" s="1071"/>
      <c r="W21" s="1071"/>
      <c r="X21" s="1071"/>
      <c r="Y21" s="1071"/>
      <c r="Z21" s="1071"/>
      <c r="AA21" s="1071"/>
      <c r="AB21" s="1071"/>
      <c r="AC21" s="1071"/>
      <c r="AD21" s="1071"/>
      <c r="AE21" s="1071"/>
      <c r="AF21" s="1071"/>
    </row>
    <row r="22" spans="1:32">
      <c r="A22" s="1071"/>
      <c r="B22" s="1071"/>
      <c r="C22" s="1071"/>
      <c r="D22" s="1071"/>
      <c r="E22" s="1071"/>
      <c r="F22" s="1071"/>
      <c r="G22" s="1071"/>
      <c r="H22" s="1071"/>
      <c r="I22" s="1071"/>
      <c r="J22" s="1071"/>
      <c r="K22" s="1071"/>
      <c r="L22" s="1071"/>
      <c r="M22" s="1071"/>
      <c r="N22" s="1071"/>
      <c r="O22" s="1071"/>
      <c r="P22" s="1071"/>
      <c r="Q22" s="1071"/>
      <c r="R22" s="1071"/>
      <c r="S22" s="1071"/>
      <c r="T22" s="1071"/>
      <c r="U22" s="1071"/>
      <c r="V22" s="1071"/>
      <c r="W22" s="1071"/>
      <c r="X22" s="1071"/>
      <c r="Y22" s="1071"/>
      <c r="Z22" s="1071"/>
      <c r="AA22" s="1071"/>
      <c r="AB22" s="1071"/>
      <c r="AC22" s="1071"/>
      <c r="AD22" s="1071"/>
      <c r="AE22" s="1071"/>
      <c r="AF22" s="1071"/>
    </row>
    <row r="23" spans="1:32">
      <c r="A23" s="1071"/>
      <c r="B23" s="1071"/>
      <c r="C23" s="1071"/>
      <c r="D23" s="1071"/>
      <c r="E23" s="1071"/>
      <c r="F23" s="1071"/>
      <c r="G23" s="1071"/>
      <c r="H23" s="1071"/>
      <c r="I23" s="1071"/>
      <c r="J23" s="1071"/>
      <c r="K23" s="1071"/>
      <c r="L23" s="1071"/>
      <c r="M23" s="1071"/>
      <c r="N23" s="1071"/>
      <c r="O23" s="1071"/>
      <c r="P23" s="1071"/>
      <c r="Q23" s="1071"/>
      <c r="R23" s="1071"/>
      <c r="S23" s="1071"/>
      <c r="T23" s="1071"/>
      <c r="U23" s="1071"/>
      <c r="V23" s="1071"/>
      <c r="W23" s="1071"/>
      <c r="X23" s="1071"/>
      <c r="Y23" s="1071"/>
      <c r="Z23" s="1071"/>
      <c r="AA23" s="1071"/>
      <c r="AB23" s="1071"/>
      <c r="AC23" s="1071"/>
      <c r="AD23" s="1071"/>
      <c r="AE23" s="1071"/>
      <c r="AF23" s="1071"/>
    </row>
    <row r="24" spans="1:32">
      <c r="A24" s="1071"/>
      <c r="B24" s="1071"/>
      <c r="C24" s="1071"/>
      <c r="D24" s="1071"/>
      <c r="E24" s="1071"/>
      <c r="F24" s="1071"/>
      <c r="G24" s="1071"/>
      <c r="H24" s="1071"/>
      <c r="I24" s="1071"/>
      <c r="J24" s="1071"/>
      <c r="K24" s="1071"/>
      <c r="L24" s="1071"/>
      <c r="M24" s="1071"/>
      <c r="N24" s="1071"/>
      <c r="O24" s="1071"/>
      <c r="P24" s="1071"/>
      <c r="Q24" s="1071"/>
      <c r="R24" s="1071"/>
      <c r="S24" s="1071"/>
      <c r="T24" s="1071"/>
      <c r="U24" s="1071"/>
      <c r="V24" s="1071"/>
      <c r="W24" s="1071"/>
      <c r="X24" s="1071"/>
      <c r="Y24" s="1071"/>
      <c r="Z24" s="1071"/>
      <c r="AA24" s="1071"/>
      <c r="AB24" s="1071"/>
      <c r="AC24" s="1071"/>
      <c r="AD24" s="1071"/>
      <c r="AE24" s="1071"/>
      <c r="AF24" s="1071"/>
    </row>
    <row r="25" spans="1:32">
      <c r="A25" s="1071"/>
      <c r="B25" s="1071"/>
      <c r="C25" s="1071"/>
      <c r="D25" s="1071"/>
      <c r="E25" s="1071"/>
      <c r="F25" s="1071"/>
      <c r="G25" s="1071"/>
      <c r="H25" s="1071"/>
      <c r="I25" s="1071"/>
      <c r="J25" s="1071"/>
      <c r="K25" s="1071"/>
      <c r="L25" s="1071"/>
      <c r="M25" s="1071"/>
      <c r="N25" s="1071"/>
      <c r="O25" s="1071"/>
      <c r="P25" s="1071"/>
      <c r="Q25" s="1071"/>
      <c r="R25" s="1071"/>
      <c r="S25" s="1071"/>
      <c r="T25" s="1071"/>
      <c r="U25" s="1071"/>
      <c r="V25" s="1071"/>
      <c r="W25" s="1071"/>
      <c r="X25" s="1071"/>
      <c r="Y25" s="1071"/>
      <c r="Z25" s="1071"/>
      <c r="AA25" s="1071"/>
      <c r="AB25" s="1071"/>
      <c r="AC25" s="1071"/>
      <c r="AD25" s="1071"/>
      <c r="AE25" s="1071"/>
      <c r="AF25" s="1071"/>
    </row>
    <row r="26" spans="1:32">
      <c r="A26" s="1071"/>
      <c r="B26" s="1071"/>
      <c r="C26" s="1071"/>
      <c r="D26" s="1071"/>
      <c r="E26" s="1071"/>
      <c r="F26" s="1071"/>
      <c r="G26" s="1071"/>
      <c r="H26" s="1071"/>
      <c r="I26" s="1071"/>
      <c r="J26" s="1071"/>
      <c r="K26" s="1071"/>
      <c r="L26" s="1071"/>
      <c r="M26" s="1071"/>
      <c r="N26" s="1071"/>
      <c r="O26" s="1071"/>
      <c r="P26" s="1071"/>
      <c r="Q26" s="1071"/>
      <c r="R26" s="1071"/>
      <c r="S26" s="1071"/>
      <c r="T26" s="1071"/>
      <c r="U26" s="1071"/>
      <c r="V26" s="1071"/>
      <c r="W26" s="1071"/>
      <c r="X26" s="1071"/>
      <c r="Y26" s="1071"/>
      <c r="Z26" s="1071"/>
      <c r="AA26" s="1071"/>
      <c r="AB26" s="1071"/>
      <c r="AC26" s="1071"/>
      <c r="AD26" s="1071"/>
      <c r="AE26" s="1071"/>
      <c r="AF26" s="1071"/>
    </row>
    <row r="27" spans="1:32">
      <c r="A27" s="1071"/>
      <c r="B27" s="1071"/>
      <c r="C27" s="1071"/>
      <c r="D27" s="1071"/>
      <c r="E27" s="1071"/>
      <c r="F27" s="1071"/>
      <c r="G27" s="1071"/>
      <c r="H27" s="1071"/>
      <c r="I27" s="1071"/>
      <c r="J27" s="1071"/>
      <c r="K27" s="1071"/>
      <c r="L27" s="1071"/>
      <c r="M27" s="1071"/>
      <c r="N27" s="1071"/>
      <c r="O27" s="1071"/>
      <c r="P27" s="1071"/>
      <c r="Q27" s="1071"/>
      <c r="R27" s="1071"/>
      <c r="S27" s="1071"/>
      <c r="T27" s="1071"/>
      <c r="U27" s="1071"/>
      <c r="V27" s="1071"/>
      <c r="W27" s="1071"/>
      <c r="X27" s="1071"/>
      <c r="Y27" s="1071"/>
      <c r="Z27" s="1071"/>
      <c r="AA27" s="1071"/>
      <c r="AB27" s="1071"/>
      <c r="AC27" s="1071"/>
      <c r="AD27" s="1071"/>
      <c r="AE27" s="1071"/>
      <c r="AF27" s="1071"/>
    </row>
    <row r="28" spans="1:32">
      <c r="A28" s="1071"/>
      <c r="B28" s="1071"/>
      <c r="C28" s="1071"/>
      <c r="D28" s="1071"/>
      <c r="E28" s="1071"/>
      <c r="F28" s="1071"/>
      <c r="G28" s="1071"/>
      <c r="H28" s="1071"/>
      <c r="I28" s="1071"/>
      <c r="J28" s="1071"/>
      <c r="K28" s="1071"/>
      <c r="L28" s="1071"/>
      <c r="M28" s="1071"/>
      <c r="N28" s="1071"/>
      <c r="O28" s="1071"/>
      <c r="P28" s="1071"/>
      <c r="Q28" s="1071"/>
      <c r="R28" s="1071"/>
      <c r="S28" s="1071"/>
      <c r="T28" s="1071"/>
      <c r="U28" s="1071"/>
      <c r="V28" s="1071"/>
      <c r="W28" s="1071"/>
      <c r="X28" s="1071"/>
      <c r="Y28" s="1071"/>
      <c r="Z28" s="1071"/>
      <c r="AA28" s="1071"/>
      <c r="AB28" s="1071"/>
      <c r="AC28" s="1071"/>
      <c r="AD28" s="1071"/>
      <c r="AE28" s="1071"/>
      <c r="AF28" s="1071"/>
    </row>
    <row r="29" spans="1:32">
      <c r="A29" s="1071"/>
      <c r="B29" s="1071"/>
      <c r="C29" s="1071"/>
      <c r="D29" s="1071"/>
      <c r="E29" s="1071"/>
      <c r="F29" s="1071"/>
      <c r="G29" s="1071"/>
      <c r="H29" s="1071"/>
      <c r="I29" s="1071"/>
      <c r="J29" s="1071"/>
      <c r="K29" s="1071"/>
      <c r="L29" s="1071"/>
      <c r="M29" s="1071"/>
      <c r="N29" s="1071"/>
      <c r="O29" s="1071"/>
      <c r="P29" s="1071"/>
      <c r="Q29" s="1071"/>
      <c r="R29" s="1071"/>
      <c r="S29" s="1071"/>
      <c r="T29" s="1071"/>
      <c r="U29" s="1071"/>
      <c r="V29" s="1071"/>
      <c r="W29" s="1071"/>
      <c r="X29" s="1071"/>
      <c r="Y29" s="1071"/>
      <c r="Z29" s="1071"/>
      <c r="AA29" s="1071"/>
      <c r="AB29" s="1071"/>
      <c r="AC29" s="1071"/>
      <c r="AD29" s="1071"/>
      <c r="AE29" s="1071"/>
      <c r="AF29" s="1071"/>
    </row>
    <row r="30" spans="1:32">
      <c r="A30" s="1071"/>
      <c r="B30" s="1071"/>
      <c r="C30" s="1071"/>
      <c r="D30" s="1071"/>
      <c r="E30" s="1071"/>
      <c r="F30" s="1071"/>
      <c r="G30" s="1071"/>
      <c r="H30" s="1071"/>
      <c r="I30" s="1071"/>
      <c r="J30" s="1071"/>
      <c r="K30" s="1071"/>
      <c r="L30" s="1071"/>
      <c r="M30" s="1071"/>
      <c r="N30" s="1071"/>
      <c r="O30" s="1071"/>
      <c r="P30" s="1071"/>
      <c r="Q30" s="1071"/>
      <c r="R30" s="1071"/>
      <c r="S30" s="1071"/>
      <c r="T30" s="1071"/>
      <c r="U30" s="1071"/>
      <c r="V30" s="1071"/>
      <c r="W30" s="1071"/>
      <c r="X30" s="1071"/>
      <c r="Y30" s="1071"/>
      <c r="Z30" s="1071"/>
      <c r="AA30" s="1071"/>
      <c r="AB30" s="1071"/>
      <c r="AC30" s="1071"/>
      <c r="AD30" s="1071"/>
      <c r="AE30" s="1071"/>
      <c r="AF30" s="1071"/>
    </row>
    <row r="31" spans="1:32">
      <c r="A31" s="1071"/>
      <c r="B31" s="1071"/>
      <c r="C31" s="1071"/>
      <c r="D31" s="1071"/>
      <c r="E31" s="1071"/>
      <c r="F31" s="1071"/>
      <c r="G31" s="1071"/>
      <c r="H31" s="1071"/>
      <c r="I31" s="1071"/>
      <c r="J31" s="1071"/>
      <c r="K31" s="1071"/>
      <c r="L31" s="1071"/>
      <c r="M31" s="1071"/>
      <c r="N31" s="1071"/>
      <c r="O31" s="1071"/>
      <c r="P31" s="1071"/>
      <c r="Q31" s="1071"/>
      <c r="R31" s="1071"/>
      <c r="S31" s="1071"/>
      <c r="T31" s="1071"/>
      <c r="U31" s="1071"/>
      <c r="V31" s="1071"/>
      <c r="W31" s="1071"/>
      <c r="X31" s="1071"/>
      <c r="Y31" s="1071"/>
      <c r="Z31" s="1071"/>
      <c r="AA31" s="1071"/>
      <c r="AB31" s="1071"/>
      <c r="AC31" s="1071"/>
      <c r="AD31" s="1071"/>
      <c r="AE31" s="1071"/>
      <c r="AF31" s="1071"/>
    </row>
    <row r="32" spans="1:32">
      <c r="A32" s="1071"/>
      <c r="B32" s="1071"/>
      <c r="C32" s="1071"/>
      <c r="D32" s="1071"/>
      <c r="E32" s="1071"/>
      <c r="F32" s="1071"/>
      <c r="G32" s="1071"/>
      <c r="H32" s="1071"/>
      <c r="I32" s="1071"/>
      <c r="J32" s="1071"/>
      <c r="K32" s="1071"/>
      <c r="L32" s="1071"/>
      <c r="M32" s="1071"/>
      <c r="N32" s="1071"/>
      <c r="O32" s="1071"/>
      <c r="P32" s="1071"/>
      <c r="Q32" s="1071"/>
      <c r="R32" s="1071"/>
      <c r="S32" s="1071"/>
      <c r="T32" s="1071"/>
      <c r="U32" s="1071"/>
      <c r="V32" s="1071"/>
      <c r="W32" s="1071"/>
      <c r="X32" s="1071"/>
      <c r="Y32" s="1071"/>
      <c r="Z32" s="1071"/>
      <c r="AA32" s="1071"/>
      <c r="AB32" s="1071"/>
      <c r="AC32" s="1071"/>
      <c r="AD32" s="1071"/>
      <c r="AE32" s="1071"/>
      <c r="AF32" s="1071"/>
    </row>
    <row r="33" spans="1:32">
      <c r="A33" s="1071"/>
      <c r="B33" s="1071"/>
      <c r="C33" s="1071"/>
      <c r="D33" s="1071"/>
      <c r="E33" s="1071"/>
      <c r="F33" s="1071"/>
      <c r="G33" s="1071"/>
      <c r="H33" s="1071"/>
      <c r="I33" s="1071"/>
      <c r="J33" s="1071"/>
      <c r="K33" s="1071"/>
      <c r="L33" s="1071"/>
      <c r="M33" s="1071"/>
      <c r="N33" s="1071"/>
      <c r="O33" s="1071"/>
      <c r="P33" s="1071"/>
      <c r="Q33" s="1071"/>
      <c r="R33" s="1071"/>
      <c r="S33" s="1071"/>
      <c r="T33" s="1071"/>
      <c r="U33" s="1071"/>
      <c r="V33" s="1071"/>
      <c r="W33" s="1071"/>
      <c r="X33" s="1071"/>
      <c r="Y33" s="1071"/>
      <c r="Z33" s="1071"/>
      <c r="AA33" s="1071"/>
      <c r="AB33" s="1071"/>
      <c r="AC33" s="1071"/>
      <c r="AD33" s="1071"/>
      <c r="AE33" s="1071"/>
      <c r="AF33" s="1071"/>
    </row>
    <row r="34" spans="1:32">
      <c r="A34" s="1071"/>
      <c r="B34" s="1071"/>
      <c r="C34" s="1071"/>
      <c r="D34" s="1071"/>
      <c r="E34" s="1071"/>
      <c r="F34" s="1071"/>
      <c r="G34" s="1071"/>
      <c r="H34" s="1071"/>
      <c r="I34" s="1071"/>
      <c r="J34" s="1071"/>
      <c r="K34" s="1071"/>
      <c r="L34" s="1071"/>
      <c r="M34" s="1071"/>
      <c r="N34" s="1071"/>
      <c r="O34" s="1071"/>
      <c r="P34" s="1071"/>
      <c r="Q34" s="1071"/>
      <c r="R34" s="1071"/>
      <c r="S34" s="1071"/>
      <c r="T34" s="1071"/>
      <c r="U34" s="1071"/>
      <c r="V34" s="1071"/>
      <c r="W34" s="1071"/>
      <c r="X34" s="1071"/>
      <c r="Y34" s="1071"/>
      <c r="Z34" s="1071"/>
      <c r="AA34" s="1071"/>
      <c r="AB34" s="1071"/>
      <c r="AC34" s="1071"/>
      <c r="AD34" s="1071"/>
      <c r="AE34" s="1071"/>
      <c r="AF34" s="107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T26"/>
  <sheetViews>
    <sheetView showGridLines="0" workbookViewId="0">
      <pane xSplit="1" ySplit="2" topLeftCell="V3" activePane="bottomRight" state="frozen"/>
      <selection pane="topRight"/>
      <selection pane="bottomLeft"/>
      <selection pane="bottomRight"/>
    </sheetView>
  </sheetViews>
  <sheetFormatPr baseColWidth="10" defaultColWidth="11.42578125" defaultRowHeight="11.25" customHeight="1"/>
  <cols>
    <col min="1" max="1" width="45.42578125" style="8" customWidth="1"/>
    <col min="2" max="30" width="6.5703125" style="8" bestFit="1" customWidth="1"/>
    <col min="31" max="36" width="5.5703125" style="8" bestFit="1" customWidth="1"/>
    <col min="37" max="37" width="6.5703125" style="8" bestFit="1" customWidth="1"/>
    <col min="38" max="42" width="5.5703125" style="8" bestFit="1" customWidth="1"/>
    <col min="43" max="43" width="7.85546875" style="8" customWidth="1"/>
    <col min="44" max="16384" width="11.42578125" style="8"/>
  </cols>
  <sheetData>
    <row r="1" spans="1:46" ht="11.25" customHeight="1">
      <c r="A1" s="40" t="s">
        <v>382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R1" s="448"/>
      <c r="AS1" s="448"/>
      <c r="AT1" s="448"/>
    </row>
    <row r="2" spans="1:46" ht="11.25" customHeight="1">
      <c r="A2" s="9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9"/>
      <c r="AE2" s="9"/>
      <c r="AF2" s="9"/>
      <c r="AG2" s="9"/>
      <c r="AH2" s="9"/>
      <c r="AI2" s="9"/>
      <c r="AJ2" s="9"/>
      <c r="AK2" s="9"/>
      <c r="AL2" s="9"/>
      <c r="AM2" s="9"/>
      <c r="AN2" s="97"/>
      <c r="AO2" s="9"/>
      <c r="AQ2" s="180" t="s">
        <v>380</v>
      </c>
      <c r="AR2" s="448"/>
      <c r="AS2" s="448"/>
      <c r="AT2" s="448"/>
    </row>
    <row r="3" spans="1:46" ht="11.25" customHeight="1">
      <c r="A3" s="888"/>
      <c r="B3" s="889">
        <v>1980</v>
      </c>
      <c r="C3" s="888">
        <v>1981</v>
      </c>
      <c r="D3" s="888">
        <v>1982</v>
      </c>
      <c r="E3" s="888">
        <v>1983</v>
      </c>
      <c r="F3" s="888">
        <v>1984</v>
      </c>
      <c r="G3" s="888">
        <v>1985</v>
      </c>
      <c r="H3" s="888">
        <v>1986</v>
      </c>
      <c r="I3" s="888">
        <v>1987</v>
      </c>
      <c r="J3" s="888">
        <v>1988</v>
      </c>
      <c r="K3" s="888">
        <v>1989</v>
      </c>
      <c r="L3" s="888">
        <v>1990</v>
      </c>
      <c r="M3" s="888">
        <v>1991</v>
      </c>
      <c r="N3" s="888">
        <v>1992</v>
      </c>
      <c r="O3" s="888">
        <v>1993</v>
      </c>
      <c r="P3" s="888">
        <v>1994</v>
      </c>
      <c r="Q3" s="888">
        <v>1995</v>
      </c>
      <c r="R3" s="888">
        <v>1996</v>
      </c>
      <c r="S3" s="888">
        <v>1997</v>
      </c>
      <c r="T3" s="888">
        <v>1998</v>
      </c>
      <c r="U3" s="888">
        <v>1999</v>
      </c>
      <c r="V3" s="888">
        <v>2000</v>
      </c>
      <c r="W3" s="888">
        <v>2001</v>
      </c>
      <c r="X3" s="888">
        <v>2002</v>
      </c>
      <c r="Y3" s="888">
        <v>2003</v>
      </c>
      <c r="Z3" s="888">
        <v>2004</v>
      </c>
      <c r="AA3" s="888">
        <v>2005</v>
      </c>
      <c r="AB3" s="890">
        <v>2006</v>
      </c>
      <c r="AC3" s="888">
        <v>2007</v>
      </c>
      <c r="AD3" s="888">
        <v>2008</v>
      </c>
      <c r="AE3" s="888">
        <v>2009</v>
      </c>
      <c r="AF3" s="888">
        <v>2010</v>
      </c>
      <c r="AG3" s="888">
        <v>2011</v>
      </c>
      <c r="AH3" s="891">
        <v>2012</v>
      </c>
      <c r="AI3" s="891">
        <v>2013</v>
      </c>
      <c r="AJ3" s="891">
        <v>2014</v>
      </c>
      <c r="AK3" s="890">
        <v>2015</v>
      </c>
      <c r="AL3" s="892">
        <v>2016</v>
      </c>
      <c r="AM3" s="892">
        <v>2017</v>
      </c>
      <c r="AN3" s="892">
        <v>2018</v>
      </c>
      <c r="AO3" s="892">
        <v>2019</v>
      </c>
      <c r="AP3" s="892">
        <v>2020</v>
      </c>
      <c r="AQ3" s="893">
        <v>2021</v>
      </c>
      <c r="AR3" s="448"/>
      <c r="AS3" s="448"/>
      <c r="AT3" s="448"/>
    </row>
    <row r="4" spans="1:46" ht="11.25" customHeight="1">
      <c r="A4" s="368" t="s">
        <v>22</v>
      </c>
      <c r="B4" s="306">
        <v>41100</v>
      </c>
      <c r="C4" s="42">
        <v>40800</v>
      </c>
      <c r="D4" s="42">
        <v>36800</v>
      </c>
      <c r="E4" s="42">
        <v>35300</v>
      </c>
      <c r="F4" s="42">
        <v>34400</v>
      </c>
      <c r="G4" s="42">
        <v>33900</v>
      </c>
      <c r="H4" s="42">
        <v>31900</v>
      </c>
      <c r="I4" s="42">
        <v>31600</v>
      </c>
      <c r="J4" s="42">
        <v>31900</v>
      </c>
      <c r="K4" s="42">
        <v>31900</v>
      </c>
      <c r="L4" s="42">
        <v>30800</v>
      </c>
      <c r="M4" s="42">
        <v>30800</v>
      </c>
      <c r="N4" s="42">
        <v>29500</v>
      </c>
      <c r="O4" s="42">
        <v>27000</v>
      </c>
      <c r="P4" s="42">
        <v>28300</v>
      </c>
      <c r="Q4" s="42">
        <v>27300</v>
      </c>
      <c r="R4" s="42">
        <v>27000</v>
      </c>
      <c r="S4" s="42">
        <v>28600</v>
      </c>
      <c r="T4" s="42">
        <v>28500</v>
      </c>
      <c r="U4" s="42">
        <v>28400</v>
      </c>
      <c r="V4" s="42">
        <v>27700</v>
      </c>
      <c r="W4" s="42">
        <v>25200</v>
      </c>
      <c r="X4" s="42">
        <v>25200</v>
      </c>
      <c r="Y4" s="42">
        <v>23900</v>
      </c>
      <c r="Z4" s="42">
        <v>24300</v>
      </c>
      <c r="AA4" s="42">
        <v>21600</v>
      </c>
      <c r="AB4" s="340">
        <v>24600</v>
      </c>
      <c r="AC4" s="42">
        <v>25200</v>
      </c>
      <c r="AD4" s="42">
        <v>26063.180043181099</v>
      </c>
      <c r="AE4" s="42">
        <v>22571.388114012501</v>
      </c>
      <c r="AF4" s="42">
        <v>22570.215460992898</v>
      </c>
      <c r="AG4" s="42">
        <v>25361.018432137502</v>
      </c>
      <c r="AH4" s="308">
        <v>22061.508999999998</v>
      </c>
      <c r="AI4" s="308">
        <v>20288.789447968898</v>
      </c>
      <c r="AJ4" s="308">
        <v>20136.9627273849</v>
      </c>
      <c r="AK4" s="340">
        <v>21461.525430000002</v>
      </c>
      <c r="AL4" s="882">
        <v>20496.900000000001</v>
      </c>
      <c r="AM4" s="882">
        <v>20839.400000000001</v>
      </c>
      <c r="AN4" s="882">
        <v>20490.2</v>
      </c>
      <c r="AO4" s="882">
        <v>20423.7</v>
      </c>
      <c r="AP4" s="882">
        <v>18784.900000000001</v>
      </c>
      <c r="AQ4" s="885">
        <v>21774.7</v>
      </c>
      <c r="AR4" s="448"/>
      <c r="AS4" s="448"/>
      <c r="AT4" s="448"/>
    </row>
    <row r="5" spans="1:46" ht="11.25" customHeight="1">
      <c r="A5" s="41" t="s">
        <v>58</v>
      </c>
      <c r="B5" s="43">
        <v>8900</v>
      </c>
      <c r="C5" s="44">
        <v>7900</v>
      </c>
      <c r="D5" s="44">
        <v>7200</v>
      </c>
      <c r="E5" s="44">
        <v>6800</v>
      </c>
      <c r="F5" s="44">
        <v>7000</v>
      </c>
      <c r="G5" s="44">
        <v>6300</v>
      </c>
      <c r="H5" s="44">
        <v>5800</v>
      </c>
      <c r="I5" s="44">
        <v>5500</v>
      </c>
      <c r="J5" s="44">
        <v>5700</v>
      </c>
      <c r="K5" s="44">
        <v>6200</v>
      </c>
      <c r="L5" s="44">
        <v>6200</v>
      </c>
      <c r="M5" s="44">
        <v>5700</v>
      </c>
      <c r="N5" s="44">
        <v>5700</v>
      </c>
      <c r="O5" s="44">
        <v>4700</v>
      </c>
      <c r="P5" s="44">
        <v>5600</v>
      </c>
      <c r="Q5" s="44">
        <v>5900</v>
      </c>
      <c r="R5" s="44">
        <v>6200</v>
      </c>
      <c r="S5" s="44">
        <v>6600</v>
      </c>
      <c r="T5" s="44">
        <v>7700</v>
      </c>
      <c r="U5" s="44">
        <v>7600</v>
      </c>
      <c r="V5" s="44">
        <v>8300</v>
      </c>
      <c r="W5" s="44">
        <v>7500</v>
      </c>
      <c r="X5" s="44">
        <v>7900</v>
      </c>
      <c r="Y5" s="44">
        <v>7300</v>
      </c>
      <c r="Z5" s="44">
        <v>8100</v>
      </c>
      <c r="AA5" s="44">
        <v>6900</v>
      </c>
      <c r="AB5" s="341">
        <v>5900</v>
      </c>
      <c r="AC5" s="44">
        <v>6200</v>
      </c>
      <c r="AD5" s="44">
        <v>5002.972126136</v>
      </c>
      <c r="AE5" s="44">
        <v>3409.9264832066001</v>
      </c>
      <c r="AF5" s="44">
        <v>1741.3117936967701</v>
      </c>
      <c r="AG5" s="44">
        <v>2531.6480150831699</v>
      </c>
      <c r="AH5" s="44">
        <v>3027.7089999999998</v>
      </c>
      <c r="AI5" s="44">
        <v>3731.7563541183399</v>
      </c>
      <c r="AJ5" s="44">
        <v>4051.9532974611502</v>
      </c>
      <c r="AK5" s="341">
        <v>4479.03413</v>
      </c>
      <c r="AL5" s="882">
        <v>4248.7</v>
      </c>
      <c r="AM5" s="882">
        <v>4306.6000000000004</v>
      </c>
      <c r="AN5" s="882">
        <v>4216.8</v>
      </c>
      <c r="AO5" s="882">
        <v>4477.1000000000004</v>
      </c>
      <c r="AP5" s="882">
        <v>4622.3999999999996</v>
      </c>
      <c r="AQ5" s="885">
        <v>4902.8</v>
      </c>
      <c r="AR5" s="448"/>
      <c r="AS5" s="448"/>
      <c r="AT5" s="448"/>
    </row>
    <row r="6" spans="1:46" ht="11.25" customHeight="1">
      <c r="A6" s="369" t="s">
        <v>59</v>
      </c>
      <c r="B6" s="43">
        <v>11200</v>
      </c>
      <c r="C6" s="44">
        <v>10600</v>
      </c>
      <c r="D6" s="44">
        <v>9400</v>
      </c>
      <c r="E6" s="44">
        <v>9400</v>
      </c>
      <c r="F6" s="44">
        <v>10400</v>
      </c>
      <c r="G6" s="44">
        <v>9900</v>
      </c>
      <c r="H6" s="44">
        <v>8500</v>
      </c>
      <c r="I6" s="44">
        <v>8500</v>
      </c>
      <c r="J6" s="44">
        <v>9100</v>
      </c>
      <c r="K6" s="44">
        <v>9500</v>
      </c>
      <c r="L6" s="44">
        <v>8800</v>
      </c>
      <c r="M6" s="44">
        <v>9100</v>
      </c>
      <c r="N6" s="44">
        <v>8900</v>
      </c>
      <c r="O6" s="44">
        <v>8200</v>
      </c>
      <c r="P6" s="44">
        <v>8600</v>
      </c>
      <c r="Q6" s="44">
        <v>8500</v>
      </c>
      <c r="R6" s="44">
        <v>8600</v>
      </c>
      <c r="S6" s="44">
        <v>9400</v>
      </c>
      <c r="T6" s="44">
        <v>9400</v>
      </c>
      <c r="U6" s="44">
        <v>9200</v>
      </c>
      <c r="V6" s="44">
        <v>10200</v>
      </c>
      <c r="W6" s="44">
        <v>9500</v>
      </c>
      <c r="X6" s="44">
        <v>9000</v>
      </c>
      <c r="Y6" s="44">
        <v>8500</v>
      </c>
      <c r="Z6" s="44">
        <v>7400</v>
      </c>
      <c r="AA6" s="44">
        <v>7000</v>
      </c>
      <c r="AB6" s="341">
        <v>6300</v>
      </c>
      <c r="AC6" s="44">
        <v>6500</v>
      </c>
      <c r="AD6" s="44">
        <v>5887.4395744419999</v>
      </c>
      <c r="AE6" s="44">
        <v>3755.49740889846</v>
      </c>
      <c r="AF6" s="44">
        <v>3939.7685486057399</v>
      </c>
      <c r="AG6" s="44">
        <v>4090.01377708583</v>
      </c>
      <c r="AH6" s="312">
        <v>4332.8429999999998</v>
      </c>
      <c r="AI6" s="312">
        <v>4890.7672559891698</v>
      </c>
      <c r="AJ6" s="312">
        <v>5189.9619754454197</v>
      </c>
      <c r="AK6" s="341">
        <v>5828.8020189999997</v>
      </c>
      <c r="AL6" s="883">
        <v>4989.8999999999996</v>
      </c>
      <c r="AM6" s="883">
        <v>5549.6</v>
      </c>
      <c r="AN6" s="883">
        <v>5688.5</v>
      </c>
      <c r="AO6" s="883">
        <v>5449.2</v>
      </c>
      <c r="AP6" s="883">
        <v>4897.1000000000004</v>
      </c>
      <c r="AQ6" s="886">
        <v>5572.9</v>
      </c>
      <c r="AR6" s="448"/>
      <c r="AS6" s="448"/>
      <c r="AT6" s="448"/>
    </row>
    <row r="7" spans="1:46" ht="11.25" customHeight="1">
      <c r="A7" s="369" t="s">
        <v>60</v>
      </c>
      <c r="B7" s="43">
        <v>5200</v>
      </c>
      <c r="C7" s="44">
        <v>5100</v>
      </c>
      <c r="D7" s="44">
        <v>5000</v>
      </c>
      <c r="E7" s="44">
        <v>5100</v>
      </c>
      <c r="F7" s="44">
        <v>5700</v>
      </c>
      <c r="G7" s="44">
        <v>5600</v>
      </c>
      <c r="H7" s="44">
        <v>5500</v>
      </c>
      <c r="I7" s="44">
        <v>5700</v>
      </c>
      <c r="J7" s="44">
        <v>5600</v>
      </c>
      <c r="K7" s="44">
        <v>5700</v>
      </c>
      <c r="L7" s="44">
        <v>5700</v>
      </c>
      <c r="M7" s="44">
        <v>5900</v>
      </c>
      <c r="N7" s="44">
        <v>6300</v>
      </c>
      <c r="O7" s="44">
        <v>6000</v>
      </c>
      <c r="P7" s="44">
        <v>7300</v>
      </c>
      <c r="Q7" s="44">
        <v>7500</v>
      </c>
      <c r="R7" s="44">
        <v>8700</v>
      </c>
      <c r="S7" s="44">
        <v>10200</v>
      </c>
      <c r="T7" s="44">
        <v>9500</v>
      </c>
      <c r="U7" s="44">
        <v>9200</v>
      </c>
      <c r="V7" s="44">
        <v>9300</v>
      </c>
      <c r="W7" s="44">
        <v>8200</v>
      </c>
      <c r="X7" s="44">
        <v>7900</v>
      </c>
      <c r="Y7" s="44">
        <v>7100</v>
      </c>
      <c r="Z7" s="44">
        <v>6500</v>
      </c>
      <c r="AA7" s="44">
        <v>5200</v>
      </c>
      <c r="AB7" s="341">
        <v>4400</v>
      </c>
      <c r="AC7" s="44">
        <v>4700</v>
      </c>
      <c r="AD7" s="44">
        <v>3482.5373415029999</v>
      </c>
      <c r="AE7" s="44">
        <v>2392.3570511100002</v>
      </c>
      <c r="AF7" s="44">
        <v>1713.45574970032</v>
      </c>
      <c r="AG7" s="44">
        <v>2218.90658916443</v>
      </c>
      <c r="AH7" s="312">
        <v>3116.8420000000001</v>
      </c>
      <c r="AI7" s="312">
        <v>3318.7995559221899</v>
      </c>
      <c r="AJ7" s="312">
        <v>3217.4344995900601</v>
      </c>
      <c r="AK7" s="341">
        <v>4558.6953139999996</v>
      </c>
      <c r="AL7" s="883">
        <v>4964.3</v>
      </c>
      <c r="AM7" s="883">
        <v>4769.3</v>
      </c>
      <c r="AN7" s="883">
        <v>3439.9</v>
      </c>
      <c r="AO7" s="883">
        <v>3543.1</v>
      </c>
      <c r="AP7" s="883">
        <v>2977.3</v>
      </c>
      <c r="AQ7" s="886">
        <v>3500.9</v>
      </c>
    </row>
    <row r="8" spans="1:46" ht="11.25" customHeight="1">
      <c r="A8" s="371" t="s">
        <v>57</v>
      </c>
      <c r="B8" s="314">
        <v>66400</v>
      </c>
      <c r="C8" s="315">
        <v>64400.000000000007</v>
      </c>
      <c r="D8" s="315">
        <v>58400</v>
      </c>
      <c r="E8" s="315">
        <v>56600</v>
      </c>
      <c r="F8" s="315">
        <v>57500</v>
      </c>
      <c r="G8" s="315">
        <v>55700</v>
      </c>
      <c r="H8" s="315">
        <v>51700</v>
      </c>
      <c r="I8" s="315">
        <v>51300</v>
      </c>
      <c r="J8" s="315">
        <v>52300</v>
      </c>
      <c r="K8" s="315">
        <v>53300</v>
      </c>
      <c r="L8" s="315">
        <v>51500</v>
      </c>
      <c r="M8" s="315">
        <v>51500</v>
      </c>
      <c r="N8" s="315">
        <v>50400</v>
      </c>
      <c r="O8" s="315">
        <v>45900</v>
      </c>
      <c r="P8" s="315">
        <v>49700</v>
      </c>
      <c r="Q8" s="315">
        <v>49200</v>
      </c>
      <c r="R8" s="315">
        <v>50500</v>
      </c>
      <c r="S8" s="315">
        <v>54800</v>
      </c>
      <c r="T8" s="315">
        <v>55100</v>
      </c>
      <c r="U8" s="315">
        <v>54400</v>
      </c>
      <c r="V8" s="315">
        <v>55500</v>
      </c>
      <c r="W8" s="315">
        <v>50400</v>
      </c>
      <c r="X8" s="315">
        <v>50000</v>
      </c>
      <c r="Y8" s="315">
        <v>46800</v>
      </c>
      <c r="Z8" s="315">
        <v>46300</v>
      </c>
      <c r="AA8" s="315">
        <v>40700</v>
      </c>
      <c r="AB8" s="342">
        <v>41200</v>
      </c>
      <c r="AC8" s="315">
        <v>42600</v>
      </c>
      <c r="AD8" s="315">
        <v>40436.129084262102</v>
      </c>
      <c r="AE8" s="315">
        <v>32129.1690572275</v>
      </c>
      <c r="AF8" s="315">
        <v>29964.751552995702</v>
      </c>
      <c r="AG8" s="315">
        <v>34201.586814470997</v>
      </c>
      <c r="AH8" s="192">
        <v>32538.902999999998</v>
      </c>
      <c r="AI8" s="192">
        <v>32230.112613998601</v>
      </c>
      <c r="AJ8" s="192">
        <v>32596.312499881598</v>
      </c>
      <c r="AK8" s="342">
        <v>36328.056893000001</v>
      </c>
      <c r="AL8" s="884">
        <v>34699.800000000003</v>
      </c>
      <c r="AM8" s="884">
        <v>35464.9</v>
      </c>
      <c r="AN8" s="884">
        <v>33835.599999999999</v>
      </c>
      <c r="AO8" s="884">
        <v>33893.1</v>
      </c>
      <c r="AP8" s="884">
        <v>31281.8</v>
      </c>
      <c r="AQ8" s="887">
        <v>35751.300000000003</v>
      </c>
    </row>
    <row r="9" spans="1:46" s="448" customFormat="1" ht="11.25" customHeight="1">
      <c r="A9" s="40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671"/>
    </row>
    <row r="10" spans="1:46" s="448" customFormat="1" ht="11.25" customHeight="1">
      <c r="A10" s="40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671"/>
      <c r="AQ10" s="180" t="s">
        <v>384</v>
      </c>
    </row>
    <row r="11" spans="1:46" ht="11.25" customHeight="1">
      <c r="A11" s="373" t="s">
        <v>383</v>
      </c>
      <c r="B11" s="374">
        <v>214.4</v>
      </c>
      <c r="C11" s="375">
        <v>201.5</v>
      </c>
      <c r="D11" s="375">
        <v>193.3</v>
      </c>
      <c r="E11" s="375">
        <v>187.8</v>
      </c>
      <c r="F11" s="375">
        <v>180.7</v>
      </c>
      <c r="G11" s="375">
        <v>175.6</v>
      </c>
      <c r="H11" s="375">
        <v>159.6</v>
      </c>
      <c r="I11" s="375">
        <v>159.4</v>
      </c>
      <c r="J11" s="375">
        <v>160.4</v>
      </c>
      <c r="K11" s="375">
        <v>159.80000000000001</v>
      </c>
      <c r="L11" s="375">
        <v>159.9</v>
      </c>
      <c r="M11" s="375">
        <v>152.9</v>
      </c>
      <c r="N11" s="375">
        <v>156.1</v>
      </c>
      <c r="O11" s="375">
        <v>143.6</v>
      </c>
      <c r="P11" s="375">
        <v>147.5</v>
      </c>
      <c r="Q11" s="375">
        <v>140.69999999999999</v>
      </c>
      <c r="R11" s="375">
        <v>150.6</v>
      </c>
      <c r="S11" s="375">
        <v>153.4</v>
      </c>
      <c r="T11" s="375">
        <v>153.4</v>
      </c>
      <c r="U11" s="375">
        <v>153.9</v>
      </c>
      <c r="V11" s="375">
        <v>153.80000000000001</v>
      </c>
      <c r="W11" s="375">
        <v>142.6</v>
      </c>
      <c r="X11" s="375">
        <v>142</v>
      </c>
      <c r="Y11" s="375">
        <v>130.4</v>
      </c>
      <c r="Z11" s="375">
        <v>121.6</v>
      </c>
      <c r="AA11" s="375">
        <v>105.7</v>
      </c>
      <c r="AB11" s="376">
        <v>103</v>
      </c>
      <c r="AC11" s="375">
        <v>100.8</v>
      </c>
      <c r="AD11" s="375">
        <v>94.435000000000002</v>
      </c>
      <c r="AE11" s="375">
        <v>74.2</v>
      </c>
      <c r="AF11" s="375">
        <v>66.185000000000002</v>
      </c>
      <c r="AG11" s="375">
        <v>67.951809999999995</v>
      </c>
      <c r="AH11" s="375">
        <v>62.726512</v>
      </c>
      <c r="AI11" s="375">
        <v>66.896343999999999</v>
      </c>
      <c r="AJ11" s="375">
        <v>63.113444999999999</v>
      </c>
      <c r="AK11" s="376">
        <v>62.626773999999997</v>
      </c>
      <c r="AL11" s="375">
        <v>61.1</v>
      </c>
      <c r="AM11" s="375">
        <v>63.2</v>
      </c>
      <c r="AN11" s="375">
        <v>60.7</v>
      </c>
      <c r="AO11" s="375">
        <v>58.7</v>
      </c>
      <c r="AP11" s="375">
        <v>53.6</v>
      </c>
      <c r="AQ11" s="377">
        <v>59.6</v>
      </c>
    </row>
    <row r="12" spans="1:46" ht="11.25" customHeight="1"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9"/>
    </row>
    <row r="13" spans="1:46" ht="11.25" customHeight="1"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Q13" s="180" t="s">
        <v>381</v>
      </c>
    </row>
    <row r="14" spans="1:46" ht="11.25" customHeight="1">
      <c r="A14" s="299"/>
      <c r="B14" s="298">
        <v>1980</v>
      </c>
      <c r="C14" s="299">
        <v>1981</v>
      </c>
      <c r="D14" s="299">
        <v>1982</v>
      </c>
      <c r="E14" s="299">
        <v>1983</v>
      </c>
      <c r="F14" s="299">
        <v>1984</v>
      </c>
      <c r="G14" s="299">
        <v>1985</v>
      </c>
      <c r="H14" s="299">
        <v>1986</v>
      </c>
      <c r="I14" s="299">
        <v>1987</v>
      </c>
      <c r="J14" s="299">
        <v>1988</v>
      </c>
      <c r="K14" s="299">
        <v>1989</v>
      </c>
      <c r="L14" s="299">
        <v>1990</v>
      </c>
      <c r="M14" s="299">
        <v>1991</v>
      </c>
      <c r="N14" s="299">
        <v>1992</v>
      </c>
      <c r="O14" s="299">
        <v>1993</v>
      </c>
      <c r="P14" s="299">
        <v>1994</v>
      </c>
      <c r="Q14" s="299">
        <v>1995</v>
      </c>
      <c r="R14" s="299">
        <v>1996</v>
      </c>
      <c r="S14" s="299">
        <v>1997</v>
      </c>
      <c r="T14" s="299">
        <v>1998</v>
      </c>
      <c r="U14" s="299">
        <v>1999</v>
      </c>
      <c r="V14" s="299">
        <v>2000</v>
      </c>
      <c r="W14" s="299">
        <v>2001</v>
      </c>
      <c r="X14" s="299">
        <v>2002</v>
      </c>
      <c r="Y14" s="299">
        <v>2003</v>
      </c>
      <c r="Z14" s="299">
        <v>2004</v>
      </c>
      <c r="AA14" s="299">
        <v>2005</v>
      </c>
      <c r="AB14" s="366">
        <v>2006</v>
      </c>
      <c r="AC14" s="299">
        <v>2007</v>
      </c>
      <c r="AD14" s="299">
        <v>2008</v>
      </c>
      <c r="AE14" s="299">
        <v>2009</v>
      </c>
      <c r="AF14" s="299">
        <v>2010</v>
      </c>
      <c r="AG14" s="299">
        <v>2011</v>
      </c>
      <c r="AH14" s="300">
        <v>2012</v>
      </c>
      <c r="AI14" s="300">
        <v>2013</v>
      </c>
      <c r="AJ14" s="300">
        <v>2014</v>
      </c>
      <c r="AK14" s="366">
        <v>2015</v>
      </c>
      <c r="AL14" s="184">
        <v>2016</v>
      </c>
      <c r="AM14" s="184">
        <v>2017</v>
      </c>
      <c r="AN14" s="184">
        <v>2018</v>
      </c>
      <c r="AO14" s="184">
        <v>2019</v>
      </c>
      <c r="AP14" s="184">
        <v>2020</v>
      </c>
      <c r="AQ14" s="389">
        <v>2021</v>
      </c>
    </row>
    <row r="15" spans="1:46" ht="11.25" customHeight="1">
      <c r="A15" s="368" t="s">
        <v>22</v>
      </c>
      <c r="B15" s="306">
        <v>131400</v>
      </c>
      <c r="C15" s="42">
        <v>127300</v>
      </c>
      <c r="D15" s="42">
        <v>112400</v>
      </c>
      <c r="E15" s="42">
        <v>106700</v>
      </c>
      <c r="F15" s="42">
        <v>103700</v>
      </c>
      <c r="G15" s="42">
        <v>101100</v>
      </c>
      <c r="H15" s="42">
        <v>93000</v>
      </c>
      <c r="I15" s="42">
        <v>90900</v>
      </c>
      <c r="J15" s="42">
        <v>92000</v>
      </c>
      <c r="K15" s="42">
        <v>92700</v>
      </c>
      <c r="L15" s="42">
        <v>89400</v>
      </c>
      <c r="M15" s="42">
        <v>88100</v>
      </c>
      <c r="N15" s="42">
        <v>84000</v>
      </c>
      <c r="O15" s="42">
        <v>75000</v>
      </c>
      <c r="P15" s="42">
        <v>78500</v>
      </c>
      <c r="Q15" s="42">
        <v>75500</v>
      </c>
      <c r="R15" s="42">
        <v>77300</v>
      </c>
      <c r="S15" s="42">
        <v>80200</v>
      </c>
      <c r="T15" s="42">
        <v>79300</v>
      </c>
      <c r="U15" s="42">
        <v>79600</v>
      </c>
      <c r="V15" s="42">
        <v>77800</v>
      </c>
      <c r="W15" s="42">
        <v>69400</v>
      </c>
      <c r="X15" s="42">
        <v>71600</v>
      </c>
      <c r="Y15" s="42">
        <v>68500</v>
      </c>
      <c r="Z15" s="42">
        <v>69900</v>
      </c>
      <c r="AA15" s="42">
        <v>61900</v>
      </c>
      <c r="AB15" s="340">
        <v>71000</v>
      </c>
      <c r="AC15" s="42">
        <v>71000</v>
      </c>
      <c r="AD15" s="42">
        <v>73012.942763483399</v>
      </c>
      <c r="AE15" s="42">
        <v>63064.127556245701</v>
      </c>
      <c r="AF15" s="42">
        <v>66124.259040570905</v>
      </c>
      <c r="AG15" s="42">
        <v>69380.671367243805</v>
      </c>
      <c r="AH15" s="308">
        <v>59951.438000000002</v>
      </c>
      <c r="AI15" s="308">
        <v>60368.501717069303</v>
      </c>
      <c r="AJ15" s="308">
        <v>57753.899187778799</v>
      </c>
      <c r="AK15" s="340">
        <v>61133.144999999997</v>
      </c>
      <c r="AL15" s="882">
        <v>56466.8</v>
      </c>
      <c r="AM15" s="882">
        <v>58323.7</v>
      </c>
      <c r="AN15" s="882">
        <v>54283</v>
      </c>
      <c r="AO15" s="882">
        <v>57693.7</v>
      </c>
      <c r="AP15" s="882">
        <v>50928</v>
      </c>
      <c r="AQ15" s="885">
        <v>58765.2</v>
      </c>
    </row>
    <row r="16" spans="1:46" ht="11.25" customHeight="1">
      <c r="A16" s="41" t="s">
        <v>58</v>
      </c>
      <c r="B16" s="43">
        <v>36200</v>
      </c>
      <c r="C16" s="44">
        <v>30500</v>
      </c>
      <c r="D16" s="44">
        <v>27200</v>
      </c>
      <c r="E16" s="44">
        <v>25000</v>
      </c>
      <c r="F16" s="44">
        <v>26200</v>
      </c>
      <c r="G16" s="44">
        <v>23600</v>
      </c>
      <c r="H16" s="44">
        <v>20900</v>
      </c>
      <c r="I16" s="44">
        <v>19200</v>
      </c>
      <c r="J16" s="44">
        <v>19000</v>
      </c>
      <c r="K16" s="44">
        <v>19800</v>
      </c>
      <c r="L16" s="44">
        <v>20400</v>
      </c>
      <c r="M16" s="44">
        <v>19600</v>
      </c>
      <c r="N16" s="44">
        <v>20100</v>
      </c>
      <c r="O16" s="44">
        <v>15700</v>
      </c>
      <c r="P16" s="44">
        <v>17200</v>
      </c>
      <c r="Q16" s="44">
        <v>17700</v>
      </c>
      <c r="R16" s="44">
        <v>17900</v>
      </c>
      <c r="S16" s="44">
        <v>19300</v>
      </c>
      <c r="T16" s="44">
        <v>22600</v>
      </c>
      <c r="U16" s="44">
        <v>22600</v>
      </c>
      <c r="V16" s="44">
        <v>24600</v>
      </c>
      <c r="W16" s="44">
        <v>21700</v>
      </c>
      <c r="X16" s="44">
        <v>22300</v>
      </c>
      <c r="Y16" s="44">
        <v>20700</v>
      </c>
      <c r="Z16" s="44">
        <v>21800</v>
      </c>
      <c r="AA16" s="44">
        <v>20200</v>
      </c>
      <c r="AB16" s="341">
        <v>15000</v>
      </c>
      <c r="AC16" s="44">
        <v>16000</v>
      </c>
      <c r="AD16" s="44">
        <v>14442.425440999999</v>
      </c>
      <c r="AE16" s="44">
        <v>10077.2599246017</v>
      </c>
      <c r="AF16" s="44">
        <v>5829.8347628061001</v>
      </c>
      <c r="AG16" s="44">
        <v>7930.3505860245996</v>
      </c>
      <c r="AH16" s="44">
        <v>9939.4599999999991</v>
      </c>
      <c r="AI16" s="44">
        <v>11990.9477610056</v>
      </c>
      <c r="AJ16" s="44">
        <v>12767.8665242843</v>
      </c>
      <c r="AK16" s="341">
        <v>14711.281000000001</v>
      </c>
      <c r="AL16" s="882">
        <v>14168.7</v>
      </c>
      <c r="AM16" s="882">
        <v>13721.5</v>
      </c>
      <c r="AN16" s="882">
        <v>11895.3</v>
      </c>
      <c r="AO16" s="882">
        <v>12138.6</v>
      </c>
      <c r="AP16" s="882">
        <v>12353.1</v>
      </c>
      <c r="AQ16" s="885">
        <v>13816.4</v>
      </c>
    </row>
    <row r="17" spans="1:43" ht="11.25" customHeight="1">
      <c r="A17" s="369" t="s">
        <v>59</v>
      </c>
      <c r="B17" s="43">
        <v>32900</v>
      </c>
      <c r="C17" s="44">
        <v>31300</v>
      </c>
      <c r="D17" s="44">
        <v>26900</v>
      </c>
      <c r="E17" s="44">
        <v>26400</v>
      </c>
      <c r="F17" s="44">
        <v>28200</v>
      </c>
      <c r="G17" s="44">
        <v>28400</v>
      </c>
      <c r="H17" s="44">
        <v>23500</v>
      </c>
      <c r="I17" s="44">
        <v>23300</v>
      </c>
      <c r="J17" s="44">
        <v>24700</v>
      </c>
      <c r="K17" s="44">
        <v>24600</v>
      </c>
      <c r="L17" s="44">
        <v>23200</v>
      </c>
      <c r="M17" s="44">
        <v>23900</v>
      </c>
      <c r="N17" s="44">
        <v>22900</v>
      </c>
      <c r="O17" s="44">
        <v>21200</v>
      </c>
      <c r="P17" s="44">
        <v>21800</v>
      </c>
      <c r="Q17" s="44">
        <v>20900</v>
      </c>
      <c r="R17" s="44">
        <v>20500</v>
      </c>
      <c r="S17" s="44">
        <v>22500</v>
      </c>
      <c r="T17" s="44">
        <v>22700</v>
      </c>
      <c r="U17" s="44">
        <v>22400</v>
      </c>
      <c r="V17" s="44">
        <v>25200</v>
      </c>
      <c r="W17" s="44">
        <v>22600</v>
      </c>
      <c r="X17" s="44">
        <v>21800</v>
      </c>
      <c r="Y17" s="44">
        <v>20800</v>
      </c>
      <c r="Z17" s="44">
        <v>20200</v>
      </c>
      <c r="AA17" s="44">
        <v>18000</v>
      </c>
      <c r="AB17" s="341">
        <v>16000</v>
      </c>
      <c r="AC17" s="44">
        <v>17000</v>
      </c>
      <c r="AD17" s="44">
        <v>16061.851726000001</v>
      </c>
      <c r="AE17" s="44">
        <v>9897.0693993575005</v>
      </c>
      <c r="AF17" s="44">
        <v>11138.053200168401</v>
      </c>
      <c r="AG17" s="44">
        <v>11750.0351450709</v>
      </c>
      <c r="AH17" s="312">
        <v>13141.824000000001</v>
      </c>
      <c r="AI17" s="312">
        <v>15305.3401231887</v>
      </c>
      <c r="AJ17" s="312">
        <v>15045.1081993591</v>
      </c>
      <c r="AK17" s="341">
        <v>18636.749</v>
      </c>
      <c r="AL17" s="883">
        <v>16956.099999999999</v>
      </c>
      <c r="AM17" s="883">
        <v>17471.099999999999</v>
      </c>
      <c r="AN17" s="883">
        <v>16597.900000000001</v>
      </c>
      <c r="AO17" s="883">
        <v>16298.9</v>
      </c>
      <c r="AP17" s="883">
        <v>13879.2</v>
      </c>
      <c r="AQ17" s="886">
        <v>15953.6</v>
      </c>
    </row>
    <row r="18" spans="1:43" ht="11.25" customHeight="1">
      <c r="A18" s="369" t="s">
        <v>60</v>
      </c>
      <c r="B18" s="43">
        <v>8600</v>
      </c>
      <c r="C18" s="44">
        <v>8300</v>
      </c>
      <c r="D18" s="44">
        <v>8100</v>
      </c>
      <c r="E18" s="44">
        <v>8200</v>
      </c>
      <c r="F18" s="44">
        <v>9000</v>
      </c>
      <c r="G18" s="44">
        <v>8600</v>
      </c>
      <c r="H18" s="44">
        <v>8500</v>
      </c>
      <c r="I18" s="44">
        <v>9000</v>
      </c>
      <c r="J18" s="44">
        <v>9200</v>
      </c>
      <c r="K18" s="44">
        <v>9400</v>
      </c>
      <c r="L18" s="44">
        <v>9400</v>
      </c>
      <c r="M18" s="44">
        <v>9600</v>
      </c>
      <c r="N18" s="44">
        <v>10400</v>
      </c>
      <c r="O18" s="44">
        <v>9500</v>
      </c>
      <c r="P18" s="44">
        <v>11800</v>
      </c>
      <c r="Q18" s="44">
        <v>11400</v>
      </c>
      <c r="R18" s="44">
        <v>12800</v>
      </c>
      <c r="S18" s="44">
        <v>14900</v>
      </c>
      <c r="T18" s="44">
        <v>14300</v>
      </c>
      <c r="U18" s="44">
        <v>14000</v>
      </c>
      <c r="V18" s="44">
        <v>14300</v>
      </c>
      <c r="W18" s="44">
        <v>12600</v>
      </c>
      <c r="X18" s="44">
        <v>11900</v>
      </c>
      <c r="Y18" s="44">
        <v>10700</v>
      </c>
      <c r="Z18" s="44">
        <v>10100</v>
      </c>
      <c r="AA18" s="44">
        <v>7500</v>
      </c>
      <c r="AB18" s="341">
        <v>7000</v>
      </c>
      <c r="AC18" s="44">
        <v>7000</v>
      </c>
      <c r="AD18" s="44">
        <v>5018.9445599999999</v>
      </c>
      <c r="AE18" s="44">
        <v>3087.2939900000001</v>
      </c>
      <c r="AF18" s="44">
        <v>1952.6393858121601</v>
      </c>
      <c r="AG18" s="44">
        <v>2728.31554750136</v>
      </c>
      <c r="AH18" s="312">
        <v>4506.2129999999997</v>
      </c>
      <c r="AI18" s="312">
        <v>5047.4120793455404</v>
      </c>
      <c r="AJ18" s="312">
        <v>5259.3439807776604</v>
      </c>
      <c r="AK18" s="341">
        <v>8262.1640000000007</v>
      </c>
      <c r="AL18" s="883">
        <v>8320.9</v>
      </c>
      <c r="AM18" s="883">
        <v>8308.1</v>
      </c>
      <c r="AN18" s="883">
        <v>6202.1</v>
      </c>
      <c r="AO18" s="883">
        <v>6436.7</v>
      </c>
      <c r="AP18" s="883">
        <v>5648.2</v>
      </c>
      <c r="AQ18" s="886">
        <v>6406.9</v>
      </c>
    </row>
    <row r="19" spans="1:43" ht="11.25" customHeight="1">
      <c r="A19" s="371" t="s">
        <v>57</v>
      </c>
      <c r="B19" s="314">
        <v>209100</v>
      </c>
      <c r="C19" s="315">
        <v>197400</v>
      </c>
      <c r="D19" s="315">
        <v>174600</v>
      </c>
      <c r="E19" s="315">
        <v>166300</v>
      </c>
      <c r="F19" s="315">
        <v>167100</v>
      </c>
      <c r="G19" s="315">
        <v>161700</v>
      </c>
      <c r="H19" s="315">
        <v>145900</v>
      </c>
      <c r="I19" s="315">
        <v>142400</v>
      </c>
      <c r="J19" s="315">
        <v>144900</v>
      </c>
      <c r="K19" s="315">
        <v>146500</v>
      </c>
      <c r="L19" s="315">
        <v>142400</v>
      </c>
      <c r="M19" s="315">
        <v>141200</v>
      </c>
      <c r="N19" s="315">
        <v>137400</v>
      </c>
      <c r="O19" s="315">
        <v>121400</v>
      </c>
      <c r="P19" s="315">
        <v>129300.00000000001</v>
      </c>
      <c r="Q19" s="315">
        <v>125500</v>
      </c>
      <c r="R19" s="315">
        <v>128500</v>
      </c>
      <c r="S19" s="315">
        <v>136900</v>
      </c>
      <c r="T19" s="315">
        <v>138900</v>
      </c>
      <c r="U19" s="315">
        <v>138600</v>
      </c>
      <c r="V19" s="315">
        <v>141900</v>
      </c>
      <c r="W19" s="315">
        <v>126300</v>
      </c>
      <c r="X19" s="315">
        <v>127600</v>
      </c>
      <c r="Y19" s="315">
        <v>120700</v>
      </c>
      <c r="Z19" s="315">
        <v>122000</v>
      </c>
      <c r="AA19" s="315">
        <v>107500</v>
      </c>
      <c r="AB19" s="342">
        <v>109000</v>
      </c>
      <c r="AC19" s="315">
        <v>111000</v>
      </c>
      <c r="AD19" s="315">
        <v>108536.164490483</v>
      </c>
      <c r="AE19" s="315">
        <v>86125.750870204996</v>
      </c>
      <c r="AF19" s="315">
        <v>85044.7863893576</v>
      </c>
      <c r="AG19" s="315">
        <v>91789.372645840602</v>
      </c>
      <c r="AH19" s="192">
        <v>87538.934999999998</v>
      </c>
      <c r="AI19" s="192">
        <v>92712.201680609098</v>
      </c>
      <c r="AJ19" s="192">
        <v>90826.2178921999</v>
      </c>
      <c r="AK19" s="342">
        <v>102743.33900000001</v>
      </c>
      <c r="AL19" s="884">
        <v>95912.6</v>
      </c>
      <c r="AM19" s="884">
        <v>97824.4</v>
      </c>
      <c r="AN19" s="884">
        <v>88978.3</v>
      </c>
      <c r="AO19" s="884">
        <v>92567.9</v>
      </c>
      <c r="AP19" s="884">
        <v>82808.5</v>
      </c>
      <c r="AQ19" s="887">
        <v>94942.1</v>
      </c>
    </row>
    <row r="20" spans="1:43" ht="11.25" customHeight="1"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</row>
    <row r="21" spans="1:43" ht="11.25" customHeight="1">
      <c r="A21" s="28" t="s">
        <v>219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</row>
    <row r="22" spans="1:43" ht="11.25" customHeight="1">
      <c r="A22" s="28" t="s">
        <v>220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</row>
    <row r="23" spans="1:43" ht="11.25" customHeight="1">
      <c r="A23" s="8" t="s">
        <v>221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</row>
    <row r="24" spans="1:43" ht="11.25" customHeight="1">
      <c r="A24" s="384" t="s">
        <v>222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</row>
    <row r="25" spans="1:43" ht="11.25" customHeight="1"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</row>
    <row r="26" spans="1:43" ht="11.25" customHeight="1"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U26"/>
  <sheetViews>
    <sheetView showGridLines="0" workbookViewId="0">
      <pane xSplit="1" ySplit="3" topLeftCell="U4" activePane="bottomRight" state="frozen"/>
      <selection pane="topRight"/>
      <selection pane="bottomLeft"/>
      <selection pane="bottomRight"/>
    </sheetView>
  </sheetViews>
  <sheetFormatPr baseColWidth="10" defaultColWidth="11.42578125" defaultRowHeight="11.25" customHeight="1"/>
  <cols>
    <col min="1" max="1" width="28.5703125" style="76" customWidth="1"/>
    <col min="2" max="37" width="6.42578125" style="76" customWidth="1"/>
    <col min="38" max="38" width="6.42578125" style="296" customWidth="1"/>
    <col min="39" max="42" width="6.42578125" style="76" customWidth="1"/>
    <col min="43" max="43" width="8.42578125" style="76" customWidth="1"/>
    <col min="44" max="16384" width="11.42578125" style="76"/>
  </cols>
  <sheetData>
    <row r="1" spans="1:47" ht="12.75" customHeight="1">
      <c r="A1" s="177" t="s">
        <v>400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296"/>
      <c r="AE1" s="296"/>
      <c r="AF1" s="296"/>
      <c r="AG1" s="296"/>
      <c r="AH1" s="296"/>
      <c r="AI1" s="296"/>
      <c r="AJ1" s="296"/>
      <c r="AK1" s="296"/>
      <c r="AM1" s="296"/>
      <c r="AN1" s="296"/>
      <c r="AO1" s="296"/>
      <c r="AP1" s="296"/>
      <c r="AQ1" s="296"/>
      <c r="AR1" s="448"/>
      <c r="AS1" s="448"/>
      <c r="AT1" s="448"/>
      <c r="AU1" s="448"/>
    </row>
    <row r="2" spans="1:47" s="178" customFormat="1" ht="11.25" customHeight="1"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H2" s="179"/>
      <c r="AI2" s="179"/>
      <c r="AJ2" s="179"/>
      <c r="AK2" s="179"/>
      <c r="AL2" s="179"/>
      <c r="AM2" s="179"/>
      <c r="AN2" s="387"/>
      <c r="AQ2" s="180" t="s">
        <v>380</v>
      </c>
      <c r="AR2" s="448"/>
      <c r="AS2" s="448"/>
      <c r="AT2" s="448"/>
      <c r="AU2" s="448"/>
    </row>
    <row r="3" spans="1:47" s="185" customFormat="1" ht="11.25" customHeight="1">
      <c r="A3" s="298"/>
      <c r="B3" s="298">
        <v>1980</v>
      </c>
      <c r="C3" s="299">
        <v>1981</v>
      </c>
      <c r="D3" s="299">
        <v>1982</v>
      </c>
      <c r="E3" s="299">
        <v>1983</v>
      </c>
      <c r="F3" s="299">
        <v>1984</v>
      </c>
      <c r="G3" s="299">
        <v>1985</v>
      </c>
      <c r="H3" s="299">
        <v>1986</v>
      </c>
      <c r="I3" s="299">
        <v>1987</v>
      </c>
      <c r="J3" s="299">
        <v>1988</v>
      </c>
      <c r="K3" s="299">
        <v>1989</v>
      </c>
      <c r="L3" s="299">
        <v>1990</v>
      </c>
      <c r="M3" s="299">
        <v>1991</v>
      </c>
      <c r="N3" s="299">
        <v>1992</v>
      </c>
      <c r="O3" s="299">
        <v>1993</v>
      </c>
      <c r="P3" s="299">
        <v>1994</v>
      </c>
      <c r="Q3" s="299">
        <v>1995</v>
      </c>
      <c r="R3" s="299">
        <v>1996</v>
      </c>
      <c r="S3" s="299">
        <v>1997</v>
      </c>
      <c r="T3" s="299">
        <v>1998</v>
      </c>
      <c r="U3" s="299">
        <v>1999</v>
      </c>
      <c r="V3" s="299">
        <v>2000</v>
      </c>
      <c r="W3" s="299">
        <v>2001</v>
      </c>
      <c r="X3" s="299">
        <v>2002</v>
      </c>
      <c r="Y3" s="299">
        <v>2003</v>
      </c>
      <c r="Z3" s="299">
        <v>2004</v>
      </c>
      <c r="AA3" s="299">
        <v>2005</v>
      </c>
      <c r="AB3" s="388">
        <v>2006</v>
      </c>
      <c r="AC3" s="299">
        <v>2007</v>
      </c>
      <c r="AD3" s="299">
        <v>2008</v>
      </c>
      <c r="AE3" s="299">
        <v>2009</v>
      </c>
      <c r="AF3" s="299">
        <v>2010</v>
      </c>
      <c r="AG3" s="299">
        <v>2011</v>
      </c>
      <c r="AH3" s="300">
        <v>2012</v>
      </c>
      <c r="AI3" s="300">
        <v>2013</v>
      </c>
      <c r="AJ3" s="300">
        <v>2014</v>
      </c>
      <c r="AK3" s="388">
        <v>2015</v>
      </c>
      <c r="AL3" s="184">
        <v>2016</v>
      </c>
      <c r="AM3" s="184">
        <v>2017</v>
      </c>
      <c r="AN3" s="184">
        <v>2018</v>
      </c>
      <c r="AO3" s="184">
        <v>2019</v>
      </c>
      <c r="AP3" s="184">
        <v>2020</v>
      </c>
      <c r="AQ3" s="389">
        <v>2021</v>
      </c>
      <c r="AR3" s="448"/>
      <c r="AS3" s="448"/>
      <c r="AT3" s="448"/>
      <c r="AU3" s="448"/>
    </row>
    <row r="4" spans="1:47" ht="11.25" customHeight="1">
      <c r="A4" s="302" t="s">
        <v>223</v>
      </c>
      <c r="B4" s="303">
        <v>59780</v>
      </c>
      <c r="C4" s="304">
        <v>54650</v>
      </c>
      <c r="D4" s="304">
        <v>51660</v>
      </c>
      <c r="E4" s="304">
        <v>49890</v>
      </c>
      <c r="F4" s="304">
        <v>50500</v>
      </c>
      <c r="G4" s="304">
        <v>48410</v>
      </c>
      <c r="H4" s="304">
        <v>44260</v>
      </c>
      <c r="I4" s="304">
        <v>43830</v>
      </c>
      <c r="J4" s="304">
        <v>44350</v>
      </c>
      <c r="K4" s="304">
        <v>45019.999999999993</v>
      </c>
      <c r="L4" s="304">
        <v>43380</v>
      </c>
      <c r="M4" s="304">
        <v>42889.999999999993</v>
      </c>
      <c r="N4" s="304">
        <v>41250</v>
      </c>
      <c r="O4" s="304">
        <v>36680</v>
      </c>
      <c r="P4" s="304">
        <v>38610</v>
      </c>
      <c r="Q4" s="304">
        <v>37160.000000000007</v>
      </c>
      <c r="R4" s="304">
        <v>37270</v>
      </c>
      <c r="S4" s="304">
        <v>39980</v>
      </c>
      <c r="T4" s="304">
        <v>40510</v>
      </c>
      <c r="U4" s="304">
        <v>40140</v>
      </c>
      <c r="V4" s="304">
        <v>41690.000000000007</v>
      </c>
      <c r="W4" s="304">
        <v>37930</v>
      </c>
      <c r="X4" s="304">
        <v>37680</v>
      </c>
      <c r="Y4" s="304">
        <v>35470</v>
      </c>
      <c r="Z4" s="304">
        <v>35680</v>
      </c>
      <c r="AA4" s="304">
        <v>31980</v>
      </c>
      <c r="AB4" s="390">
        <v>32600</v>
      </c>
      <c r="AC4" s="304">
        <v>33300</v>
      </c>
      <c r="AD4" s="304">
        <v>31189.038084262102</v>
      </c>
      <c r="AE4" s="304">
        <v>24583.691057227501</v>
      </c>
      <c r="AF4" s="304">
        <v>22773.2069475157</v>
      </c>
      <c r="AG4" s="304">
        <v>26858.696080737001</v>
      </c>
      <c r="AH4" s="305">
        <v>24453.5178703807</v>
      </c>
      <c r="AI4" s="305">
        <v>23814.1586963472</v>
      </c>
      <c r="AJ4" s="305">
        <v>23481.968402987699</v>
      </c>
      <c r="AK4" s="390">
        <v>25880.913618645402</v>
      </c>
      <c r="AL4" s="308">
        <v>25042</v>
      </c>
      <c r="AM4" s="308">
        <v>25728.2</v>
      </c>
      <c r="AN4" s="308">
        <v>23129.4</v>
      </c>
      <c r="AO4" s="308">
        <v>22617.8</v>
      </c>
      <c r="AP4" s="308">
        <v>19576</v>
      </c>
      <c r="AQ4" s="174">
        <v>21879.4</v>
      </c>
      <c r="AR4" s="448"/>
      <c r="AS4" s="448"/>
      <c r="AT4" s="448"/>
      <c r="AU4" s="448"/>
    </row>
    <row r="5" spans="1:47" ht="11.25" customHeight="1">
      <c r="A5" s="302" t="s">
        <v>224</v>
      </c>
      <c r="B5" s="306">
        <v>6590.0000000000009</v>
      </c>
      <c r="C5" s="307">
        <v>6800</v>
      </c>
      <c r="D5" s="307">
        <v>6750</v>
      </c>
      <c r="E5" s="307">
        <v>6770.0000000000009</v>
      </c>
      <c r="F5" s="307">
        <v>6970</v>
      </c>
      <c r="G5" s="307">
        <v>7370</v>
      </c>
      <c r="H5" s="307">
        <v>7430</v>
      </c>
      <c r="I5" s="307">
        <v>7510</v>
      </c>
      <c r="J5" s="307">
        <v>7930</v>
      </c>
      <c r="K5" s="307">
        <v>8250</v>
      </c>
      <c r="L5" s="307">
        <v>8160</v>
      </c>
      <c r="M5" s="307">
        <v>8590</v>
      </c>
      <c r="N5" s="307">
        <v>9130</v>
      </c>
      <c r="O5" s="307">
        <v>9220</v>
      </c>
      <c r="P5" s="307">
        <v>11120.000000000002</v>
      </c>
      <c r="Q5" s="307">
        <v>12010</v>
      </c>
      <c r="R5" s="307">
        <v>13230</v>
      </c>
      <c r="S5" s="307">
        <v>14840</v>
      </c>
      <c r="T5" s="307">
        <v>14579.999999999998</v>
      </c>
      <c r="U5" s="307">
        <v>14210</v>
      </c>
      <c r="V5" s="307">
        <v>13770</v>
      </c>
      <c r="W5" s="307">
        <v>12470</v>
      </c>
      <c r="X5" s="307">
        <v>12360</v>
      </c>
      <c r="Y5" s="307">
        <v>11370</v>
      </c>
      <c r="Z5" s="307">
        <v>10670</v>
      </c>
      <c r="AA5" s="307">
        <v>8730</v>
      </c>
      <c r="AB5" s="340">
        <v>8600</v>
      </c>
      <c r="AC5" s="307">
        <v>9300</v>
      </c>
      <c r="AD5" s="307">
        <v>9247.0910000000003</v>
      </c>
      <c r="AE5" s="307">
        <v>7545.4780000000001</v>
      </c>
      <c r="AF5" s="307">
        <v>7191.5446054800004</v>
      </c>
      <c r="AG5" s="307">
        <v>7342.8907337339297</v>
      </c>
      <c r="AH5" s="308">
        <v>8085.3851296193297</v>
      </c>
      <c r="AI5" s="308">
        <v>8415.9539176514299</v>
      </c>
      <c r="AJ5" s="308">
        <v>9114.3440968939103</v>
      </c>
      <c r="AK5" s="340">
        <v>10447.14327435459</v>
      </c>
      <c r="AL5" s="308">
        <v>9657.7000000000007</v>
      </c>
      <c r="AM5" s="308">
        <v>9736.7000000000007</v>
      </c>
      <c r="AN5" s="308">
        <v>10706.2</v>
      </c>
      <c r="AO5" s="308">
        <v>11275.3</v>
      </c>
      <c r="AP5" s="308">
        <v>11705.7</v>
      </c>
      <c r="AQ5" s="174">
        <v>13872</v>
      </c>
      <c r="AR5" s="448"/>
      <c r="AS5" s="448"/>
      <c r="AT5" s="448"/>
      <c r="AU5" s="448"/>
    </row>
    <row r="6" spans="1:47" ht="11.25" customHeight="1">
      <c r="A6" s="309" t="s">
        <v>159</v>
      </c>
      <c r="B6" s="310">
        <v>0</v>
      </c>
      <c r="C6" s="311">
        <v>0</v>
      </c>
      <c r="D6" s="311">
        <v>0</v>
      </c>
      <c r="E6" s="311">
        <v>0</v>
      </c>
      <c r="F6" s="311">
        <v>0</v>
      </c>
      <c r="G6" s="311">
        <v>0</v>
      </c>
      <c r="H6" s="311">
        <v>0</v>
      </c>
      <c r="I6" s="311">
        <v>0</v>
      </c>
      <c r="J6" s="311">
        <v>0</v>
      </c>
      <c r="K6" s="311">
        <v>0</v>
      </c>
      <c r="L6" s="311">
        <v>0</v>
      </c>
      <c r="M6" s="311">
        <v>0</v>
      </c>
      <c r="N6" s="311">
        <v>0</v>
      </c>
      <c r="O6" s="311">
        <v>0</v>
      </c>
      <c r="P6" s="311">
        <v>0</v>
      </c>
      <c r="Q6" s="311">
        <v>0</v>
      </c>
      <c r="R6" s="311">
        <v>0</v>
      </c>
      <c r="S6" s="311">
        <v>0</v>
      </c>
      <c r="T6" s="311">
        <v>0</v>
      </c>
      <c r="U6" s="311">
        <v>0</v>
      </c>
      <c r="V6" s="311">
        <v>0</v>
      </c>
      <c r="W6" s="311">
        <v>0</v>
      </c>
      <c r="X6" s="311">
        <v>0</v>
      </c>
      <c r="Y6" s="311">
        <v>0</v>
      </c>
      <c r="Z6" s="311">
        <v>0</v>
      </c>
      <c r="AA6" s="311">
        <v>0</v>
      </c>
      <c r="AB6" s="341">
        <v>0</v>
      </c>
      <c r="AC6" s="311">
        <v>0</v>
      </c>
      <c r="AD6" s="311">
        <v>7023.8140000000003</v>
      </c>
      <c r="AE6" s="311">
        <v>6251.3329999999996</v>
      </c>
      <c r="AF6" s="311">
        <v>5749.4542438600001</v>
      </c>
      <c r="AG6" s="311">
        <v>6395.0851459599999</v>
      </c>
      <c r="AH6" s="312">
        <v>7161.6264899999996</v>
      </c>
      <c r="AI6" s="312">
        <v>7503.87413282743</v>
      </c>
      <c r="AJ6" s="312">
        <v>8006.6013858199103</v>
      </c>
      <c r="AK6" s="341">
        <v>8758.6676913275896</v>
      </c>
      <c r="AL6" s="312">
        <v>7763.3</v>
      </c>
      <c r="AM6" s="312">
        <v>7781.8</v>
      </c>
      <c r="AN6" s="312">
        <v>10274</v>
      </c>
      <c r="AO6" s="312">
        <v>10603.7</v>
      </c>
      <c r="AP6" s="312">
        <v>10130</v>
      </c>
      <c r="AQ6" s="175">
        <v>12215.3</v>
      </c>
      <c r="AR6" s="448"/>
    </row>
    <row r="7" spans="1:47" ht="11.25" customHeight="1">
      <c r="A7" s="309" t="s">
        <v>61</v>
      </c>
      <c r="B7" s="310">
        <v>0</v>
      </c>
      <c r="C7" s="311">
        <v>0</v>
      </c>
      <c r="D7" s="311">
        <v>0</v>
      </c>
      <c r="E7" s="311">
        <v>0</v>
      </c>
      <c r="F7" s="311">
        <v>0</v>
      </c>
      <c r="G7" s="311">
        <v>0</v>
      </c>
      <c r="H7" s="311">
        <v>0</v>
      </c>
      <c r="I7" s="311">
        <v>0</v>
      </c>
      <c r="J7" s="311">
        <v>0</v>
      </c>
      <c r="K7" s="311">
        <v>0</v>
      </c>
      <c r="L7" s="311">
        <v>0</v>
      </c>
      <c r="M7" s="311">
        <v>0</v>
      </c>
      <c r="N7" s="311">
        <v>0</v>
      </c>
      <c r="O7" s="311">
        <v>0</v>
      </c>
      <c r="P7" s="311">
        <v>0</v>
      </c>
      <c r="Q7" s="311">
        <v>0</v>
      </c>
      <c r="R7" s="311">
        <v>0</v>
      </c>
      <c r="S7" s="311">
        <v>0</v>
      </c>
      <c r="T7" s="311">
        <v>0</v>
      </c>
      <c r="U7" s="311">
        <v>0</v>
      </c>
      <c r="V7" s="311">
        <v>0</v>
      </c>
      <c r="W7" s="311">
        <v>0</v>
      </c>
      <c r="X7" s="311">
        <v>0</v>
      </c>
      <c r="Y7" s="311">
        <v>0</v>
      </c>
      <c r="Z7" s="311">
        <v>0</v>
      </c>
      <c r="AA7" s="311">
        <v>0</v>
      </c>
      <c r="AB7" s="341">
        <v>0</v>
      </c>
      <c r="AC7" s="311">
        <v>0</v>
      </c>
      <c r="AD7" s="311">
        <v>2223.277</v>
      </c>
      <c r="AE7" s="311">
        <v>1294.145</v>
      </c>
      <c r="AF7" s="311">
        <v>1442.0903616200001</v>
      </c>
      <c r="AG7" s="311">
        <v>947.80558777392798</v>
      </c>
      <c r="AH7" s="312">
        <v>923.75863961932805</v>
      </c>
      <c r="AI7" s="312">
        <v>912.07978482399699</v>
      </c>
      <c r="AJ7" s="312">
        <v>1107.742711074</v>
      </c>
      <c r="AK7" s="341">
        <v>1688.4755830270001</v>
      </c>
      <c r="AL7" s="312">
        <v>1894.4</v>
      </c>
      <c r="AM7" s="312">
        <v>1954.9</v>
      </c>
      <c r="AN7" s="312">
        <v>432.2</v>
      </c>
      <c r="AO7" s="312">
        <v>671.5</v>
      </c>
      <c r="AP7" s="312">
        <v>1278.7</v>
      </c>
      <c r="AQ7" s="175">
        <v>1199.3</v>
      </c>
      <c r="AR7" s="448"/>
    </row>
    <row r="8" spans="1:47" s="296" customFormat="1" ht="11.25" customHeight="1">
      <c r="A8" s="309" t="s">
        <v>160</v>
      </c>
      <c r="B8" s="310">
        <v>6590.0000000000009</v>
      </c>
      <c r="C8" s="311">
        <v>6800</v>
      </c>
      <c r="D8" s="311">
        <v>6750</v>
      </c>
      <c r="E8" s="311">
        <v>6770.0000000000009</v>
      </c>
      <c r="F8" s="311">
        <v>6970</v>
      </c>
      <c r="G8" s="311">
        <v>7370</v>
      </c>
      <c r="H8" s="311">
        <v>7430</v>
      </c>
      <c r="I8" s="311">
        <v>7510</v>
      </c>
      <c r="J8" s="311">
        <v>7930</v>
      </c>
      <c r="K8" s="311">
        <v>8250</v>
      </c>
      <c r="L8" s="311">
        <v>8160</v>
      </c>
      <c r="M8" s="311">
        <v>8590</v>
      </c>
      <c r="N8" s="311">
        <v>9130</v>
      </c>
      <c r="O8" s="311">
        <v>9220</v>
      </c>
      <c r="P8" s="311">
        <v>11120.000000000002</v>
      </c>
      <c r="Q8" s="311">
        <v>12010</v>
      </c>
      <c r="R8" s="311">
        <v>13230</v>
      </c>
      <c r="S8" s="311">
        <v>14840</v>
      </c>
      <c r="T8" s="311">
        <v>14579.999999999998</v>
      </c>
      <c r="U8" s="311">
        <v>14210</v>
      </c>
      <c r="V8" s="311">
        <v>13770</v>
      </c>
      <c r="W8" s="311">
        <v>12470</v>
      </c>
      <c r="X8" s="311">
        <v>12360</v>
      </c>
      <c r="Y8" s="311">
        <v>11370</v>
      </c>
      <c r="Z8" s="311">
        <v>10670</v>
      </c>
      <c r="AA8" s="311">
        <v>8730</v>
      </c>
      <c r="AB8" s="341">
        <v>8600</v>
      </c>
      <c r="AC8" s="311">
        <v>9300</v>
      </c>
      <c r="AD8" s="311">
        <v>0</v>
      </c>
      <c r="AE8" s="311">
        <v>0</v>
      </c>
      <c r="AF8" s="311">
        <v>0</v>
      </c>
      <c r="AG8" s="311">
        <v>0</v>
      </c>
      <c r="AH8" s="312">
        <v>0</v>
      </c>
      <c r="AI8" s="312">
        <v>0</v>
      </c>
      <c r="AJ8" s="312">
        <v>0</v>
      </c>
      <c r="AK8" s="341">
        <v>0</v>
      </c>
      <c r="AL8" s="312">
        <v>0</v>
      </c>
      <c r="AM8" s="312" t="s">
        <v>225</v>
      </c>
      <c r="AN8" s="312" t="s">
        <v>225</v>
      </c>
      <c r="AO8" s="312" t="s">
        <v>225</v>
      </c>
      <c r="AP8" s="312">
        <v>297</v>
      </c>
      <c r="AQ8" s="175">
        <v>457.2</v>
      </c>
      <c r="AR8" s="448"/>
    </row>
    <row r="9" spans="1:47" s="301" customFormat="1" ht="11.25" customHeight="1">
      <c r="A9" s="313" t="s">
        <v>57</v>
      </c>
      <c r="B9" s="315">
        <v>66370</v>
      </c>
      <c r="C9" s="315">
        <v>61450</v>
      </c>
      <c r="D9" s="315">
        <v>58410</v>
      </c>
      <c r="E9" s="315">
        <v>56660</v>
      </c>
      <c r="F9" s="315">
        <v>57470</v>
      </c>
      <c r="G9" s="315">
        <v>55780</v>
      </c>
      <c r="H9" s="315">
        <v>51690</v>
      </c>
      <c r="I9" s="315">
        <v>51340</v>
      </c>
      <c r="J9" s="315">
        <v>52280</v>
      </c>
      <c r="K9" s="315">
        <v>53269.999999999993</v>
      </c>
      <c r="L9" s="315">
        <v>51540</v>
      </c>
      <c r="M9" s="315">
        <v>51479.999999999993</v>
      </c>
      <c r="N9" s="315">
        <v>50380</v>
      </c>
      <c r="O9" s="315">
        <v>45900</v>
      </c>
      <c r="P9" s="315">
        <v>49730</v>
      </c>
      <c r="Q9" s="315">
        <v>49170.000000000007</v>
      </c>
      <c r="R9" s="315">
        <v>50500</v>
      </c>
      <c r="S9" s="315">
        <v>54820</v>
      </c>
      <c r="T9" s="315">
        <v>55090</v>
      </c>
      <c r="U9" s="315">
        <v>54350</v>
      </c>
      <c r="V9" s="315">
        <v>55460.000000000007</v>
      </c>
      <c r="W9" s="315">
        <v>50400</v>
      </c>
      <c r="X9" s="315">
        <v>50040</v>
      </c>
      <c r="Y9" s="315">
        <v>46840</v>
      </c>
      <c r="Z9" s="315">
        <v>46350</v>
      </c>
      <c r="AA9" s="315">
        <v>40710</v>
      </c>
      <c r="AB9" s="342">
        <v>41200</v>
      </c>
      <c r="AC9" s="315">
        <v>42600</v>
      </c>
      <c r="AD9" s="315">
        <v>40436.129084262102</v>
      </c>
      <c r="AE9" s="315">
        <v>32129.1690572275</v>
      </c>
      <c r="AF9" s="315">
        <v>29964.751552995702</v>
      </c>
      <c r="AG9" s="315">
        <v>34201.586814470997</v>
      </c>
      <c r="AH9" s="192">
        <v>32538.902999999998</v>
      </c>
      <c r="AI9" s="192">
        <v>32230.112613998601</v>
      </c>
      <c r="AJ9" s="192">
        <v>32596.312499881598</v>
      </c>
      <c r="AK9" s="342">
        <v>36328.056892999994</v>
      </c>
      <c r="AL9" s="192">
        <v>34699.800000000003</v>
      </c>
      <c r="AM9" s="192">
        <v>35464.9</v>
      </c>
      <c r="AN9" s="192">
        <v>33835.599999999999</v>
      </c>
      <c r="AO9" s="192">
        <v>33893.1</v>
      </c>
      <c r="AP9" s="192">
        <v>31281.8</v>
      </c>
      <c r="AQ9" s="176">
        <v>35751.300000000003</v>
      </c>
      <c r="AR9" s="448"/>
    </row>
    <row r="10" spans="1:47" s="296" customFormat="1" ht="11.25" customHeight="1"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9"/>
      <c r="AH10" s="297"/>
      <c r="AI10" s="297"/>
      <c r="AJ10" s="297"/>
      <c r="AK10" s="297"/>
      <c r="AL10" s="316"/>
      <c r="AM10" s="308"/>
      <c r="AR10" s="448"/>
    </row>
    <row r="11" spans="1:47" ht="11.25" customHeight="1">
      <c r="A11" s="296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9"/>
      <c r="AD11" s="296"/>
      <c r="AE11" s="296"/>
      <c r="AF11" s="296"/>
      <c r="AG11" s="296"/>
      <c r="AH11" s="297"/>
      <c r="AI11" s="297"/>
      <c r="AJ11" s="297"/>
      <c r="AK11" s="297"/>
      <c r="AL11" s="297"/>
      <c r="AM11" s="297"/>
      <c r="AN11" s="381"/>
      <c r="AO11" s="296"/>
      <c r="AQ11" s="180" t="s">
        <v>381</v>
      </c>
      <c r="AR11" s="448"/>
    </row>
    <row r="12" spans="1:47" s="185" customFormat="1" ht="11.25" customHeight="1">
      <c r="A12" s="298"/>
      <c r="B12" s="298">
        <v>1980</v>
      </c>
      <c r="C12" s="299">
        <v>1981</v>
      </c>
      <c r="D12" s="299">
        <v>1982</v>
      </c>
      <c r="E12" s="299">
        <v>1983</v>
      </c>
      <c r="F12" s="299">
        <v>1984</v>
      </c>
      <c r="G12" s="299">
        <v>1985</v>
      </c>
      <c r="H12" s="299">
        <v>1986</v>
      </c>
      <c r="I12" s="299">
        <v>1987</v>
      </c>
      <c r="J12" s="299">
        <v>1988</v>
      </c>
      <c r="K12" s="299">
        <v>1989</v>
      </c>
      <c r="L12" s="299">
        <v>1990</v>
      </c>
      <c r="M12" s="299">
        <v>1991</v>
      </c>
      <c r="N12" s="299">
        <v>1992</v>
      </c>
      <c r="O12" s="299">
        <v>1993</v>
      </c>
      <c r="P12" s="299">
        <v>1994</v>
      </c>
      <c r="Q12" s="299">
        <v>1995</v>
      </c>
      <c r="R12" s="299">
        <v>1996</v>
      </c>
      <c r="S12" s="299">
        <v>1997</v>
      </c>
      <c r="T12" s="299">
        <v>1998</v>
      </c>
      <c r="U12" s="299">
        <v>1999</v>
      </c>
      <c r="V12" s="299">
        <v>2000</v>
      </c>
      <c r="W12" s="299">
        <v>2001</v>
      </c>
      <c r="X12" s="299">
        <v>2002</v>
      </c>
      <c r="Y12" s="299">
        <v>2003</v>
      </c>
      <c r="Z12" s="299">
        <v>2004</v>
      </c>
      <c r="AA12" s="299">
        <v>2005</v>
      </c>
      <c r="AB12" s="388">
        <v>2006</v>
      </c>
      <c r="AC12" s="299">
        <v>2007</v>
      </c>
      <c r="AD12" s="299">
        <v>2008</v>
      </c>
      <c r="AE12" s="299">
        <v>2009</v>
      </c>
      <c r="AF12" s="299">
        <v>2010</v>
      </c>
      <c r="AG12" s="299">
        <v>2011</v>
      </c>
      <c r="AH12" s="300">
        <v>2012</v>
      </c>
      <c r="AI12" s="300">
        <v>2013</v>
      </c>
      <c r="AJ12" s="300">
        <v>2014</v>
      </c>
      <c r="AK12" s="388">
        <v>2015</v>
      </c>
      <c r="AL12" s="184">
        <v>2016</v>
      </c>
      <c r="AM12" s="184">
        <v>2017</v>
      </c>
      <c r="AN12" s="184">
        <v>2018</v>
      </c>
      <c r="AO12" s="184">
        <v>2019</v>
      </c>
      <c r="AP12" s="184">
        <v>2020</v>
      </c>
      <c r="AQ12" s="389">
        <v>2021</v>
      </c>
      <c r="AR12" s="448"/>
    </row>
    <row r="13" spans="1:47" ht="11.25" customHeight="1">
      <c r="A13" s="302" t="s">
        <v>223</v>
      </c>
      <c r="B13" s="303">
        <v>197900</v>
      </c>
      <c r="C13" s="304">
        <v>175400</v>
      </c>
      <c r="D13" s="304">
        <v>163100.00000000003</v>
      </c>
      <c r="E13" s="304">
        <v>154800</v>
      </c>
      <c r="F13" s="304">
        <v>156100</v>
      </c>
      <c r="G13" s="304">
        <v>149200.00000000003</v>
      </c>
      <c r="H13" s="304">
        <v>133299.99999999997</v>
      </c>
      <c r="I13" s="304">
        <v>129500</v>
      </c>
      <c r="J13" s="304">
        <v>131400</v>
      </c>
      <c r="K13" s="304">
        <v>132300</v>
      </c>
      <c r="L13" s="304">
        <v>128500</v>
      </c>
      <c r="M13" s="304">
        <v>126400</v>
      </c>
      <c r="N13" s="304">
        <v>121400</v>
      </c>
      <c r="O13" s="304">
        <v>105500</v>
      </c>
      <c r="P13" s="304">
        <v>110500</v>
      </c>
      <c r="Q13" s="304">
        <v>105800.00000000001</v>
      </c>
      <c r="R13" s="304">
        <v>107399.99999999999</v>
      </c>
      <c r="S13" s="304">
        <v>113300.00000000001</v>
      </c>
      <c r="T13" s="304">
        <v>115300</v>
      </c>
      <c r="U13" s="304">
        <v>115700.00000000001</v>
      </c>
      <c r="V13" s="304">
        <v>119900</v>
      </c>
      <c r="W13" s="304">
        <v>106500</v>
      </c>
      <c r="X13" s="304">
        <v>108700</v>
      </c>
      <c r="Y13" s="304">
        <v>103500</v>
      </c>
      <c r="Z13" s="304">
        <v>105300</v>
      </c>
      <c r="AA13" s="304">
        <v>94000</v>
      </c>
      <c r="AB13" s="390">
        <v>95600</v>
      </c>
      <c r="AC13" s="304">
        <v>96100</v>
      </c>
      <c r="AD13" s="304">
        <v>93969.401490483404</v>
      </c>
      <c r="AE13" s="304">
        <v>74404.529870205006</v>
      </c>
      <c r="AF13" s="304">
        <v>74057.976976457605</v>
      </c>
      <c r="AG13" s="304">
        <v>77986.535299278301</v>
      </c>
      <c r="AH13" s="305">
        <v>73290.460143086297</v>
      </c>
      <c r="AI13" s="305">
        <v>78587.096908764695</v>
      </c>
      <c r="AJ13" s="305">
        <v>75346.907569099902</v>
      </c>
      <c r="AK13" s="390">
        <v>82730.618552444197</v>
      </c>
      <c r="AL13" s="308">
        <v>76606.5</v>
      </c>
      <c r="AM13" s="308">
        <v>78707.199999999997</v>
      </c>
      <c r="AN13" s="308">
        <v>69710</v>
      </c>
      <c r="AO13" s="308">
        <v>71534.3</v>
      </c>
      <c r="AP13" s="308">
        <v>62007.7</v>
      </c>
      <c r="AQ13" s="174">
        <v>68740.2</v>
      </c>
      <c r="AR13" s="448"/>
    </row>
    <row r="14" spans="1:47" ht="11.25" customHeight="1">
      <c r="A14" s="302" t="s">
        <v>224</v>
      </c>
      <c r="B14" s="306">
        <v>11300</v>
      </c>
      <c r="C14" s="307">
        <v>11500</v>
      </c>
      <c r="D14" s="307">
        <v>11399.999999999998</v>
      </c>
      <c r="E14" s="307">
        <v>11399.999999999998</v>
      </c>
      <c r="F14" s="307">
        <v>11700</v>
      </c>
      <c r="G14" s="307">
        <v>12400</v>
      </c>
      <c r="H14" s="307">
        <v>12500</v>
      </c>
      <c r="I14" s="307">
        <v>12800</v>
      </c>
      <c r="J14" s="307">
        <v>13500</v>
      </c>
      <c r="K14" s="307">
        <v>14300</v>
      </c>
      <c r="L14" s="307">
        <v>13899.999999999998</v>
      </c>
      <c r="M14" s="307">
        <v>14700.000000000002</v>
      </c>
      <c r="N14" s="307">
        <v>15899.999999999998</v>
      </c>
      <c r="O14" s="307">
        <v>16000</v>
      </c>
      <c r="P14" s="307">
        <v>18799.999999999996</v>
      </c>
      <c r="Q14" s="307">
        <v>19700.000000000004</v>
      </c>
      <c r="R14" s="307">
        <v>21100</v>
      </c>
      <c r="S14" s="307">
        <v>23500</v>
      </c>
      <c r="T14" s="307">
        <v>23600</v>
      </c>
      <c r="U14" s="307">
        <v>22900.000000000004</v>
      </c>
      <c r="V14" s="307">
        <v>22000</v>
      </c>
      <c r="W14" s="307">
        <v>19800</v>
      </c>
      <c r="X14" s="307">
        <v>18900</v>
      </c>
      <c r="Y14" s="307">
        <v>17200</v>
      </c>
      <c r="Z14" s="307">
        <v>16700</v>
      </c>
      <c r="AA14" s="307">
        <v>13500</v>
      </c>
      <c r="AB14" s="340">
        <v>13600</v>
      </c>
      <c r="AC14" s="307">
        <v>15100</v>
      </c>
      <c r="AD14" s="307">
        <v>14566.763000000001</v>
      </c>
      <c r="AE14" s="307">
        <v>11721.221</v>
      </c>
      <c r="AF14" s="307">
        <v>10986.8094129</v>
      </c>
      <c r="AG14" s="307">
        <v>13802.837346562401</v>
      </c>
      <c r="AH14" s="308">
        <v>14248.474856913699</v>
      </c>
      <c r="AI14" s="308">
        <v>14125.104771844301</v>
      </c>
      <c r="AJ14" s="308">
        <v>15479.3103231</v>
      </c>
      <c r="AK14" s="340">
        <v>20012.720447555741</v>
      </c>
      <c r="AL14" s="308">
        <v>19306</v>
      </c>
      <c r="AM14" s="308">
        <v>19117.2</v>
      </c>
      <c r="AN14" s="308">
        <v>19268.2</v>
      </c>
      <c r="AO14" s="308">
        <v>21033.599999999999</v>
      </c>
      <c r="AP14" s="308">
        <v>20800.900000000001</v>
      </c>
      <c r="AQ14" s="174">
        <v>26202</v>
      </c>
    </row>
    <row r="15" spans="1:47" ht="11.25" customHeight="1">
      <c r="A15" s="309" t="s">
        <v>159</v>
      </c>
      <c r="B15" s="310">
        <v>0</v>
      </c>
      <c r="C15" s="311">
        <v>0</v>
      </c>
      <c r="D15" s="311">
        <v>0</v>
      </c>
      <c r="E15" s="311">
        <v>0</v>
      </c>
      <c r="F15" s="311">
        <v>0</v>
      </c>
      <c r="G15" s="311">
        <v>0</v>
      </c>
      <c r="H15" s="311">
        <v>0</v>
      </c>
      <c r="I15" s="311">
        <v>0</v>
      </c>
      <c r="J15" s="311">
        <v>0</v>
      </c>
      <c r="K15" s="311">
        <v>0</v>
      </c>
      <c r="L15" s="311">
        <v>0</v>
      </c>
      <c r="M15" s="311">
        <v>0</v>
      </c>
      <c r="N15" s="311">
        <v>0</v>
      </c>
      <c r="O15" s="311">
        <v>0</v>
      </c>
      <c r="P15" s="311">
        <v>0</v>
      </c>
      <c r="Q15" s="311">
        <v>0</v>
      </c>
      <c r="R15" s="311">
        <v>0</v>
      </c>
      <c r="S15" s="311">
        <v>0</v>
      </c>
      <c r="T15" s="311">
        <v>0</v>
      </c>
      <c r="U15" s="311">
        <v>0</v>
      </c>
      <c r="V15" s="311">
        <v>0</v>
      </c>
      <c r="W15" s="311">
        <v>0</v>
      </c>
      <c r="X15" s="311">
        <v>0</v>
      </c>
      <c r="Y15" s="311">
        <v>0</v>
      </c>
      <c r="Z15" s="311">
        <v>0</v>
      </c>
      <c r="AA15" s="311">
        <v>0</v>
      </c>
      <c r="AB15" s="341">
        <v>0</v>
      </c>
      <c r="AC15" s="311">
        <v>0</v>
      </c>
      <c r="AD15" s="311">
        <v>11386.215</v>
      </c>
      <c r="AE15" s="311">
        <v>9978.1919999999991</v>
      </c>
      <c r="AF15" s="311">
        <v>9147.9459900999991</v>
      </c>
      <c r="AG15" s="311">
        <v>12593.866120000001</v>
      </c>
      <c r="AH15" s="312">
        <v>12980.2282</v>
      </c>
      <c r="AI15" s="312">
        <v>13096.2062528443</v>
      </c>
      <c r="AJ15" s="312">
        <v>14153.790432100001</v>
      </c>
      <c r="AK15" s="341">
        <v>17503.374373420102</v>
      </c>
      <c r="AL15" s="312">
        <v>16374.4</v>
      </c>
      <c r="AM15" s="312">
        <v>16263.8</v>
      </c>
      <c r="AN15" s="312">
        <v>18108.7</v>
      </c>
      <c r="AO15" s="312">
        <v>19595.2</v>
      </c>
      <c r="AP15" s="312">
        <v>17464.5</v>
      </c>
      <c r="AQ15" s="175">
        <v>21171.9</v>
      </c>
    </row>
    <row r="16" spans="1:47" ht="11.25" customHeight="1">
      <c r="A16" s="309" t="s">
        <v>61</v>
      </c>
      <c r="B16" s="310">
        <v>0</v>
      </c>
      <c r="C16" s="311">
        <v>0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  <c r="J16" s="311">
        <v>0</v>
      </c>
      <c r="K16" s="311">
        <v>0</v>
      </c>
      <c r="L16" s="311">
        <v>0</v>
      </c>
      <c r="M16" s="311">
        <v>0</v>
      </c>
      <c r="N16" s="311">
        <v>0</v>
      </c>
      <c r="O16" s="311">
        <v>0</v>
      </c>
      <c r="P16" s="311">
        <v>0</v>
      </c>
      <c r="Q16" s="311">
        <v>0</v>
      </c>
      <c r="R16" s="311">
        <v>0</v>
      </c>
      <c r="S16" s="311">
        <v>0</v>
      </c>
      <c r="T16" s="311">
        <v>0</v>
      </c>
      <c r="U16" s="311">
        <v>0</v>
      </c>
      <c r="V16" s="311">
        <v>0</v>
      </c>
      <c r="W16" s="311">
        <v>0</v>
      </c>
      <c r="X16" s="311">
        <v>0</v>
      </c>
      <c r="Y16" s="311">
        <v>0</v>
      </c>
      <c r="Z16" s="311">
        <v>0</v>
      </c>
      <c r="AA16" s="311">
        <v>0</v>
      </c>
      <c r="AB16" s="341">
        <v>0</v>
      </c>
      <c r="AC16" s="311">
        <v>0</v>
      </c>
      <c r="AD16" s="311">
        <v>3180.5479999999998</v>
      </c>
      <c r="AE16" s="311">
        <v>1743.029</v>
      </c>
      <c r="AF16" s="311">
        <v>1838.8634228000001</v>
      </c>
      <c r="AG16" s="311">
        <v>1208.97122656238</v>
      </c>
      <c r="AH16" s="312">
        <v>1268.24665691369</v>
      </c>
      <c r="AI16" s="312">
        <v>1028.8985190000001</v>
      </c>
      <c r="AJ16" s="312">
        <v>1325.5198909999999</v>
      </c>
      <c r="AK16" s="341">
        <v>2509.3460741356398</v>
      </c>
      <c r="AL16" s="312">
        <v>2931.6</v>
      </c>
      <c r="AM16" s="312">
        <v>2853.4</v>
      </c>
      <c r="AN16" s="312">
        <v>1159.5</v>
      </c>
      <c r="AO16" s="312">
        <v>1438.4</v>
      </c>
      <c r="AP16" s="312">
        <v>2153.3000000000002</v>
      </c>
      <c r="AQ16" s="175">
        <v>3682.6</v>
      </c>
    </row>
    <row r="17" spans="1:43" ht="11.25" customHeight="1">
      <c r="A17" s="309" t="s">
        <v>160</v>
      </c>
      <c r="B17" s="310">
        <v>11300</v>
      </c>
      <c r="C17" s="311">
        <v>11500</v>
      </c>
      <c r="D17" s="311">
        <v>11399.999999999998</v>
      </c>
      <c r="E17" s="311">
        <v>11399.999999999998</v>
      </c>
      <c r="F17" s="311">
        <v>11700</v>
      </c>
      <c r="G17" s="311">
        <v>12400</v>
      </c>
      <c r="H17" s="311">
        <v>12500</v>
      </c>
      <c r="I17" s="311">
        <v>12800</v>
      </c>
      <c r="J17" s="311">
        <v>13500</v>
      </c>
      <c r="K17" s="311">
        <v>14300</v>
      </c>
      <c r="L17" s="311">
        <v>13899.999999999998</v>
      </c>
      <c r="M17" s="311">
        <v>14700.000000000002</v>
      </c>
      <c r="N17" s="311">
        <v>15899.999999999998</v>
      </c>
      <c r="O17" s="311">
        <v>16000</v>
      </c>
      <c r="P17" s="311">
        <v>18799.999999999996</v>
      </c>
      <c r="Q17" s="311">
        <v>19700.000000000004</v>
      </c>
      <c r="R17" s="311">
        <v>21100</v>
      </c>
      <c r="S17" s="311">
        <v>23500</v>
      </c>
      <c r="T17" s="311">
        <v>23600</v>
      </c>
      <c r="U17" s="311">
        <v>22900.000000000004</v>
      </c>
      <c r="V17" s="311">
        <v>22000</v>
      </c>
      <c r="W17" s="311">
        <v>19800</v>
      </c>
      <c r="X17" s="311">
        <v>18900</v>
      </c>
      <c r="Y17" s="311">
        <v>17200</v>
      </c>
      <c r="Z17" s="311">
        <v>16700</v>
      </c>
      <c r="AA17" s="311">
        <v>13500</v>
      </c>
      <c r="AB17" s="341">
        <v>13600</v>
      </c>
      <c r="AC17" s="311">
        <v>15100</v>
      </c>
      <c r="AD17" s="311">
        <v>0</v>
      </c>
      <c r="AE17" s="311">
        <v>0</v>
      </c>
      <c r="AF17" s="311">
        <v>0</v>
      </c>
      <c r="AG17" s="311">
        <v>0</v>
      </c>
      <c r="AH17" s="312">
        <v>0</v>
      </c>
      <c r="AI17" s="312">
        <v>0</v>
      </c>
      <c r="AJ17" s="312">
        <v>0</v>
      </c>
      <c r="AK17" s="341">
        <v>0</v>
      </c>
      <c r="AL17" s="312">
        <v>0</v>
      </c>
      <c r="AM17" s="312" t="s">
        <v>225</v>
      </c>
      <c r="AN17" s="312" t="s">
        <v>225</v>
      </c>
      <c r="AO17" s="312" t="s">
        <v>225</v>
      </c>
      <c r="AP17" s="312">
        <v>1183.0999999999999</v>
      </c>
      <c r="AQ17" s="175">
        <v>1346.9</v>
      </c>
    </row>
    <row r="18" spans="1:43" ht="11.25" customHeight="1">
      <c r="A18" s="391" t="s">
        <v>57</v>
      </c>
      <c r="B18" s="314">
        <v>209200</v>
      </c>
      <c r="C18" s="315">
        <v>186900</v>
      </c>
      <c r="D18" s="315">
        <v>174500.00000000003</v>
      </c>
      <c r="E18" s="315">
        <v>166200</v>
      </c>
      <c r="F18" s="315">
        <v>167800</v>
      </c>
      <c r="G18" s="315">
        <v>161600.00000000003</v>
      </c>
      <c r="H18" s="315">
        <v>145799.99999999997</v>
      </c>
      <c r="I18" s="315">
        <v>142300</v>
      </c>
      <c r="J18" s="315">
        <v>144900</v>
      </c>
      <c r="K18" s="315">
        <v>146600</v>
      </c>
      <c r="L18" s="315">
        <v>142400</v>
      </c>
      <c r="M18" s="315">
        <v>141100</v>
      </c>
      <c r="N18" s="315">
        <v>137300</v>
      </c>
      <c r="O18" s="315">
        <v>121500</v>
      </c>
      <c r="P18" s="315">
        <v>129300</v>
      </c>
      <c r="Q18" s="315">
        <v>125500.00000000001</v>
      </c>
      <c r="R18" s="315">
        <v>128499.99999999999</v>
      </c>
      <c r="S18" s="315">
        <v>136800</v>
      </c>
      <c r="T18" s="315">
        <v>138900</v>
      </c>
      <c r="U18" s="315">
        <v>138600.00000000003</v>
      </c>
      <c r="V18" s="315">
        <v>141900</v>
      </c>
      <c r="W18" s="315">
        <v>126300</v>
      </c>
      <c r="X18" s="315">
        <v>127600</v>
      </c>
      <c r="Y18" s="315">
        <v>120700</v>
      </c>
      <c r="Z18" s="315">
        <v>122000</v>
      </c>
      <c r="AA18" s="315">
        <v>107500</v>
      </c>
      <c r="AB18" s="342">
        <v>109200</v>
      </c>
      <c r="AC18" s="315">
        <v>111200</v>
      </c>
      <c r="AD18" s="315">
        <v>108536.164490483</v>
      </c>
      <c r="AE18" s="315">
        <v>86125.750870204996</v>
      </c>
      <c r="AF18" s="315">
        <v>85044.7863893576</v>
      </c>
      <c r="AG18" s="315">
        <v>91789.372645840602</v>
      </c>
      <c r="AH18" s="192">
        <v>87538.934999999998</v>
      </c>
      <c r="AI18" s="192">
        <v>92712.201680609098</v>
      </c>
      <c r="AJ18" s="192">
        <v>90826.2178921999</v>
      </c>
      <c r="AK18" s="342">
        <v>102743.33899999993</v>
      </c>
      <c r="AL18" s="192">
        <v>95912.6</v>
      </c>
      <c r="AM18" s="192">
        <v>97824.4</v>
      </c>
      <c r="AN18" s="192">
        <v>88978.3</v>
      </c>
      <c r="AO18" s="192">
        <v>92567.9</v>
      </c>
      <c r="AP18" s="192">
        <v>82808.5</v>
      </c>
      <c r="AQ18" s="176">
        <v>94942.1</v>
      </c>
    </row>
    <row r="19" spans="1:43" ht="11.25" customHeight="1">
      <c r="A19" s="296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296"/>
      <c r="AE19" s="296"/>
      <c r="AF19" s="296"/>
      <c r="AG19" s="296"/>
      <c r="AH19" s="296"/>
      <c r="AI19" s="296"/>
      <c r="AJ19" s="296"/>
      <c r="AK19" s="296"/>
      <c r="AM19" s="311"/>
      <c r="AN19" s="296"/>
      <c r="AO19" s="296"/>
      <c r="AP19" s="296"/>
      <c r="AQ19" s="296"/>
    </row>
    <row r="20" spans="1:43" ht="11.25" customHeight="1">
      <c r="A20" s="28" t="s">
        <v>219</v>
      </c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296"/>
      <c r="AE20" s="296"/>
      <c r="AF20" s="296"/>
      <c r="AG20" s="296"/>
      <c r="AH20" s="296"/>
      <c r="AI20" s="296"/>
      <c r="AJ20" s="296"/>
      <c r="AK20" s="296"/>
      <c r="AM20" s="296"/>
      <c r="AN20" s="296"/>
      <c r="AO20" s="296"/>
      <c r="AP20" s="296"/>
      <c r="AQ20" s="296"/>
    </row>
    <row r="21" spans="1:43" ht="11.25" customHeight="1">
      <c r="A21" s="28" t="s">
        <v>220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8"/>
      <c r="AE21" s="8"/>
      <c r="AF21" s="8"/>
      <c r="AG21" s="8"/>
      <c r="AH21" s="8"/>
      <c r="AI21" s="8"/>
      <c r="AJ21" s="8"/>
      <c r="AK21" s="8"/>
      <c r="AM21" s="8"/>
      <c r="AN21" s="8"/>
      <c r="AO21" s="8"/>
      <c r="AP21" s="8"/>
      <c r="AQ21" s="8"/>
    </row>
    <row r="22" spans="1:43" ht="11.25" customHeight="1">
      <c r="A22" s="296" t="s">
        <v>531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296"/>
      <c r="AE22" s="296"/>
      <c r="AF22" s="296"/>
      <c r="AG22" s="296"/>
      <c r="AH22" s="296"/>
      <c r="AI22" s="296"/>
      <c r="AJ22" s="296"/>
      <c r="AK22" s="296"/>
      <c r="AM22" s="296"/>
      <c r="AN22" s="296"/>
      <c r="AO22" s="296"/>
      <c r="AP22" s="296"/>
      <c r="AQ22" s="296"/>
    </row>
    <row r="23" spans="1:43" ht="11.25" customHeight="1">
      <c r="A23" s="296" t="s">
        <v>532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296"/>
      <c r="AE23" s="296"/>
      <c r="AF23" s="296"/>
      <c r="AG23" s="296"/>
      <c r="AH23" s="296"/>
      <c r="AI23" s="296"/>
      <c r="AJ23" s="296"/>
      <c r="AK23" s="296"/>
      <c r="AM23" s="296"/>
      <c r="AN23" s="296"/>
      <c r="AO23" s="296"/>
      <c r="AP23" s="296"/>
      <c r="AQ23" s="296"/>
    </row>
    <row r="24" spans="1:43" ht="11.25" customHeight="1">
      <c r="A24" s="384" t="s">
        <v>222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296"/>
      <c r="AE24" s="296"/>
      <c r="AF24" s="296"/>
      <c r="AG24" s="296"/>
      <c r="AH24" s="296"/>
      <c r="AI24" s="296"/>
      <c r="AJ24" s="296"/>
      <c r="AK24" s="296"/>
      <c r="AM24" s="296"/>
      <c r="AN24" s="296"/>
      <c r="AO24" s="296"/>
      <c r="AP24" s="296"/>
      <c r="AQ24" s="296"/>
    </row>
    <row r="25" spans="1:43" ht="11.25" customHeight="1">
      <c r="A25" s="296"/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296"/>
      <c r="AE25" s="296"/>
      <c r="AF25" s="296"/>
      <c r="AG25" s="296"/>
      <c r="AH25" s="296"/>
      <c r="AI25" s="296"/>
      <c r="AJ25" s="296"/>
      <c r="AK25" s="296"/>
      <c r="AM25" s="296"/>
      <c r="AN25" s="296"/>
      <c r="AO25" s="296"/>
      <c r="AP25" s="296"/>
      <c r="AQ25" s="296"/>
    </row>
    <row r="26" spans="1:43" ht="11.25" customHeight="1">
      <c r="A26" s="296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296"/>
      <c r="AE26" s="296"/>
      <c r="AF26" s="296"/>
      <c r="AG26" s="296"/>
      <c r="AH26" s="296"/>
      <c r="AI26" s="296"/>
      <c r="AJ26" s="296"/>
      <c r="AK26" s="296"/>
      <c r="AM26" s="296"/>
      <c r="AN26" s="296"/>
      <c r="AO26" s="296"/>
      <c r="AP26" s="296"/>
      <c r="AQ26" s="296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Q31"/>
  <sheetViews>
    <sheetView showGridLines="0" workbookViewId="0"/>
  </sheetViews>
  <sheetFormatPr baseColWidth="10" defaultColWidth="11.42578125" defaultRowHeight="12.75" customHeight="1"/>
  <cols>
    <col min="1" max="1" width="4" style="19" customWidth="1"/>
    <col min="2" max="2" width="51.5703125" style="19" customWidth="1"/>
    <col min="3" max="14" width="8.5703125" style="19" customWidth="1"/>
    <col min="15" max="15" width="9.42578125" style="19" customWidth="1"/>
    <col min="16" max="16" width="9.140625" style="19" customWidth="1"/>
    <col min="17" max="16384" width="11.42578125" style="19"/>
  </cols>
  <sheetData>
    <row r="1" spans="1:16" s="27" customFormat="1" ht="12.75" customHeight="1">
      <c r="A1" s="45" t="s">
        <v>612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6" ht="12.75" customHeight="1">
      <c r="A2" s="173" t="s">
        <v>530</v>
      </c>
      <c r="C2" s="47"/>
      <c r="D2" s="47"/>
      <c r="E2" s="47"/>
      <c r="F2" s="47"/>
      <c r="H2" s="23"/>
      <c r="I2" s="23"/>
      <c r="M2" s="23"/>
      <c r="N2" s="23"/>
      <c r="P2" s="167" t="s">
        <v>161</v>
      </c>
    </row>
    <row r="3" spans="1:16" ht="12.75" customHeight="1">
      <c r="A3" s="50"/>
      <c r="B3" s="50"/>
      <c r="C3" s="13">
        <v>2008</v>
      </c>
      <c r="D3" s="14">
        <v>2009</v>
      </c>
      <c r="E3" s="14">
        <v>2010</v>
      </c>
      <c r="F3" s="14">
        <v>2011</v>
      </c>
      <c r="G3" s="48">
        <v>2012</v>
      </c>
      <c r="H3" s="48">
        <v>2013</v>
      </c>
      <c r="I3" s="48">
        <v>2014</v>
      </c>
      <c r="J3" s="392">
        <v>2015</v>
      </c>
      <c r="K3" s="184">
        <v>2016</v>
      </c>
      <c r="L3" s="184">
        <v>2017</v>
      </c>
      <c r="M3" s="184">
        <v>2018</v>
      </c>
      <c r="N3" s="184">
        <v>2019</v>
      </c>
      <c r="O3" s="184">
        <v>2020</v>
      </c>
      <c r="P3" s="367">
        <v>2021</v>
      </c>
    </row>
    <row r="4" spans="1:16" ht="12.75" customHeight="1">
      <c r="A4" s="344" t="s">
        <v>180</v>
      </c>
      <c r="B4" s="345" t="s">
        <v>37</v>
      </c>
      <c r="C4" s="43">
        <v>3805.09589895095</v>
      </c>
      <c r="D4" s="44">
        <v>4048.1745291450598</v>
      </c>
      <c r="E4" s="44">
        <v>3353.16149007592</v>
      </c>
      <c r="F4" s="55">
        <v>4512.3600796055398</v>
      </c>
      <c r="G4" s="312">
        <v>3525.03154048955</v>
      </c>
      <c r="H4" s="393">
        <v>3786.96</v>
      </c>
      <c r="I4" s="393">
        <v>3207.9169999999999</v>
      </c>
      <c r="J4" s="394">
        <v>3555.7962009999997</v>
      </c>
      <c r="K4" s="395">
        <v>2512.1999999999998</v>
      </c>
      <c r="L4" s="395">
        <v>2415</v>
      </c>
      <c r="M4" s="395">
        <v>2011.5</v>
      </c>
      <c r="N4" s="395">
        <v>2032.6</v>
      </c>
      <c r="O4" s="395">
        <v>2849.8</v>
      </c>
      <c r="P4" s="399">
        <v>2020.7</v>
      </c>
    </row>
    <row r="5" spans="1:16" ht="12.75" customHeight="1">
      <c r="A5" s="346" t="s">
        <v>204</v>
      </c>
      <c r="B5" s="347" t="s">
        <v>38</v>
      </c>
      <c r="C5" s="44">
        <v>1018.59719689647</v>
      </c>
      <c r="D5" s="44">
        <v>683.25584861032905</v>
      </c>
      <c r="E5" s="44">
        <v>892.88375143351107</v>
      </c>
      <c r="F5" s="55">
        <v>604.79727055409307</v>
      </c>
      <c r="G5" s="312">
        <v>492.39798058077514</v>
      </c>
      <c r="H5" s="393">
        <v>662.14699999999993</v>
      </c>
      <c r="I5" s="393">
        <v>570.86799999999994</v>
      </c>
      <c r="J5" s="394">
        <v>684.54209900000001</v>
      </c>
      <c r="K5" s="396">
        <v>608.70000000000005</v>
      </c>
      <c r="L5" s="396">
        <v>751.9</v>
      </c>
      <c r="M5" s="396">
        <v>661.8</v>
      </c>
      <c r="N5" s="396">
        <v>237.2</v>
      </c>
      <c r="O5" s="396">
        <v>108.3</v>
      </c>
      <c r="P5" s="400">
        <v>138</v>
      </c>
    </row>
    <row r="6" spans="1:16" ht="12.75" customHeight="1">
      <c r="A6" s="346" t="s">
        <v>205</v>
      </c>
      <c r="B6" s="347" t="s">
        <v>39</v>
      </c>
      <c r="C6" s="44">
        <v>4738.3878886259799</v>
      </c>
      <c r="D6" s="44">
        <v>3174.66523600151</v>
      </c>
      <c r="E6" s="44">
        <v>2104.4835155351902</v>
      </c>
      <c r="F6" s="55">
        <v>2739.8742757337404</v>
      </c>
      <c r="G6" s="312">
        <v>1983.1226411999201</v>
      </c>
      <c r="H6" s="393">
        <v>2442.317</v>
      </c>
      <c r="I6" s="393">
        <v>2110.5429999999997</v>
      </c>
      <c r="J6" s="394">
        <v>2144.64</v>
      </c>
      <c r="K6" s="396">
        <v>1634.8</v>
      </c>
      <c r="L6" s="396">
        <v>1882.9</v>
      </c>
      <c r="M6" s="396">
        <v>1607</v>
      </c>
      <c r="N6" s="396">
        <v>1575.2</v>
      </c>
      <c r="O6" s="396">
        <v>1880.9</v>
      </c>
      <c r="P6" s="400">
        <v>2278.5</v>
      </c>
    </row>
    <row r="7" spans="1:16" ht="12.75" customHeight="1">
      <c r="A7" s="346" t="s">
        <v>206</v>
      </c>
      <c r="B7" s="347" t="s">
        <v>40</v>
      </c>
      <c r="C7" s="44">
        <v>2875.9830003186498</v>
      </c>
      <c r="D7" s="44">
        <v>2254.4646037238199</v>
      </c>
      <c r="E7" s="44">
        <v>1805.5933554237099</v>
      </c>
      <c r="F7" s="55">
        <v>2410.1280818669602</v>
      </c>
      <c r="G7" s="312">
        <v>2368.3356623886302</v>
      </c>
      <c r="H7" s="393">
        <v>2281.8300000000004</v>
      </c>
      <c r="I7" s="393">
        <v>2277.6669999999999</v>
      </c>
      <c r="J7" s="394">
        <v>2100.8277909999997</v>
      </c>
      <c r="K7" s="396">
        <v>1467.6</v>
      </c>
      <c r="L7" s="396">
        <v>2177.5</v>
      </c>
      <c r="M7" s="396">
        <v>2034.8</v>
      </c>
      <c r="N7" s="396">
        <v>1979.2</v>
      </c>
      <c r="O7" s="396">
        <v>1783.3</v>
      </c>
      <c r="P7" s="400">
        <v>1960.8</v>
      </c>
    </row>
    <row r="8" spans="1:16" ht="12.75" customHeight="1">
      <c r="A8" s="346" t="s">
        <v>207</v>
      </c>
      <c r="B8" s="347" t="s">
        <v>41</v>
      </c>
      <c r="C8" s="44">
        <v>6.03294514519503</v>
      </c>
      <c r="D8" s="44">
        <v>3.4716089741602203</v>
      </c>
      <c r="E8" s="44">
        <v>1.9491099578302802</v>
      </c>
      <c r="F8" s="55">
        <v>0</v>
      </c>
      <c r="G8" s="312">
        <v>0</v>
      </c>
      <c r="H8" s="393">
        <v>0</v>
      </c>
      <c r="I8" s="393">
        <v>0.81000000000000016</v>
      </c>
      <c r="J8" s="394">
        <v>1.0139999999999998</v>
      </c>
      <c r="K8" s="396">
        <v>2</v>
      </c>
      <c r="L8" s="396">
        <v>0.2</v>
      </c>
      <c r="M8" s="396" t="s">
        <v>225</v>
      </c>
      <c r="N8" s="396">
        <v>0</v>
      </c>
      <c r="O8" s="396">
        <v>0.6</v>
      </c>
      <c r="P8" s="400">
        <v>0.1</v>
      </c>
    </row>
    <row r="9" spans="1:16" ht="12.75" customHeight="1">
      <c r="A9" s="346" t="s">
        <v>208</v>
      </c>
      <c r="B9" s="347" t="s">
        <v>42</v>
      </c>
      <c r="C9" s="44">
        <v>730.23708768380504</v>
      </c>
      <c r="D9" s="44">
        <v>984.6299689641811</v>
      </c>
      <c r="E9" s="44">
        <v>984.76565011207992</v>
      </c>
      <c r="F9" s="55">
        <v>587.41620983093003</v>
      </c>
      <c r="G9" s="312">
        <v>577.80573028867707</v>
      </c>
      <c r="H9" s="393">
        <v>605.59199999999998</v>
      </c>
      <c r="I9" s="393">
        <v>339.99600000000004</v>
      </c>
      <c r="J9" s="394">
        <v>312.50300000000004</v>
      </c>
      <c r="K9" s="396">
        <v>317.39999999999998</v>
      </c>
      <c r="L9" s="396">
        <v>331.7</v>
      </c>
      <c r="M9" s="396">
        <v>332.8</v>
      </c>
      <c r="N9" s="396">
        <v>223.5</v>
      </c>
      <c r="O9" s="396">
        <v>221.4</v>
      </c>
      <c r="P9" s="400">
        <v>408.7</v>
      </c>
    </row>
    <row r="10" spans="1:16" ht="12.75" customHeight="1">
      <c r="A10" s="346" t="s">
        <v>209</v>
      </c>
      <c r="B10" s="347" t="s">
        <v>43</v>
      </c>
      <c r="C10" s="44">
        <v>2248.1024361640102</v>
      </c>
      <c r="D10" s="44">
        <v>2327.8875141148101</v>
      </c>
      <c r="E10" s="44">
        <v>2012.5606509539602</v>
      </c>
      <c r="F10" s="55">
        <v>1860.4999199383499</v>
      </c>
      <c r="G10" s="312">
        <v>1787.3222168969701</v>
      </c>
      <c r="H10" s="393">
        <v>2123.4669999999996</v>
      </c>
      <c r="I10" s="393">
        <v>2143.5059999999999</v>
      </c>
      <c r="J10" s="394">
        <v>2386.5949999999998</v>
      </c>
      <c r="K10" s="396">
        <v>2386.9</v>
      </c>
      <c r="L10" s="396">
        <v>2449</v>
      </c>
      <c r="M10" s="396">
        <v>2483.1999999999998</v>
      </c>
      <c r="N10" s="396">
        <v>1897.1</v>
      </c>
      <c r="O10" s="396">
        <v>1775.2</v>
      </c>
      <c r="P10" s="400">
        <v>2050.5</v>
      </c>
    </row>
    <row r="11" spans="1:16" ht="12.75" customHeight="1">
      <c r="A11" s="346" t="s">
        <v>210</v>
      </c>
      <c r="B11" s="347" t="s">
        <v>44</v>
      </c>
      <c r="C11" s="44">
        <v>3522.51067245794</v>
      </c>
      <c r="D11" s="44">
        <v>2806.2105503930497</v>
      </c>
      <c r="E11" s="44">
        <v>2712.7190345224199</v>
      </c>
      <c r="F11" s="55">
        <v>2486.02362356817</v>
      </c>
      <c r="G11" s="312">
        <v>2194.9722037759802</v>
      </c>
      <c r="H11" s="393">
        <v>2480.085</v>
      </c>
      <c r="I11" s="393">
        <v>2637.1600000000003</v>
      </c>
      <c r="J11" s="394">
        <v>2675.0605069999997</v>
      </c>
      <c r="K11" s="396">
        <v>2672</v>
      </c>
      <c r="L11" s="396">
        <v>2624.8</v>
      </c>
      <c r="M11" s="396">
        <v>2211.3000000000002</v>
      </c>
      <c r="N11" s="396">
        <v>2185.1999999999998</v>
      </c>
      <c r="O11" s="396">
        <v>2068.3000000000002</v>
      </c>
      <c r="P11" s="400">
        <v>2248.3000000000002</v>
      </c>
    </row>
    <row r="12" spans="1:16" ht="12.75" customHeight="1">
      <c r="A12" s="346" t="s">
        <v>211</v>
      </c>
      <c r="B12" s="347" t="s">
        <v>45</v>
      </c>
      <c r="C12" s="44">
        <v>1855.3476401217499</v>
      </c>
      <c r="D12" s="44">
        <v>1766.81838093496</v>
      </c>
      <c r="E12" s="44">
        <v>2836.1193609177899</v>
      </c>
      <c r="F12" s="55">
        <v>2407.10995252669</v>
      </c>
      <c r="G12" s="312">
        <v>2617.0440234172902</v>
      </c>
      <c r="H12" s="393">
        <v>1706.461</v>
      </c>
      <c r="I12" s="393">
        <v>1741.8869999999999</v>
      </c>
      <c r="J12" s="394">
        <v>1830.1246319999998</v>
      </c>
      <c r="K12" s="396">
        <v>1934.9</v>
      </c>
      <c r="L12" s="396">
        <v>1857.5</v>
      </c>
      <c r="M12" s="396">
        <v>1945.4</v>
      </c>
      <c r="N12" s="396">
        <v>2623.6</v>
      </c>
      <c r="O12" s="396">
        <v>1441.1</v>
      </c>
      <c r="P12" s="400">
        <v>2302.5</v>
      </c>
    </row>
    <row r="13" spans="1:16" ht="12.75" customHeight="1">
      <c r="A13" s="346" t="s">
        <v>200</v>
      </c>
      <c r="B13" s="347" t="s">
        <v>46</v>
      </c>
      <c r="C13" s="44">
        <v>6247.4416420146599</v>
      </c>
      <c r="D13" s="44">
        <v>4036.6009268839898</v>
      </c>
      <c r="E13" s="44">
        <v>4328.50344677059</v>
      </c>
      <c r="F13" s="55">
        <v>4691.2258161261598</v>
      </c>
      <c r="G13" s="312">
        <v>4258.1185264973392</v>
      </c>
      <c r="H13" s="393">
        <v>4138.8910000000005</v>
      </c>
      <c r="I13" s="393">
        <v>4646.3229999999994</v>
      </c>
      <c r="J13" s="394">
        <v>4807.0366800000002</v>
      </c>
      <c r="K13" s="396">
        <v>4800.5</v>
      </c>
      <c r="L13" s="396">
        <v>4815.2</v>
      </c>
      <c r="M13" s="396">
        <v>4626.3</v>
      </c>
      <c r="N13" s="396">
        <v>4377.8</v>
      </c>
      <c r="O13" s="396">
        <v>3917.1</v>
      </c>
      <c r="P13" s="400">
        <v>5018</v>
      </c>
    </row>
    <row r="14" spans="1:16" ht="12.75" customHeight="1">
      <c r="A14" s="346" t="s">
        <v>212</v>
      </c>
      <c r="B14" s="347" t="s">
        <v>47</v>
      </c>
      <c r="C14" s="44">
        <v>104.314533016298</v>
      </c>
      <c r="D14" s="44">
        <v>40.552309938428401</v>
      </c>
      <c r="E14" s="44">
        <v>50.472682419245196</v>
      </c>
      <c r="F14" s="55">
        <v>55.015119642244194</v>
      </c>
      <c r="G14" s="312">
        <v>49.490259498081201</v>
      </c>
      <c r="H14" s="393">
        <v>33.323999999999998</v>
      </c>
      <c r="I14" s="393">
        <v>56.673999999999999</v>
      </c>
      <c r="J14" s="394">
        <v>48.099000000000004</v>
      </c>
      <c r="K14" s="396">
        <v>46.3</v>
      </c>
      <c r="L14" s="396">
        <v>30.3</v>
      </c>
      <c r="M14" s="396">
        <v>19.7</v>
      </c>
      <c r="N14" s="396">
        <v>12.2</v>
      </c>
      <c r="O14" s="396">
        <v>14.9</v>
      </c>
      <c r="P14" s="400">
        <v>21.8</v>
      </c>
    </row>
    <row r="15" spans="1:16" ht="12.75" customHeight="1">
      <c r="A15" s="346" t="s">
        <v>213</v>
      </c>
      <c r="B15" s="347" t="s">
        <v>48</v>
      </c>
      <c r="C15" s="44">
        <v>1719.9058636663101</v>
      </c>
      <c r="D15" s="44">
        <v>1127.19231657214</v>
      </c>
      <c r="E15" s="44">
        <v>941.45868288109898</v>
      </c>
      <c r="F15" s="55">
        <v>1040.26624202415</v>
      </c>
      <c r="G15" s="312">
        <v>1270.4206026372101</v>
      </c>
      <c r="H15" s="393">
        <v>1666.6210000000001</v>
      </c>
      <c r="I15" s="393">
        <v>1777.8229999999999</v>
      </c>
      <c r="J15" s="394">
        <v>1503.736134</v>
      </c>
      <c r="K15" s="396">
        <v>2309.6</v>
      </c>
      <c r="L15" s="396">
        <v>1846.7</v>
      </c>
      <c r="M15" s="396">
        <v>1906.1</v>
      </c>
      <c r="N15" s="396">
        <v>1263.9000000000001</v>
      </c>
      <c r="O15" s="396">
        <v>644.70000000000005</v>
      </c>
      <c r="P15" s="400">
        <v>475.7</v>
      </c>
    </row>
    <row r="16" spans="1:16" ht="12.75" customHeight="1">
      <c r="A16" s="346" t="s">
        <v>214</v>
      </c>
      <c r="B16" s="347" t="s">
        <v>49</v>
      </c>
      <c r="C16" s="44">
        <v>15.195024539783299</v>
      </c>
      <c r="D16" s="44">
        <v>4.8834476021270001</v>
      </c>
      <c r="E16" s="44">
        <v>5.32578358856509E-5</v>
      </c>
      <c r="F16" s="55">
        <v>0</v>
      </c>
      <c r="G16" s="312">
        <v>48.898032272235206</v>
      </c>
      <c r="H16" s="393">
        <v>45.02</v>
      </c>
      <c r="I16" s="393">
        <v>54.966999999999992</v>
      </c>
      <c r="J16" s="394">
        <v>135.73000000000002</v>
      </c>
      <c r="K16" s="396">
        <v>265.7</v>
      </c>
      <c r="L16" s="396">
        <v>0.1</v>
      </c>
      <c r="M16" s="396">
        <v>0.1</v>
      </c>
      <c r="N16" s="396">
        <v>0.6</v>
      </c>
      <c r="O16" s="396">
        <v>3.4</v>
      </c>
      <c r="P16" s="400">
        <v>1</v>
      </c>
    </row>
    <row r="17" spans="1:43" ht="12.75" customHeight="1">
      <c r="A17" s="346" t="s">
        <v>201</v>
      </c>
      <c r="B17" s="347" t="s">
        <v>50</v>
      </c>
      <c r="C17" s="44">
        <v>868.512133633742</v>
      </c>
      <c r="D17" s="44">
        <v>598.30257503823998</v>
      </c>
      <c r="E17" s="44">
        <v>593.81293931808113</v>
      </c>
      <c r="F17" s="55">
        <v>531.48657120210112</v>
      </c>
      <c r="G17" s="312">
        <v>442.34911001581298</v>
      </c>
      <c r="H17" s="393">
        <v>396.97800000000001</v>
      </c>
      <c r="I17" s="393">
        <v>388.02800000000002</v>
      </c>
      <c r="J17" s="394">
        <v>366.05200000000002</v>
      </c>
      <c r="K17" s="396">
        <v>351.8</v>
      </c>
      <c r="L17" s="396">
        <v>335.8</v>
      </c>
      <c r="M17" s="396">
        <v>329.2</v>
      </c>
      <c r="N17" s="396">
        <v>282</v>
      </c>
      <c r="O17" s="396">
        <v>267</v>
      </c>
      <c r="P17" s="400">
        <v>290.89999999999998</v>
      </c>
    </row>
    <row r="18" spans="1:43" ht="12.75" customHeight="1">
      <c r="A18" s="346" t="s">
        <v>215</v>
      </c>
      <c r="B18" s="347" t="s">
        <v>51</v>
      </c>
      <c r="C18" s="44">
        <v>0</v>
      </c>
      <c r="D18" s="44">
        <v>0</v>
      </c>
      <c r="E18" s="44">
        <v>0</v>
      </c>
      <c r="F18" s="44">
        <v>0</v>
      </c>
      <c r="G18" s="312">
        <v>0</v>
      </c>
      <c r="H18" s="312">
        <v>0</v>
      </c>
      <c r="I18" s="312">
        <v>0</v>
      </c>
      <c r="J18" s="397">
        <v>0</v>
      </c>
      <c r="K18" s="312" t="s">
        <v>225</v>
      </c>
      <c r="L18" s="312" t="s">
        <v>225</v>
      </c>
      <c r="M18" s="312" t="s">
        <v>225</v>
      </c>
      <c r="N18" s="312" t="s">
        <v>225</v>
      </c>
      <c r="O18" s="312" t="s">
        <v>225</v>
      </c>
      <c r="P18" s="370" t="s">
        <v>225</v>
      </c>
    </row>
    <row r="19" spans="1:43" ht="12.75" customHeight="1">
      <c r="A19" s="346" t="s">
        <v>202</v>
      </c>
      <c r="B19" s="347" t="s">
        <v>62</v>
      </c>
      <c r="C19" s="44">
        <v>318.85022023964405</v>
      </c>
      <c r="D19" s="44">
        <v>207.12296495769999</v>
      </c>
      <c r="E19" s="44">
        <v>1317.7111866616401</v>
      </c>
      <c r="F19" s="44">
        <v>87.330340909243702</v>
      </c>
      <c r="G19" s="312">
        <v>119.51562611532999</v>
      </c>
      <c r="H19" s="312">
        <v>4.0739999999999998</v>
      </c>
      <c r="I19" s="312">
        <v>140.80800000000002</v>
      </c>
      <c r="J19" s="397">
        <v>127.59099999999998</v>
      </c>
      <c r="K19" s="312">
        <v>93.2</v>
      </c>
      <c r="L19" s="312">
        <v>209.1</v>
      </c>
      <c r="M19" s="312">
        <v>259.5</v>
      </c>
      <c r="N19" s="312">
        <v>983.3</v>
      </c>
      <c r="O19" s="312">
        <v>797.9</v>
      </c>
      <c r="P19" s="370">
        <v>161.80000000000001</v>
      </c>
    </row>
    <row r="20" spans="1:43" ht="12.75" customHeight="1">
      <c r="A20" s="346" t="s">
        <v>216</v>
      </c>
      <c r="B20" s="347" t="s">
        <v>53</v>
      </c>
      <c r="C20" s="44">
        <v>4.1386256704342603</v>
      </c>
      <c r="D20" s="44">
        <v>9.7657172289604008E-2</v>
      </c>
      <c r="E20" s="44">
        <v>2.2122485675578099E-4</v>
      </c>
      <c r="F20" s="44">
        <v>0</v>
      </c>
      <c r="G20" s="312">
        <v>5.3051631592701494E-2</v>
      </c>
      <c r="H20" s="312">
        <v>4.1000000000000002E-2</v>
      </c>
      <c r="I20" s="312">
        <v>0.05</v>
      </c>
      <c r="J20" s="397">
        <v>1.5000000000000003E-2</v>
      </c>
      <c r="K20" s="312" t="s">
        <v>225</v>
      </c>
      <c r="L20" s="312">
        <v>0</v>
      </c>
      <c r="M20" s="312" t="s">
        <v>225</v>
      </c>
      <c r="N20" s="312">
        <v>0.2</v>
      </c>
      <c r="O20" s="312">
        <v>0.2</v>
      </c>
      <c r="P20" s="370">
        <v>0</v>
      </c>
    </row>
    <row r="21" spans="1:43" ht="12.75" customHeight="1">
      <c r="A21" s="346" t="s">
        <v>203</v>
      </c>
      <c r="B21" s="347" t="s">
        <v>54</v>
      </c>
      <c r="C21" s="44">
        <v>399.65347969006802</v>
      </c>
      <c r="D21" s="44">
        <v>1101.5858682026801</v>
      </c>
      <c r="E21" s="44">
        <v>1496.7882793209899</v>
      </c>
      <c r="F21" s="44">
        <v>4301.2790994344805</v>
      </c>
      <c r="G21" s="312">
        <v>4162.0089172632297</v>
      </c>
      <c r="H21" s="312">
        <v>4525.1149999999998</v>
      </c>
      <c r="I21" s="312">
        <v>5133.1090000000004</v>
      </c>
      <c r="J21" s="397">
        <v>4142.5470000000005</v>
      </c>
      <c r="K21" s="312">
        <v>3119.3</v>
      </c>
      <c r="L21" s="312">
        <v>4948</v>
      </c>
      <c r="M21" s="312">
        <v>5107.6000000000004</v>
      </c>
      <c r="N21" s="312">
        <v>4780.8999999999996</v>
      </c>
      <c r="O21" s="312">
        <v>4391.1000000000004</v>
      </c>
      <c r="P21" s="370">
        <v>3505.4</v>
      </c>
    </row>
    <row r="22" spans="1:43" ht="12.75" customHeight="1">
      <c r="A22" s="346" t="s">
        <v>217</v>
      </c>
      <c r="B22" s="347" t="s">
        <v>55</v>
      </c>
      <c r="C22" s="44">
        <v>9177.5930592238801</v>
      </c>
      <c r="D22" s="44">
        <v>5747.3133383914692</v>
      </c>
      <c r="E22" s="44">
        <v>4507.6476384313801</v>
      </c>
      <c r="F22" s="44">
        <v>5854.5872713892404</v>
      </c>
      <c r="G22" s="312">
        <v>6339.5637061480502</v>
      </c>
      <c r="H22" s="312">
        <v>5320.3029999999999</v>
      </c>
      <c r="I22" s="312">
        <v>5291.2629999999999</v>
      </c>
      <c r="J22" s="397">
        <v>9479.0998490000002</v>
      </c>
      <c r="K22" s="312">
        <v>10122</v>
      </c>
      <c r="L22" s="312">
        <v>8662.2000000000007</v>
      </c>
      <c r="M22" s="312">
        <v>8208.2000000000007</v>
      </c>
      <c r="N22" s="312">
        <v>7621.3</v>
      </c>
      <c r="O22" s="312">
        <v>7201.6</v>
      </c>
      <c r="P22" s="370">
        <v>11371</v>
      </c>
    </row>
    <row r="23" spans="1:43" ht="12.75" customHeight="1">
      <c r="A23" s="346" t="s">
        <v>218</v>
      </c>
      <c r="B23" s="347" t="s">
        <v>63</v>
      </c>
      <c r="C23" s="44">
        <v>780.2297362025671</v>
      </c>
      <c r="D23" s="44">
        <v>1215.9394116065801</v>
      </c>
      <c r="E23" s="44">
        <v>24.1205037775897</v>
      </c>
      <c r="F23" s="44">
        <v>32.186940118872201</v>
      </c>
      <c r="G23" s="312">
        <v>315.20991615858401</v>
      </c>
      <c r="H23" s="312">
        <v>10.884000000000002</v>
      </c>
      <c r="I23" s="312">
        <v>76.914000000000001</v>
      </c>
      <c r="J23" s="397">
        <v>27.045999999999996</v>
      </c>
      <c r="K23" s="312">
        <v>54.7</v>
      </c>
      <c r="L23" s="312">
        <v>127.2</v>
      </c>
      <c r="M23" s="312">
        <v>91</v>
      </c>
      <c r="N23" s="312">
        <v>1817.1</v>
      </c>
      <c r="O23" s="312">
        <v>1915</v>
      </c>
      <c r="P23" s="370">
        <v>1497.8</v>
      </c>
    </row>
    <row r="24" spans="1:43" ht="12.75" customHeight="1">
      <c r="A24" s="348"/>
      <c r="B24" s="349" t="s">
        <v>64</v>
      </c>
      <c r="C24" s="315">
        <v>40436.129084262102</v>
      </c>
      <c r="D24" s="315">
        <v>32129.1690572275</v>
      </c>
      <c r="E24" s="315">
        <v>29964.751552995702</v>
      </c>
      <c r="F24" s="315">
        <v>34201.586814470997</v>
      </c>
      <c r="G24" s="192">
        <v>32551.659747275302</v>
      </c>
      <c r="H24" s="192">
        <v>32230.112613998601</v>
      </c>
      <c r="I24" s="192">
        <v>32596.312499881598</v>
      </c>
      <c r="J24" s="398">
        <v>36328.056893000001</v>
      </c>
      <c r="K24" s="192">
        <v>34699.800000000003</v>
      </c>
      <c r="L24" s="192">
        <v>35464.9</v>
      </c>
      <c r="M24" s="192">
        <v>33835.599999999999</v>
      </c>
      <c r="N24" s="192">
        <v>33893.1</v>
      </c>
      <c r="O24" s="192">
        <v>31281.8</v>
      </c>
      <c r="P24" s="372">
        <v>35751.300000000003</v>
      </c>
    </row>
    <row r="25" spans="1:43" ht="12.75" customHeight="1">
      <c r="A25" s="8"/>
      <c r="B25" s="8"/>
      <c r="C25" s="15"/>
      <c r="D25" s="15"/>
      <c r="E25" s="15"/>
      <c r="F25" s="15"/>
      <c r="G25" s="91"/>
      <c r="H25" s="91"/>
      <c r="I25" s="91"/>
      <c r="J25" s="91"/>
      <c r="K25" s="91"/>
      <c r="L25" s="91"/>
      <c r="M25" s="91"/>
      <c r="N25" s="92"/>
    </row>
    <row r="26" spans="1:43" ht="12.75" customHeight="1">
      <c r="A26" s="401" t="s">
        <v>226</v>
      </c>
      <c r="B26" s="9"/>
      <c r="C26" s="49"/>
      <c r="D26" s="49"/>
      <c r="E26" s="49"/>
      <c r="F26" s="49"/>
      <c r="G26" s="49"/>
    </row>
    <row r="27" spans="1:43" ht="12.75" customHeight="1">
      <c r="A27" s="28" t="s">
        <v>220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43" ht="11.25">
      <c r="A28" s="384" t="s">
        <v>222</v>
      </c>
      <c r="B28" s="343"/>
      <c r="C28" s="343"/>
      <c r="D28" s="343"/>
      <c r="E28" s="343"/>
      <c r="F28" s="343"/>
      <c r="G28" s="334"/>
      <c r="H28" s="8"/>
      <c r="I28" s="8"/>
      <c r="J28" s="8"/>
      <c r="K28" s="8"/>
      <c r="L28" s="8"/>
    </row>
    <row r="31" spans="1:43" ht="12.75" customHeight="1">
      <c r="AQ31" s="19">
        <v>8.9420000823498302</v>
      </c>
    </row>
  </sheetData>
  <sheetProtection selectLockedCells="1" selectUnlockedCells="1"/>
  <pageMargins left="0.78749999999999998" right="0.78749999999999998" top="0.98402777777777772" bottom="0.98402777777777783" header="0.51180555555555551" footer="0.70833333333333337"/>
  <pageSetup paperSize="9" firstPageNumber="0" orientation="landscape" horizontalDpi="300" verticalDpi="300" r:id="rId1"/>
  <headerFooter alignWithMargins="0">
    <oddHeader>&amp;C&amp;F - &amp;A</oddHeader>
    <oddFooter>&amp;L&amp;8SOeS - Les comptes des transports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showGridLines="0" workbookViewId="0"/>
  </sheetViews>
  <sheetFormatPr baseColWidth="10" defaultColWidth="11.42578125" defaultRowHeight="12.75" customHeight="1"/>
  <cols>
    <col min="1" max="1" width="4" style="449" customWidth="1"/>
    <col min="2" max="2" width="51.5703125" style="449" customWidth="1"/>
    <col min="3" max="5" width="8.5703125" style="449" customWidth="1"/>
    <col min="6" max="6" width="9.42578125" style="449" customWidth="1"/>
    <col min="7" max="7" width="9.140625" style="449" customWidth="1"/>
    <col min="8" max="16384" width="11.42578125" style="449"/>
  </cols>
  <sheetData>
    <row r="1" spans="1:7" s="207" customFormat="1" ht="12.75" customHeight="1">
      <c r="A1" s="45" t="s">
        <v>584</v>
      </c>
      <c r="C1" s="46"/>
    </row>
    <row r="2" spans="1:7" ht="12.75" customHeight="1">
      <c r="A2" s="173" t="s">
        <v>585</v>
      </c>
      <c r="D2" s="167"/>
      <c r="E2" s="167"/>
      <c r="G2" s="839" t="s">
        <v>524</v>
      </c>
    </row>
    <row r="3" spans="1:7" ht="12.75" customHeight="1">
      <c r="A3" s="173"/>
      <c r="D3" s="167"/>
      <c r="E3" s="167"/>
      <c r="G3" s="167" t="s">
        <v>528</v>
      </c>
    </row>
    <row r="4" spans="1:7" ht="12.75" customHeight="1">
      <c r="A4" s="460"/>
      <c r="B4" s="460"/>
      <c r="C4" s="1261">
        <v>2017</v>
      </c>
      <c r="D4" s="1262">
        <v>2018</v>
      </c>
      <c r="E4" s="1262">
        <v>2019</v>
      </c>
      <c r="F4" s="1262">
        <v>2020</v>
      </c>
      <c r="G4" s="1263">
        <v>2021</v>
      </c>
    </row>
    <row r="5" spans="1:7" ht="12.75" customHeight="1">
      <c r="A5" s="1256">
        <v>2</v>
      </c>
      <c r="B5" s="345" t="s">
        <v>586</v>
      </c>
      <c r="C5" s="1264">
        <v>1.3731150590000001</v>
      </c>
      <c r="D5" s="1264">
        <v>0.99377710900000005</v>
      </c>
      <c r="E5" s="1264">
        <v>1.1514180040000002</v>
      </c>
      <c r="F5" s="1264">
        <v>0.68876901400000001</v>
      </c>
      <c r="G5" s="1265">
        <v>0.99379935699999999</v>
      </c>
    </row>
    <row r="6" spans="1:7" ht="12.75" customHeight="1">
      <c r="A6" s="1260">
        <v>3</v>
      </c>
      <c r="B6" s="347" t="s">
        <v>587</v>
      </c>
      <c r="C6" s="1266">
        <v>1.8312314869999999</v>
      </c>
      <c r="D6" s="1266">
        <v>1.9041723340000001</v>
      </c>
      <c r="E6" s="1266">
        <v>1.5626831059999999</v>
      </c>
      <c r="F6" s="1266">
        <v>1.62453636</v>
      </c>
      <c r="G6" s="1267">
        <v>2.2825384070000001</v>
      </c>
    </row>
    <row r="7" spans="1:7" ht="12.75" customHeight="1">
      <c r="A7" s="1260" t="s">
        <v>588</v>
      </c>
      <c r="B7" s="347" t="s">
        <v>589</v>
      </c>
      <c r="C7" s="1266">
        <v>0.29459981299999999</v>
      </c>
      <c r="D7" s="1266">
        <v>0.254223855</v>
      </c>
      <c r="E7" s="1266">
        <v>0.258643022</v>
      </c>
      <c r="F7" s="1266">
        <v>8.9309658E-2</v>
      </c>
      <c r="G7" s="1267">
        <v>0.142465025</v>
      </c>
    </row>
    <row r="8" spans="1:7" ht="12.75" customHeight="1">
      <c r="A8" s="1260" t="s">
        <v>590</v>
      </c>
      <c r="B8" s="347" t="s">
        <v>591</v>
      </c>
      <c r="C8" s="1266">
        <v>0.40812177700000002</v>
      </c>
      <c r="D8" s="1266">
        <v>0.38510088200000003</v>
      </c>
      <c r="E8" s="1266">
        <v>0.38681611700000001</v>
      </c>
      <c r="F8" s="1266">
        <v>0.33058051499999996</v>
      </c>
      <c r="G8" s="1267">
        <v>0.44899682400000002</v>
      </c>
    </row>
    <row r="9" spans="1:7" ht="12.75" customHeight="1">
      <c r="A9" s="1260" t="s">
        <v>592</v>
      </c>
      <c r="B9" s="347" t="s">
        <v>593</v>
      </c>
      <c r="C9" s="1266">
        <v>0</v>
      </c>
      <c r="D9" s="1266">
        <v>0</v>
      </c>
      <c r="E9" s="1266">
        <v>0</v>
      </c>
      <c r="F9" s="1266">
        <v>0</v>
      </c>
      <c r="G9" s="1267">
        <v>0</v>
      </c>
    </row>
    <row r="10" spans="1:7" ht="12.75" customHeight="1">
      <c r="A10" s="1260">
        <v>8</v>
      </c>
      <c r="B10" s="347" t="s">
        <v>594</v>
      </c>
      <c r="C10" s="1266">
        <v>0.47037933600000004</v>
      </c>
      <c r="D10" s="1266">
        <v>0.49929538500000004</v>
      </c>
      <c r="E10" s="1266">
        <v>0.38910226399999998</v>
      </c>
      <c r="F10" s="1266">
        <v>0.40000146799999997</v>
      </c>
      <c r="G10" s="1267">
        <v>0.62372276699999996</v>
      </c>
    </row>
    <row r="11" spans="1:7" ht="12.75" customHeight="1">
      <c r="A11" s="1260">
        <v>9</v>
      </c>
      <c r="B11" s="347" t="s">
        <v>595</v>
      </c>
      <c r="C11" s="1266">
        <v>6.8584113000000002E-2</v>
      </c>
      <c r="D11" s="1266">
        <v>0.26412815699999997</v>
      </c>
      <c r="E11" s="1266">
        <v>0.19944505500000001</v>
      </c>
      <c r="F11" s="1266">
        <v>0.106223462</v>
      </c>
      <c r="G11" s="1267">
        <v>0.406679605</v>
      </c>
    </row>
    <row r="12" spans="1:7" ht="12.75" customHeight="1">
      <c r="A12" s="1260"/>
      <c r="B12" s="347" t="s">
        <v>596</v>
      </c>
      <c r="C12" s="1266">
        <v>0.15467895400000001</v>
      </c>
      <c r="D12" s="1266">
        <v>0.12568812699999998</v>
      </c>
      <c r="E12" s="1266">
        <v>0.12367021</v>
      </c>
      <c r="F12" s="1266">
        <v>0.128075147</v>
      </c>
      <c r="G12" s="1267">
        <v>0.18875071399999999</v>
      </c>
    </row>
    <row r="13" spans="1:7" ht="12.75" customHeight="1">
      <c r="A13" s="463"/>
      <c r="B13" s="349" t="s">
        <v>64</v>
      </c>
      <c r="C13" s="1268">
        <v>4.6007105390000005</v>
      </c>
      <c r="D13" s="1268">
        <v>4.4263858490000008</v>
      </c>
      <c r="E13" s="1268">
        <v>4.0717777779999995</v>
      </c>
      <c r="F13" s="1268">
        <v>3.367495624</v>
      </c>
      <c r="G13" s="1269">
        <v>5.0869526990000002</v>
      </c>
    </row>
    <row r="14" spans="1:7" ht="12.75" customHeight="1">
      <c r="A14" s="838"/>
      <c r="B14" s="838"/>
      <c r="C14" s="92"/>
      <c r="D14" s="92"/>
      <c r="E14" s="92"/>
    </row>
    <row r="15" spans="1:7" ht="12.75" customHeight="1">
      <c r="A15" s="401" t="s">
        <v>226</v>
      </c>
      <c r="B15" s="178"/>
    </row>
    <row r="16" spans="1:7" ht="11.25">
      <c r="A16" s="384" t="s">
        <v>222</v>
      </c>
      <c r="B16" s="343"/>
      <c r="C16" s="838"/>
    </row>
    <row r="17" spans="1:34" ht="8.1" customHeight="1"/>
    <row r="18" spans="1:34" ht="12.75" customHeight="1">
      <c r="A18" s="401" t="s">
        <v>597</v>
      </c>
    </row>
    <row r="19" spans="1:34" ht="12.75" customHeight="1">
      <c r="A19" s="401" t="s">
        <v>598</v>
      </c>
      <c r="AH19" s="449">
        <v>8.9420000823498302</v>
      </c>
    </row>
    <row r="20" spans="1:34" ht="12.75" customHeight="1">
      <c r="A20" s="401" t="s">
        <v>599</v>
      </c>
    </row>
    <row r="21" spans="1:34" ht="12.75" customHeight="1">
      <c r="A21" s="401" t="s">
        <v>600</v>
      </c>
    </row>
    <row r="22" spans="1:34" ht="12.75" customHeight="1">
      <c r="A22" s="401" t="s">
        <v>601</v>
      </c>
    </row>
    <row r="23" spans="1:34" ht="12.75" customHeight="1">
      <c r="A23" s="401" t="s">
        <v>602</v>
      </c>
    </row>
    <row r="24" spans="1:34" ht="12.75" customHeight="1">
      <c r="A24" s="401" t="s">
        <v>603</v>
      </c>
    </row>
  </sheetData>
  <sheetProtection selectLockedCells="1" selectUnlockedCells="1"/>
  <pageMargins left="0.78749999999999998" right="0.78749999999999998" top="0.98402777777777772" bottom="0.98402777777777783" header="0.51180555555555551" footer="0.70833333333333337"/>
  <pageSetup paperSize="9" firstPageNumber="0" orientation="landscape" horizontalDpi="300" verticalDpi="300" r:id="rId1"/>
  <headerFooter alignWithMargins="0">
    <oddHeader>&amp;C&amp;F - &amp;A</oddHeader>
    <oddFooter>&amp;L&amp;8SOeS - Les comptes des transports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BD14"/>
  <sheetViews>
    <sheetView showGridLines="0" workbookViewId="0">
      <pane xSplit="1" ySplit="1" topLeftCell="AC2" activePane="bottomRight" state="frozen"/>
      <selection pane="topRight"/>
      <selection pane="bottomLeft"/>
      <selection pane="bottomRight"/>
    </sheetView>
  </sheetViews>
  <sheetFormatPr baseColWidth="10" defaultColWidth="11.42578125" defaultRowHeight="11.25" customHeight="1"/>
  <cols>
    <col min="1" max="1" width="29.85546875" style="76" customWidth="1"/>
    <col min="2" max="50" width="6.42578125" style="76" customWidth="1"/>
    <col min="51" max="51" width="7.85546875" style="76" customWidth="1"/>
    <col min="52" max="52" width="8.5703125" style="76" customWidth="1"/>
    <col min="53" max="16384" width="11.42578125" style="76"/>
  </cols>
  <sheetData>
    <row r="1" spans="1:56" ht="12.75" customHeight="1">
      <c r="A1" s="177" t="s">
        <v>401</v>
      </c>
      <c r="BA1" s="448"/>
      <c r="BB1" s="448"/>
      <c r="BC1" s="448"/>
      <c r="BD1" s="448"/>
    </row>
    <row r="2" spans="1:56" s="178" customFormat="1" ht="11.25" customHeight="1">
      <c r="AP2" s="179"/>
      <c r="AQ2" s="179"/>
      <c r="AR2" s="179"/>
      <c r="AS2" s="179"/>
      <c r="AT2" s="180"/>
      <c r="AU2" s="180"/>
      <c r="AW2" s="180"/>
      <c r="AZ2" s="180" t="s">
        <v>380</v>
      </c>
      <c r="BA2" s="448"/>
      <c r="BB2" s="448"/>
      <c r="BC2" s="448"/>
      <c r="BD2" s="448"/>
    </row>
    <row r="3" spans="1:56" ht="11.25" customHeight="1">
      <c r="A3" s="193"/>
      <c r="B3" s="181">
        <v>1971</v>
      </c>
      <c r="C3" s="182">
        <v>1972</v>
      </c>
      <c r="D3" s="182">
        <v>1973</v>
      </c>
      <c r="E3" s="182">
        <v>1974</v>
      </c>
      <c r="F3" s="182">
        <v>1975</v>
      </c>
      <c r="G3" s="182">
        <v>1976</v>
      </c>
      <c r="H3" s="182">
        <v>1977</v>
      </c>
      <c r="I3" s="182">
        <v>1978</v>
      </c>
      <c r="J3" s="182">
        <v>1979</v>
      </c>
      <c r="K3" s="182">
        <v>1980</v>
      </c>
      <c r="L3" s="182">
        <v>1981</v>
      </c>
      <c r="M3" s="182">
        <v>1982</v>
      </c>
      <c r="N3" s="182">
        <v>1983</v>
      </c>
      <c r="O3" s="182">
        <v>1984</v>
      </c>
      <c r="P3" s="182">
        <v>1985</v>
      </c>
      <c r="Q3" s="182">
        <v>1986</v>
      </c>
      <c r="R3" s="182">
        <v>1987</v>
      </c>
      <c r="S3" s="182">
        <v>1988</v>
      </c>
      <c r="T3" s="182">
        <v>1989</v>
      </c>
      <c r="U3" s="182">
        <v>1990</v>
      </c>
      <c r="V3" s="182">
        <v>1991</v>
      </c>
      <c r="W3" s="182">
        <v>1992</v>
      </c>
      <c r="X3" s="182">
        <v>1993</v>
      </c>
      <c r="Y3" s="182">
        <v>1994</v>
      </c>
      <c r="Z3" s="182">
        <v>1995</v>
      </c>
      <c r="AA3" s="182">
        <v>1996</v>
      </c>
      <c r="AB3" s="182">
        <v>1997</v>
      </c>
      <c r="AC3" s="182">
        <v>1998</v>
      </c>
      <c r="AD3" s="182">
        <v>1999</v>
      </c>
      <c r="AE3" s="182">
        <v>2000</v>
      </c>
      <c r="AF3" s="182">
        <v>2001</v>
      </c>
      <c r="AG3" s="182">
        <v>2002</v>
      </c>
      <c r="AH3" s="182">
        <v>2003</v>
      </c>
      <c r="AI3" s="182">
        <v>2004</v>
      </c>
      <c r="AJ3" s="182">
        <v>2005</v>
      </c>
      <c r="AK3" s="182">
        <v>2006</v>
      </c>
      <c r="AL3" s="182">
        <v>2007</v>
      </c>
      <c r="AM3" s="182">
        <v>2008</v>
      </c>
      <c r="AN3" s="182">
        <v>2009</v>
      </c>
      <c r="AO3" s="182">
        <v>2010</v>
      </c>
      <c r="AP3" s="183">
        <v>2011</v>
      </c>
      <c r="AQ3" s="183">
        <v>2012</v>
      </c>
      <c r="AR3" s="183">
        <v>2013</v>
      </c>
      <c r="AS3" s="183">
        <v>2014</v>
      </c>
      <c r="AT3" s="183">
        <v>2015</v>
      </c>
      <c r="AU3" s="194">
        <v>2016</v>
      </c>
      <c r="AV3" s="194">
        <v>2017</v>
      </c>
      <c r="AW3" s="194">
        <v>2018</v>
      </c>
      <c r="AX3" s="194">
        <v>2019</v>
      </c>
      <c r="AY3" s="840">
        <v>2020</v>
      </c>
      <c r="AZ3" s="828">
        <v>2021</v>
      </c>
      <c r="BA3" s="448"/>
      <c r="BB3" s="448"/>
      <c r="BC3" s="448"/>
      <c r="BD3" s="448"/>
    </row>
    <row r="4" spans="1:56" ht="11.25" customHeight="1">
      <c r="A4" s="195" t="s">
        <v>22</v>
      </c>
      <c r="B4" s="196">
        <v>8298.2085559999996</v>
      </c>
      <c r="C4" s="197">
        <v>8452.9542849999998</v>
      </c>
      <c r="D4" s="197">
        <v>8114.4638210000003</v>
      </c>
      <c r="E4" s="197">
        <v>7919.2215409999999</v>
      </c>
      <c r="F4" s="197">
        <v>7008.7566919999999</v>
      </c>
      <c r="G4" s="197">
        <v>7186.8991459999997</v>
      </c>
      <c r="H4" s="197">
        <v>6594.9501030000001</v>
      </c>
      <c r="I4" s="197">
        <v>6528.2123460000003</v>
      </c>
      <c r="J4" s="197">
        <v>6805.5601859999997</v>
      </c>
      <c r="K4" s="197">
        <v>7060.553011</v>
      </c>
      <c r="L4" s="197">
        <v>6541.3970740000004</v>
      </c>
      <c r="M4" s="197">
        <v>5947.9227149999997</v>
      </c>
      <c r="N4" s="197">
        <v>5360.1773819999999</v>
      </c>
      <c r="O4" s="197">
        <v>4955.8616000000002</v>
      </c>
      <c r="P4" s="197">
        <v>4506.1168879999996</v>
      </c>
      <c r="Q4" s="197">
        <v>4118.2770410000003</v>
      </c>
      <c r="R4" s="197">
        <v>3877.5055819999998</v>
      </c>
      <c r="S4" s="197">
        <v>3692.5547489999999</v>
      </c>
      <c r="T4" s="197">
        <v>3918.776034</v>
      </c>
      <c r="U4" s="197">
        <v>4266.8733570000004</v>
      </c>
      <c r="V4" s="197">
        <v>4303.5874130000002</v>
      </c>
      <c r="W4" s="197">
        <v>4254.6443600000002</v>
      </c>
      <c r="X4" s="197">
        <v>3477.368755</v>
      </c>
      <c r="Y4" s="197">
        <v>3146.1510109999999</v>
      </c>
      <c r="Z4" s="197">
        <v>3150.3251719999998</v>
      </c>
      <c r="AA4" s="197">
        <v>3199.4837080000002</v>
      </c>
      <c r="AB4" s="197">
        <v>3146.951266</v>
      </c>
      <c r="AC4" s="197">
        <v>3452.2418790000002</v>
      </c>
      <c r="AD4" s="197">
        <v>4105.854053</v>
      </c>
      <c r="AE4" s="197">
        <v>4140.9408130000002</v>
      </c>
      <c r="AF4" s="197">
        <v>3594.3737740000001</v>
      </c>
      <c r="AG4" s="197">
        <v>3901.5822330000001</v>
      </c>
      <c r="AH4" s="197">
        <v>4021.1457049999999</v>
      </c>
      <c r="AI4" s="197">
        <v>4162.7813349999997</v>
      </c>
      <c r="AJ4" s="197">
        <v>4639.7989159999997</v>
      </c>
      <c r="AK4" s="197">
        <v>4645.2227370000001</v>
      </c>
      <c r="AL4" s="197">
        <v>4377.9854169999999</v>
      </c>
      <c r="AM4" s="197">
        <v>4476.389075</v>
      </c>
      <c r="AN4" s="197">
        <v>4782.8543959999997</v>
      </c>
      <c r="AO4" s="197">
        <v>5015.0236770000001</v>
      </c>
      <c r="AP4" s="198">
        <v>4945.1536990000004</v>
      </c>
      <c r="AQ4" s="198">
        <v>4940.6531789999999</v>
      </c>
      <c r="AR4" s="198">
        <v>4948.7291459999997</v>
      </c>
      <c r="AS4" s="198">
        <v>4792.6833280000001</v>
      </c>
      <c r="AT4" s="198">
        <v>4586.08277</v>
      </c>
      <c r="AU4" s="199">
        <v>4167.7398899999998</v>
      </c>
      <c r="AV4" s="199">
        <v>3963.2161540000002</v>
      </c>
      <c r="AW4" s="199">
        <v>4218.8164720000004</v>
      </c>
      <c r="AX4" s="199">
        <v>4635.8656739999997</v>
      </c>
      <c r="AY4" s="841">
        <v>4275.0488850000002</v>
      </c>
      <c r="AZ4" s="830">
        <v>4554.5647429999999</v>
      </c>
      <c r="BA4" s="448"/>
      <c r="BB4" s="448"/>
      <c r="BC4" s="448"/>
      <c r="BD4" s="448"/>
    </row>
    <row r="5" spans="1:56" ht="11.25" customHeight="1">
      <c r="A5" s="200" t="s">
        <v>65</v>
      </c>
      <c r="B5" s="186">
        <v>3937.0675190000002</v>
      </c>
      <c r="C5" s="187">
        <v>4588.2463630000002</v>
      </c>
      <c r="D5" s="187">
        <v>4386.4687569999996</v>
      </c>
      <c r="E5" s="187">
        <v>4472.4726259999998</v>
      </c>
      <c r="F5" s="187">
        <v>3609.7972009999999</v>
      </c>
      <c r="G5" s="187">
        <v>3743.7595489999999</v>
      </c>
      <c r="H5" s="187">
        <v>3258.695369</v>
      </c>
      <c r="I5" s="187">
        <v>3797.3710510000001</v>
      </c>
      <c r="J5" s="187">
        <v>3829.5678050000001</v>
      </c>
      <c r="K5" s="187">
        <v>3808.3808519999998</v>
      </c>
      <c r="L5" s="187">
        <v>3342.727887</v>
      </c>
      <c r="M5" s="187">
        <v>3199.1854159999998</v>
      </c>
      <c r="N5" s="187">
        <v>3108.3354300000001</v>
      </c>
      <c r="O5" s="187">
        <v>2998.0855539999998</v>
      </c>
      <c r="P5" s="187">
        <v>3083.1680710000001</v>
      </c>
      <c r="Q5" s="187">
        <v>2873.7542480000002</v>
      </c>
      <c r="R5" s="187">
        <v>2808.5101479999998</v>
      </c>
      <c r="S5" s="187">
        <v>2951.5653940000002</v>
      </c>
      <c r="T5" s="187">
        <v>2833.5887550000002</v>
      </c>
      <c r="U5" s="187">
        <v>2897.4591759999998</v>
      </c>
      <c r="V5" s="187">
        <v>2530.490597</v>
      </c>
      <c r="W5" s="187">
        <v>2656.0712870000002</v>
      </c>
      <c r="X5" s="187">
        <v>2472.6414679999998</v>
      </c>
      <c r="Y5" s="187">
        <v>2459.383202</v>
      </c>
      <c r="Z5" s="187">
        <v>2714.6343579999998</v>
      </c>
      <c r="AA5" s="187">
        <v>2545.1791699999999</v>
      </c>
      <c r="AB5" s="187">
        <v>2534.8695160000002</v>
      </c>
      <c r="AC5" s="187">
        <v>2754.3741289999998</v>
      </c>
      <c r="AD5" s="187">
        <v>2723.3027550000002</v>
      </c>
      <c r="AE5" s="187">
        <v>3119.5479180000002</v>
      </c>
      <c r="AF5" s="187">
        <v>3121.3478599999999</v>
      </c>
      <c r="AG5" s="187">
        <v>3037.8088320000002</v>
      </c>
      <c r="AH5" s="187">
        <v>2868.245445</v>
      </c>
      <c r="AI5" s="187">
        <v>3151.414499</v>
      </c>
      <c r="AJ5" s="187">
        <v>3215.9640439999998</v>
      </c>
      <c r="AK5" s="187">
        <v>3305.2421129999998</v>
      </c>
      <c r="AL5" s="187">
        <v>3166.4167980000002</v>
      </c>
      <c r="AM5" s="187">
        <v>3027.327824</v>
      </c>
      <c r="AN5" s="187">
        <v>2639.9265449999998</v>
      </c>
      <c r="AO5" s="187">
        <v>3044.583995</v>
      </c>
      <c r="AP5" s="188">
        <v>2809.2765669999999</v>
      </c>
      <c r="AQ5" s="188">
        <v>2857.7238550000002</v>
      </c>
      <c r="AR5" s="188">
        <v>2935.0195859999999</v>
      </c>
      <c r="AS5" s="188">
        <v>2924.900087</v>
      </c>
      <c r="AT5" s="188">
        <v>2837.5406790000002</v>
      </c>
      <c r="AU5" s="201">
        <v>2665.3285369999999</v>
      </c>
      <c r="AV5" s="201">
        <v>2751.0703490000001</v>
      </c>
      <c r="AW5" s="201">
        <v>2481.693076</v>
      </c>
      <c r="AX5" s="201">
        <v>2721.4044829999998</v>
      </c>
      <c r="AY5" s="842">
        <v>2246.2236600000001</v>
      </c>
      <c r="AZ5" s="834">
        <v>2227.7210140000002</v>
      </c>
    </row>
    <row r="6" spans="1:56" ht="11.25" customHeight="1">
      <c r="A6" s="189" t="s">
        <v>57</v>
      </c>
      <c r="B6" s="190">
        <v>12235.276075</v>
      </c>
      <c r="C6" s="191">
        <v>13041.200648</v>
      </c>
      <c r="D6" s="191">
        <v>12500.932578</v>
      </c>
      <c r="E6" s="191">
        <v>12391.694167</v>
      </c>
      <c r="F6" s="191">
        <v>10618.553893</v>
      </c>
      <c r="G6" s="191">
        <v>10930.658695</v>
      </c>
      <c r="H6" s="191">
        <v>9853.6454720000002</v>
      </c>
      <c r="I6" s="191">
        <v>10325.583397</v>
      </c>
      <c r="J6" s="191">
        <v>10635.127990999999</v>
      </c>
      <c r="K6" s="191">
        <v>10868.933863</v>
      </c>
      <c r="L6" s="191">
        <v>9884.1249609999995</v>
      </c>
      <c r="M6" s="191">
        <v>9147.1081310000009</v>
      </c>
      <c r="N6" s="191">
        <v>8468.5128120000008</v>
      </c>
      <c r="O6" s="191">
        <v>7953.9471540000004</v>
      </c>
      <c r="P6" s="191">
        <v>7589.2849589999996</v>
      </c>
      <c r="Q6" s="191">
        <v>6992.0312889999996</v>
      </c>
      <c r="R6" s="191">
        <v>6686.0157300000001</v>
      </c>
      <c r="S6" s="191">
        <v>6644.1201430000001</v>
      </c>
      <c r="T6" s="191">
        <v>6752.3647890000002</v>
      </c>
      <c r="U6" s="191">
        <v>7164.3325329999998</v>
      </c>
      <c r="V6" s="191">
        <v>6834.0780100000002</v>
      </c>
      <c r="W6" s="191">
        <v>6910.715647</v>
      </c>
      <c r="X6" s="191">
        <v>5950.0102230000002</v>
      </c>
      <c r="Y6" s="191">
        <v>5605.5342129999999</v>
      </c>
      <c r="Z6" s="191">
        <v>5864.9595300000001</v>
      </c>
      <c r="AA6" s="191">
        <v>5744.6628780000001</v>
      </c>
      <c r="AB6" s="191">
        <v>5681.8207819999998</v>
      </c>
      <c r="AC6" s="191">
        <v>6206.616008</v>
      </c>
      <c r="AD6" s="191">
        <v>6829.1568079999997</v>
      </c>
      <c r="AE6" s="191">
        <v>7260.4887310000004</v>
      </c>
      <c r="AF6" s="191">
        <v>6715.7216340000004</v>
      </c>
      <c r="AG6" s="191">
        <v>6939.3910649999998</v>
      </c>
      <c r="AH6" s="191">
        <v>6889.3911500000004</v>
      </c>
      <c r="AI6" s="191">
        <v>7314.1958340000001</v>
      </c>
      <c r="AJ6" s="191">
        <v>7855.76296</v>
      </c>
      <c r="AK6" s="191">
        <v>7950.4648500000003</v>
      </c>
      <c r="AL6" s="191">
        <v>7544.4022150000001</v>
      </c>
      <c r="AM6" s="191">
        <v>7503.716899</v>
      </c>
      <c r="AN6" s="191">
        <v>7422.780941</v>
      </c>
      <c r="AO6" s="191">
        <v>8059.6076720000001</v>
      </c>
      <c r="AP6" s="192">
        <v>7754.4302660000003</v>
      </c>
      <c r="AQ6" s="192">
        <v>7798.3770340000001</v>
      </c>
      <c r="AR6" s="192">
        <v>7883.748732</v>
      </c>
      <c r="AS6" s="192">
        <v>7717.5834150000001</v>
      </c>
      <c r="AT6" s="192">
        <v>7423.6234489999997</v>
      </c>
      <c r="AU6" s="202">
        <v>6833.0684270000002</v>
      </c>
      <c r="AV6" s="202">
        <v>6714.2865030000003</v>
      </c>
      <c r="AW6" s="202">
        <v>6700.509548</v>
      </c>
      <c r="AX6" s="202">
        <v>7357.2701569999999</v>
      </c>
      <c r="AY6" s="843">
        <v>6521.2725449999998</v>
      </c>
      <c r="AZ6" s="836">
        <v>6782.2857569999996</v>
      </c>
    </row>
    <row r="7" spans="1:56" ht="11.25" customHeight="1">
      <c r="AP7" s="168"/>
      <c r="AQ7" s="168"/>
      <c r="AR7" s="168"/>
      <c r="AS7" s="168"/>
      <c r="AT7" s="168"/>
      <c r="AU7" s="168"/>
      <c r="AV7" s="168"/>
      <c r="AY7" s="838"/>
      <c r="AZ7" s="837"/>
    </row>
    <row r="8" spans="1:56" ht="11.25" customHeight="1">
      <c r="AP8" s="168"/>
      <c r="AQ8" s="168"/>
      <c r="AR8" s="168"/>
      <c r="AS8" s="168"/>
      <c r="AT8" s="168"/>
      <c r="AU8" s="168"/>
      <c r="AW8" s="203"/>
      <c r="AX8" s="203"/>
      <c r="AY8" s="844"/>
      <c r="AZ8" s="438" t="s">
        <v>381</v>
      </c>
    </row>
    <row r="9" spans="1:56" ht="11.25" customHeight="1">
      <c r="A9" s="193"/>
      <c r="B9" s="181">
        <v>1971</v>
      </c>
      <c r="C9" s="182">
        <v>1972</v>
      </c>
      <c r="D9" s="182">
        <v>1973</v>
      </c>
      <c r="E9" s="182">
        <v>1974</v>
      </c>
      <c r="F9" s="182">
        <v>1975</v>
      </c>
      <c r="G9" s="182">
        <v>1976</v>
      </c>
      <c r="H9" s="182">
        <v>1977</v>
      </c>
      <c r="I9" s="182">
        <v>1978</v>
      </c>
      <c r="J9" s="182">
        <v>1979</v>
      </c>
      <c r="K9" s="182">
        <v>1980</v>
      </c>
      <c r="L9" s="182">
        <v>1981</v>
      </c>
      <c r="M9" s="182">
        <v>1982</v>
      </c>
      <c r="N9" s="182">
        <v>1983</v>
      </c>
      <c r="O9" s="182">
        <v>1984</v>
      </c>
      <c r="P9" s="182">
        <v>1985</v>
      </c>
      <c r="Q9" s="182">
        <v>1986</v>
      </c>
      <c r="R9" s="182">
        <v>1987</v>
      </c>
      <c r="S9" s="182">
        <v>1988</v>
      </c>
      <c r="T9" s="182">
        <v>1989</v>
      </c>
      <c r="U9" s="182">
        <v>1990</v>
      </c>
      <c r="V9" s="182">
        <v>1991</v>
      </c>
      <c r="W9" s="182">
        <v>1992</v>
      </c>
      <c r="X9" s="182">
        <v>1993</v>
      </c>
      <c r="Y9" s="182">
        <v>1994</v>
      </c>
      <c r="Z9" s="182">
        <v>1995</v>
      </c>
      <c r="AA9" s="182">
        <v>1996</v>
      </c>
      <c r="AB9" s="182">
        <v>1997</v>
      </c>
      <c r="AC9" s="182">
        <v>1998</v>
      </c>
      <c r="AD9" s="182">
        <v>1999</v>
      </c>
      <c r="AE9" s="182">
        <v>2000</v>
      </c>
      <c r="AF9" s="182">
        <v>2001</v>
      </c>
      <c r="AG9" s="182">
        <v>2002</v>
      </c>
      <c r="AH9" s="182">
        <v>2003</v>
      </c>
      <c r="AI9" s="182">
        <v>2004</v>
      </c>
      <c r="AJ9" s="182">
        <v>2005</v>
      </c>
      <c r="AK9" s="182">
        <v>2006</v>
      </c>
      <c r="AL9" s="182">
        <v>2007</v>
      </c>
      <c r="AM9" s="182">
        <v>2008</v>
      </c>
      <c r="AN9" s="182">
        <v>2009</v>
      </c>
      <c r="AO9" s="182">
        <v>2010</v>
      </c>
      <c r="AP9" s="183">
        <v>2011</v>
      </c>
      <c r="AQ9" s="183">
        <v>2012</v>
      </c>
      <c r="AR9" s="183">
        <v>2013</v>
      </c>
      <c r="AS9" s="183">
        <v>2014</v>
      </c>
      <c r="AT9" s="183">
        <v>2015</v>
      </c>
      <c r="AU9" s="194">
        <v>2016</v>
      </c>
      <c r="AV9" s="194">
        <v>2017</v>
      </c>
      <c r="AW9" s="194">
        <v>2018</v>
      </c>
      <c r="AX9" s="194">
        <v>2019</v>
      </c>
      <c r="AY9" s="840">
        <v>2020</v>
      </c>
      <c r="AZ9" s="828">
        <v>2021</v>
      </c>
    </row>
    <row r="10" spans="1:56" ht="11.25" customHeight="1">
      <c r="A10" s="195" t="s">
        <v>22</v>
      </c>
      <c r="B10" s="196">
        <v>64317.712</v>
      </c>
      <c r="C10" s="197">
        <v>64069.427000000003</v>
      </c>
      <c r="D10" s="197">
        <v>61798.89</v>
      </c>
      <c r="E10" s="197">
        <v>61019.417999999998</v>
      </c>
      <c r="F10" s="197">
        <v>52869.722000000002</v>
      </c>
      <c r="G10" s="197">
        <v>53961.427000000003</v>
      </c>
      <c r="H10" s="197">
        <v>50498.133000000002</v>
      </c>
      <c r="I10" s="197">
        <v>50184.644999999997</v>
      </c>
      <c r="J10" s="197">
        <v>50972.936000000002</v>
      </c>
      <c r="K10" s="197">
        <v>50974.836000000003</v>
      </c>
      <c r="L10" s="197">
        <v>46019.7</v>
      </c>
      <c r="M10" s="197">
        <v>40600.629000000001</v>
      </c>
      <c r="N10" s="197">
        <v>36700.684000000001</v>
      </c>
      <c r="O10" s="197">
        <v>33763.067000000003</v>
      </c>
      <c r="P10" s="197">
        <v>30454.925999999999</v>
      </c>
      <c r="Q10" s="197">
        <v>29746.566999999999</v>
      </c>
      <c r="R10" s="197">
        <v>28615.593000000001</v>
      </c>
      <c r="S10" s="197">
        <v>29603.918000000001</v>
      </c>
      <c r="T10" s="197">
        <v>30671.374</v>
      </c>
      <c r="U10" s="197">
        <v>32871.481</v>
      </c>
      <c r="V10" s="197">
        <v>32955.286999999997</v>
      </c>
      <c r="W10" s="197">
        <v>31285.944</v>
      </c>
      <c r="X10" s="197">
        <v>26163.899000000001</v>
      </c>
      <c r="Y10" s="197">
        <v>25497.378000000001</v>
      </c>
      <c r="Z10" s="197">
        <v>25171.252</v>
      </c>
      <c r="AA10" s="197">
        <v>22874.332999999999</v>
      </c>
      <c r="AB10" s="197">
        <v>22078.49</v>
      </c>
      <c r="AC10" s="197">
        <v>23754.728999999999</v>
      </c>
      <c r="AD10" s="197">
        <v>26389.8</v>
      </c>
      <c r="AE10" s="197">
        <v>26704.101999999999</v>
      </c>
      <c r="AF10" s="197">
        <v>24775.107</v>
      </c>
      <c r="AG10" s="197">
        <v>26526.906999999999</v>
      </c>
      <c r="AH10" s="197">
        <v>27230.474999999999</v>
      </c>
      <c r="AI10" s="197">
        <v>27499.800999999999</v>
      </c>
      <c r="AJ10" s="197">
        <v>28935.962</v>
      </c>
      <c r="AK10" s="197">
        <v>30554.59</v>
      </c>
      <c r="AL10" s="197">
        <v>29917.473000000002</v>
      </c>
      <c r="AM10" s="197">
        <v>29569.732</v>
      </c>
      <c r="AN10" s="197">
        <v>30006.233</v>
      </c>
      <c r="AO10" s="197">
        <v>30121.254000000001</v>
      </c>
      <c r="AP10" s="198">
        <v>30185.539000000001</v>
      </c>
      <c r="AQ10" s="198">
        <v>29592.197</v>
      </c>
      <c r="AR10" s="198">
        <v>28726.978999999999</v>
      </c>
      <c r="AS10" s="198">
        <v>28042.97</v>
      </c>
      <c r="AT10" s="198">
        <v>26832.491000000002</v>
      </c>
      <c r="AU10" s="199">
        <v>27399.26</v>
      </c>
      <c r="AV10" s="199">
        <v>26526.653999999999</v>
      </c>
      <c r="AW10" s="199">
        <v>29365.706999999999</v>
      </c>
      <c r="AX10" s="199">
        <v>30825.49</v>
      </c>
      <c r="AY10" s="841">
        <v>28311.434000000001</v>
      </c>
      <c r="AZ10" s="830">
        <v>29608.735000000001</v>
      </c>
    </row>
    <row r="11" spans="1:56" ht="11.25" customHeight="1">
      <c r="A11" s="200" t="s">
        <v>65</v>
      </c>
      <c r="B11" s="186">
        <v>32105.409</v>
      </c>
      <c r="C11" s="187">
        <v>37935.99</v>
      </c>
      <c r="D11" s="187">
        <v>38931.851999999999</v>
      </c>
      <c r="E11" s="187">
        <v>40117.726000000002</v>
      </c>
      <c r="F11" s="187">
        <v>33772.199000000001</v>
      </c>
      <c r="G11" s="187">
        <v>32351.190999999999</v>
      </c>
      <c r="H11" s="187">
        <v>32077.715</v>
      </c>
      <c r="I11" s="187">
        <v>33706.313000000002</v>
      </c>
      <c r="J11" s="187">
        <v>34194.858999999997</v>
      </c>
      <c r="K11" s="187">
        <v>33502.093000000001</v>
      </c>
      <c r="L11" s="187">
        <v>30386.912</v>
      </c>
      <c r="M11" s="187">
        <v>29480.304</v>
      </c>
      <c r="N11" s="187">
        <v>29384.49</v>
      </c>
      <c r="O11" s="187">
        <v>29491.739000000001</v>
      </c>
      <c r="P11" s="187">
        <v>28898.272000000001</v>
      </c>
      <c r="Q11" s="187">
        <v>28740.087</v>
      </c>
      <c r="R11" s="187">
        <v>27944.308000000001</v>
      </c>
      <c r="S11" s="187">
        <v>30735.754000000001</v>
      </c>
      <c r="T11" s="187">
        <v>29823.857</v>
      </c>
      <c r="U11" s="187">
        <v>30692</v>
      </c>
      <c r="V11" s="187">
        <v>28199.292000000001</v>
      </c>
      <c r="W11" s="187">
        <v>28573.806</v>
      </c>
      <c r="X11" s="187">
        <v>27701.813999999998</v>
      </c>
      <c r="Y11" s="187">
        <v>27807.850999999999</v>
      </c>
      <c r="Z11" s="187">
        <v>29701.945</v>
      </c>
      <c r="AA11" s="187">
        <v>27779.454000000002</v>
      </c>
      <c r="AB11" s="187">
        <v>27404.478999999999</v>
      </c>
      <c r="AC11" s="187">
        <v>27037.553</v>
      </c>
      <c r="AD11" s="187">
        <v>28600.956999999999</v>
      </c>
      <c r="AE11" s="187">
        <v>31965.666000000001</v>
      </c>
      <c r="AF11" s="187">
        <v>31394.192999999999</v>
      </c>
      <c r="AG11" s="187">
        <v>30260</v>
      </c>
      <c r="AH11" s="187">
        <v>27424.407999999999</v>
      </c>
      <c r="AI11" s="187">
        <v>30481.603999999999</v>
      </c>
      <c r="AJ11" s="187">
        <v>30569.525000000001</v>
      </c>
      <c r="AK11" s="187">
        <v>31768.079000000002</v>
      </c>
      <c r="AL11" s="187">
        <v>31826.151000000002</v>
      </c>
      <c r="AM11" s="187">
        <v>30584.305</v>
      </c>
      <c r="AN11" s="187">
        <v>26107.445</v>
      </c>
      <c r="AO11" s="187">
        <v>30329.968000000001</v>
      </c>
      <c r="AP11" s="188">
        <v>27671.152999999998</v>
      </c>
      <c r="AQ11" s="188">
        <v>28524.331999999999</v>
      </c>
      <c r="AR11" s="188">
        <v>29140.692999999999</v>
      </c>
      <c r="AS11" s="188">
        <v>28163.742999999999</v>
      </c>
      <c r="AT11" s="188">
        <v>26573.664000000001</v>
      </c>
      <c r="AU11" s="201">
        <v>25356.95</v>
      </c>
      <c r="AV11" s="201">
        <v>26003.56</v>
      </c>
      <c r="AW11" s="201">
        <v>23711.317999999999</v>
      </c>
      <c r="AX11" s="201">
        <v>25798.303</v>
      </c>
      <c r="AY11" s="842">
        <v>22215.857</v>
      </c>
      <c r="AZ11" s="834">
        <v>22326.618999999999</v>
      </c>
    </row>
    <row r="12" spans="1:56" ht="11.25" customHeight="1">
      <c r="A12" s="189" t="s">
        <v>57</v>
      </c>
      <c r="B12" s="190">
        <v>96423.120999999999</v>
      </c>
      <c r="C12" s="191">
        <v>102005.417</v>
      </c>
      <c r="D12" s="191">
        <v>100730.742</v>
      </c>
      <c r="E12" s="191">
        <v>101137.144</v>
      </c>
      <c r="F12" s="191">
        <v>86641.921000000002</v>
      </c>
      <c r="G12" s="191">
        <v>86312.618000000002</v>
      </c>
      <c r="H12" s="191">
        <v>82575.847999999998</v>
      </c>
      <c r="I12" s="191">
        <v>83890.957999999999</v>
      </c>
      <c r="J12" s="191">
        <v>85167.794999999998</v>
      </c>
      <c r="K12" s="191">
        <v>84476.929000000004</v>
      </c>
      <c r="L12" s="191">
        <v>76406.611999999994</v>
      </c>
      <c r="M12" s="191">
        <v>70080.933000000005</v>
      </c>
      <c r="N12" s="191">
        <v>66085.173999999999</v>
      </c>
      <c r="O12" s="191">
        <v>63254.805999999997</v>
      </c>
      <c r="P12" s="191">
        <v>59353.197999999997</v>
      </c>
      <c r="Q12" s="191">
        <v>58486.654000000002</v>
      </c>
      <c r="R12" s="191">
        <v>56559.900999999998</v>
      </c>
      <c r="S12" s="191">
        <v>60339.671999999999</v>
      </c>
      <c r="T12" s="191">
        <v>60495.231</v>
      </c>
      <c r="U12" s="191">
        <v>63563.481</v>
      </c>
      <c r="V12" s="191">
        <v>61154.578999999998</v>
      </c>
      <c r="W12" s="191">
        <v>59859.75</v>
      </c>
      <c r="X12" s="191">
        <v>53865.713000000003</v>
      </c>
      <c r="Y12" s="191">
        <v>53305.228999999999</v>
      </c>
      <c r="Z12" s="191">
        <v>54873.197</v>
      </c>
      <c r="AA12" s="191">
        <v>50653.786999999997</v>
      </c>
      <c r="AB12" s="191">
        <v>49482.968999999997</v>
      </c>
      <c r="AC12" s="191">
        <v>50792.281999999999</v>
      </c>
      <c r="AD12" s="191">
        <v>54990.756999999998</v>
      </c>
      <c r="AE12" s="191">
        <v>58669.767999999996</v>
      </c>
      <c r="AF12" s="191">
        <v>56169.3</v>
      </c>
      <c r="AG12" s="191">
        <v>56786.906999999999</v>
      </c>
      <c r="AH12" s="191">
        <v>54654.883000000002</v>
      </c>
      <c r="AI12" s="191">
        <v>57981.404999999999</v>
      </c>
      <c r="AJ12" s="191">
        <v>59505.487000000001</v>
      </c>
      <c r="AK12" s="191">
        <v>62322.669000000002</v>
      </c>
      <c r="AL12" s="191">
        <v>61743.624000000003</v>
      </c>
      <c r="AM12" s="191">
        <v>60154.036999999997</v>
      </c>
      <c r="AN12" s="191">
        <v>56113.678</v>
      </c>
      <c r="AO12" s="191">
        <v>60451.222000000002</v>
      </c>
      <c r="AP12" s="192">
        <v>57856.692000000003</v>
      </c>
      <c r="AQ12" s="192">
        <v>58116.529000000002</v>
      </c>
      <c r="AR12" s="192">
        <v>57867.671999999999</v>
      </c>
      <c r="AS12" s="192">
        <v>56206.713000000003</v>
      </c>
      <c r="AT12" s="192">
        <v>53406.154999999999</v>
      </c>
      <c r="AU12" s="202">
        <v>52756.21</v>
      </c>
      <c r="AV12" s="202">
        <v>52530.214</v>
      </c>
      <c r="AW12" s="202">
        <v>53077.025000000001</v>
      </c>
      <c r="AX12" s="202">
        <v>56623.792999999998</v>
      </c>
      <c r="AY12" s="843">
        <v>50527.290999999997</v>
      </c>
      <c r="AZ12" s="836">
        <v>51935.353999999999</v>
      </c>
    </row>
    <row r="14" spans="1:56" ht="11.25" customHeight="1">
      <c r="A14" s="178" t="s">
        <v>553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O49"/>
  <sheetViews>
    <sheetView showGridLines="0" zoomScaleNormal="100" workbookViewId="0"/>
  </sheetViews>
  <sheetFormatPr baseColWidth="10" defaultColWidth="11.42578125" defaultRowHeight="12.75" customHeight="1"/>
  <cols>
    <col min="1" max="1" width="7.140625" style="449" customWidth="1"/>
    <col min="2" max="2" width="60.5703125" style="208" customWidth="1"/>
    <col min="3" max="13" width="8.5703125" style="208" customWidth="1"/>
    <col min="14" max="14" width="8.140625" style="208" customWidth="1"/>
    <col min="15" max="15" width="9.5703125" style="208" customWidth="1"/>
    <col min="16" max="16384" width="11.42578125" style="208"/>
  </cols>
  <sheetData>
    <row r="1" spans="1:15" s="207" customFormat="1" ht="14.25" customHeight="1">
      <c r="A1" s="204" t="s">
        <v>609</v>
      </c>
      <c r="C1" s="205"/>
      <c r="D1" s="206"/>
      <c r="E1" s="206"/>
      <c r="F1" s="206"/>
      <c r="G1" s="206"/>
      <c r="H1" s="206"/>
      <c r="I1" s="206"/>
      <c r="J1" s="206"/>
      <c r="K1" s="206"/>
    </row>
    <row r="2" spans="1:15" ht="12.75" customHeight="1">
      <c r="A2" s="173" t="s">
        <v>36</v>
      </c>
      <c r="C2" s="168"/>
      <c r="D2" s="168"/>
      <c r="E2" s="168"/>
      <c r="F2" s="168"/>
      <c r="G2" s="209"/>
      <c r="H2" s="209"/>
      <c r="I2" s="168"/>
      <c r="J2" s="209"/>
      <c r="L2" s="209"/>
      <c r="O2" s="209" t="s">
        <v>66</v>
      </c>
    </row>
    <row r="3" spans="1:15" ht="12.75" customHeight="1">
      <c r="A3" s="448"/>
      <c r="B3" s="460"/>
      <c r="C3" s="531">
        <v>2009</v>
      </c>
      <c r="D3" s="210">
        <v>2010</v>
      </c>
      <c r="E3" s="210">
        <v>2011</v>
      </c>
      <c r="F3" s="210">
        <v>2012</v>
      </c>
      <c r="G3" s="210">
        <v>2013</v>
      </c>
      <c r="H3" s="210">
        <v>2014</v>
      </c>
      <c r="I3" s="211">
        <v>2015</v>
      </c>
      <c r="J3" s="211">
        <v>2016</v>
      </c>
      <c r="K3" s="211">
        <v>2017</v>
      </c>
      <c r="L3" s="212">
        <v>2018</v>
      </c>
      <c r="M3" s="450">
        <v>2019</v>
      </c>
      <c r="N3" s="845">
        <v>2020</v>
      </c>
      <c r="O3" s="846">
        <v>2021</v>
      </c>
    </row>
    <row r="4" spans="1:15" ht="11.25" customHeight="1">
      <c r="A4" s="344" t="s">
        <v>180</v>
      </c>
      <c r="B4" s="461" t="s">
        <v>37</v>
      </c>
      <c r="C4" s="447">
        <v>2.0489227419999971</v>
      </c>
      <c r="D4" s="213">
        <v>2.1746614759999958</v>
      </c>
      <c r="E4" s="213">
        <v>1.9753736019999975</v>
      </c>
      <c r="F4" s="213">
        <v>1.9021001250000009</v>
      </c>
      <c r="G4" s="213">
        <v>1.9401970560000001</v>
      </c>
      <c r="H4" s="213">
        <v>2.1280470379999965</v>
      </c>
      <c r="I4" s="213">
        <v>2.2821993010000039</v>
      </c>
      <c r="J4" s="213">
        <v>1.8281995239999997</v>
      </c>
      <c r="K4" s="213">
        <v>1.5021765419999999</v>
      </c>
      <c r="L4" s="74">
        <v>1.7596747340000001</v>
      </c>
      <c r="M4" s="451">
        <v>2.041784217</v>
      </c>
      <c r="N4" s="847">
        <v>1.98026529</v>
      </c>
      <c r="O4" s="75">
        <v>1.704995609</v>
      </c>
    </row>
    <row r="5" spans="1:15" ht="12.75" customHeight="1">
      <c r="A5" s="346" t="s">
        <v>204</v>
      </c>
      <c r="B5" s="462" t="s">
        <v>38</v>
      </c>
      <c r="C5" s="446">
        <v>0.63129995599999977</v>
      </c>
      <c r="D5" s="214">
        <v>0.63623108300000009</v>
      </c>
      <c r="E5" s="214">
        <v>0.45933556600000031</v>
      </c>
      <c r="F5" s="214">
        <v>0.4523715029999999</v>
      </c>
      <c r="G5" s="214">
        <v>0.59070190499999986</v>
      </c>
      <c r="H5" s="214">
        <v>0.37078414100000018</v>
      </c>
      <c r="I5" s="214">
        <v>0.27118638700000031</v>
      </c>
      <c r="J5" s="214">
        <v>0.19777642999999998</v>
      </c>
      <c r="K5" s="214">
        <v>0.16791742200000001</v>
      </c>
      <c r="L5" s="78">
        <v>0.17730937999999999</v>
      </c>
      <c r="M5" s="453">
        <v>0.15430693600000001</v>
      </c>
      <c r="N5" s="848">
        <v>0.107627442</v>
      </c>
      <c r="O5" s="79">
        <v>0.10637680099999999</v>
      </c>
    </row>
    <row r="6" spans="1:15" ht="12.75" customHeight="1">
      <c r="A6" s="346" t="s">
        <v>205</v>
      </c>
      <c r="B6" s="462" t="s">
        <v>39</v>
      </c>
      <c r="C6" s="446">
        <v>2.2495044750000011</v>
      </c>
      <c r="D6" s="214">
        <v>2.365809736000001</v>
      </c>
      <c r="E6" s="214">
        <v>2.4554903079999981</v>
      </c>
      <c r="F6" s="214">
        <v>2.4239462940000012</v>
      </c>
      <c r="G6" s="214">
        <v>2.3889225829999972</v>
      </c>
      <c r="H6" s="214">
        <v>2.0940505659999982</v>
      </c>
      <c r="I6" s="214">
        <v>1.8743708059999988</v>
      </c>
      <c r="J6" s="214">
        <v>2.036589293</v>
      </c>
      <c r="K6" s="214">
        <v>2.2160790850000001</v>
      </c>
      <c r="L6" s="78">
        <v>2.1903782089999999</v>
      </c>
      <c r="M6" s="453">
        <v>2.4292577560000002</v>
      </c>
      <c r="N6" s="848">
        <v>2.154764347</v>
      </c>
      <c r="O6" s="79">
        <v>2.5374234910000002</v>
      </c>
    </row>
    <row r="7" spans="1:15" ht="12.75" customHeight="1">
      <c r="A7" s="346" t="s">
        <v>206</v>
      </c>
      <c r="B7" s="462" t="s">
        <v>40</v>
      </c>
      <c r="C7" s="446">
        <v>0.18283946600000026</v>
      </c>
      <c r="D7" s="214">
        <v>0.18469472300000028</v>
      </c>
      <c r="E7" s="214">
        <v>0.17211992700000034</v>
      </c>
      <c r="F7" s="214">
        <v>0.1830691649999997</v>
      </c>
      <c r="G7" s="214">
        <v>0.17796936200000033</v>
      </c>
      <c r="H7" s="214">
        <v>0.18562239900000019</v>
      </c>
      <c r="I7" s="214">
        <v>0.18847356300000009</v>
      </c>
      <c r="J7" s="214">
        <v>0.14556196300000002</v>
      </c>
      <c r="K7" s="214">
        <v>0.18265157800000001</v>
      </c>
      <c r="L7" s="78">
        <v>0.17370550100000001</v>
      </c>
      <c r="M7" s="453">
        <v>0.17512592900000001</v>
      </c>
      <c r="N7" s="848">
        <v>0.16754738399999999</v>
      </c>
      <c r="O7" s="79">
        <v>0.17160725900000001</v>
      </c>
    </row>
    <row r="8" spans="1:15" ht="12.75" customHeight="1">
      <c r="A8" s="346" t="s">
        <v>207</v>
      </c>
      <c r="B8" s="462" t="s">
        <v>41</v>
      </c>
      <c r="C8" s="446">
        <v>2.5951281000000003E-2</v>
      </c>
      <c r="D8" s="214">
        <v>7.1350359000000002E-2</v>
      </c>
      <c r="E8" s="214">
        <v>5.4385240999999994E-2</v>
      </c>
      <c r="F8" s="214">
        <v>5.7893714000000006E-2</v>
      </c>
      <c r="G8" s="214">
        <v>3.3372115999999973E-2</v>
      </c>
      <c r="H8" s="214">
        <v>6.1098520000000003E-2</v>
      </c>
      <c r="I8" s="214">
        <v>7.2998400000000019E-2</v>
      </c>
      <c r="J8" s="214">
        <v>7.9049231999999997E-2</v>
      </c>
      <c r="K8" s="214">
        <v>5.2925140000000002E-2</v>
      </c>
      <c r="L8" s="78">
        <v>3.4929432000000003E-2</v>
      </c>
      <c r="M8" s="453">
        <v>4.3222543000000002E-2</v>
      </c>
      <c r="N8" s="848">
        <v>3.7946278999999999E-2</v>
      </c>
      <c r="O8" s="79">
        <v>2.4396668999999999E-2</v>
      </c>
    </row>
    <row r="9" spans="1:15" ht="12.75" customHeight="1">
      <c r="A9" s="346" t="s">
        <v>208</v>
      </c>
      <c r="B9" s="462" t="s">
        <v>42</v>
      </c>
      <c r="C9" s="446">
        <v>1.6954364999999978E-2</v>
      </c>
      <c r="D9" s="214">
        <v>2.2879122999999991E-2</v>
      </c>
      <c r="E9" s="214">
        <v>3.0455565999999969E-2</v>
      </c>
      <c r="F9" s="214">
        <v>2.7076211999999999E-2</v>
      </c>
      <c r="G9" s="214">
        <v>3.2611677000000013E-2</v>
      </c>
      <c r="H9" s="214">
        <v>2.566266300000002E-2</v>
      </c>
      <c r="I9" s="214">
        <v>2.7696408999999981E-2</v>
      </c>
      <c r="J9" s="214">
        <v>3.0156676E-2</v>
      </c>
      <c r="K9" s="214">
        <v>2.7898696000000001E-2</v>
      </c>
      <c r="L9" s="78">
        <v>2.4098662999999999E-2</v>
      </c>
      <c r="M9" s="453">
        <v>2.6658231000000001E-2</v>
      </c>
      <c r="N9" s="848">
        <v>2.4663365E-2</v>
      </c>
      <c r="O9" s="79">
        <v>1.8829594000000002E-2</v>
      </c>
    </row>
    <row r="10" spans="1:15" ht="12.75" customHeight="1">
      <c r="A10" s="346" t="s">
        <v>209</v>
      </c>
      <c r="B10" s="462" t="s">
        <v>43</v>
      </c>
      <c r="C10" s="446">
        <v>0.49319653199999997</v>
      </c>
      <c r="D10" s="214">
        <v>0.58109421299999997</v>
      </c>
      <c r="E10" s="214">
        <v>0.61064505600000007</v>
      </c>
      <c r="F10" s="214">
        <v>0.59055663399999969</v>
      </c>
      <c r="G10" s="214">
        <v>0.57511826699999968</v>
      </c>
      <c r="H10" s="214">
        <v>0.59459940699999958</v>
      </c>
      <c r="I10" s="214">
        <v>0.62650746300000049</v>
      </c>
      <c r="J10" s="214">
        <v>0.53966952300000004</v>
      </c>
      <c r="K10" s="214">
        <v>0.53110047000000005</v>
      </c>
      <c r="L10" s="78">
        <v>0.49232703</v>
      </c>
      <c r="M10" s="453">
        <v>0.53726677199999995</v>
      </c>
      <c r="N10" s="848">
        <v>0.46141360999999997</v>
      </c>
      <c r="O10" s="79">
        <v>0.46764795399999998</v>
      </c>
    </row>
    <row r="11" spans="1:15" ht="12.75" customHeight="1">
      <c r="A11" s="346" t="s">
        <v>210</v>
      </c>
      <c r="B11" s="462" t="s">
        <v>44</v>
      </c>
      <c r="C11" s="446">
        <v>0.44969937699999973</v>
      </c>
      <c r="D11" s="214">
        <v>0.52016459200000009</v>
      </c>
      <c r="E11" s="214">
        <v>0.50200298000000043</v>
      </c>
      <c r="F11" s="214">
        <v>0.56056968599999968</v>
      </c>
      <c r="G11" s="214">
        <v>0.58786246799999997</v>
      </c>
      <c r="H11" s="214">
        <v>0.59010787099999995</v>
      </c>
      <c r="I11" s="214">
        <v>0.53997100399999975</v>
      </c>
      <c r="J11" s="214">
        <v>0.53116280900000001</v>
      </c>
      <c r="K11" s="214">
        <v>0.56469848199999995</v>
      </c>
      <c r="L11" s="78">
        <v>0.49653384099999998</v>
      </c>
      <c r="M11" s="453">
        <v>0.52704711999999998</v>
      </c>
      <c r="N11" s="848">
        <v>0.448860439</v>
      </c>
      <c r="O11" s="79">
        <v>0.52191430699999997</v>
      </c>
    </row>
    <row r="12" spans="1:15" ht="12.75" customHeight="1">
      <c r="A12" s="346" t="s">
        <v>211</v>
      </c>
      <c r="B12" s="462" t="s">
        <v>45</v>
      </c>
      <c r="C12" s="446">
        <v>0.18183056000000011</v>
      </c>
      <c r="D12" s="214">
        <v>0.17057642700000022</v>
      </c>
      <c r="E12" s="214">
        <v>0.18884953299999968</v>
      </c>
      <c r="F12" s="214">
        <v>0.18979179299999996</v>
      </c>
      <c r="G12" s="214">
        <v>0.14912873199999971</v>
      </c>
      <c r="H12" s="214">
        <v>0.15869730699999998</v>
      </c>
      <c r="I12" s="214">
        <v>0.14490934099999983</v>
      </c>
      <c r="J12" s="214">
        <v>0.10882413999999999</v>
      </c>
      <c r="K12" s="214">
        <v>0.10131616</v>
      </c>
      <c r="L12" s="78">
        <v>0.11477338600000001</v>
      </c>
      <c r="M12" s="453">
        <v>0.129112328</v>
      </c>
      <c r="N12" s="848">
        <v>0.120420267</v>
      </c>
      <c r="O12" s="79">
        <v>0.122389543</v>
      </c>
    </row>
    <row r="13" spans="1:15" ht="12.75" customHeight="1">
      <c r="A13" s="346" t="s">
        <v>200</v>
      </c>
      <c r="B13" s="462" t="s">
        <v>46</v>
      </c>
      <c r="C13" s="446">
        <v>0.25645458300000024</v>
      </c>
      <c r="D13" s="214">
        <v>0.3439463530000002</v>
      </c>
      <c r="E13" s="214">
        <v>0.36839535300000015</v>
      </c>
      <c r="F13" s="214">
        <v>0.35869054500000003</v>
      </c>
      <c r="G13" s="214">
        <v>0.40814794000000021</v>
      </c>
      <c r="H13" s="214">
        <v>0.42819206199999998</v>
      </c>
      <c r="I13" s="214">
        <v>0.40839264399999986</v>
      </c>
      <c r="J13" s="214">
        <v>0.41877419500000002</v>
      </c>
      <c r="K13" s="214">
        <v>0.47866829500000002</v>
      </c>
      <c r="L13" s="78">
        <v>0.44217556000000002</v>
      </c>
      <c r="M13" s="453">
        <v>0.48210760899999999</v>
      </c>
      <c r="N13" s="848">
        <v>0.342194155</v>
      </c>
      <c r="O13" s="79">
        <v>0.413075258</v>
      </c>
    </row>
    <row r="14" spans="1:15" ht="12.75" customHeight="1">
      <c r="A14" s="346" t="s">
        <v>212</v>
      </c>
      <c r="B14" s="462" t="s">
        <v>47</v>
      </c>
      <c r="C14" s="446">
        <v>3.7643159999999998E-3</v>
      </c>
      <c r="D14" s="214">
        <v>9.2079140000000167E-3</v>
      </c>
      <c r="E14" s="214">
        <v>5.5954079999999996E-3</v>
      </c>
      <c r="F14" s="214">
        <v>5.8957370000000042E-3</v>
      </c>
      <c r="G14" s="214">
        <v>4.083775000000003E-3</v>
      </c>
      <c r="H14" s="214">
        <v>4.3216240000000005E-3</v>
      </c>
      <c r="I14" s="214">
        <v>6.018106000000004E-3</v>
      </c>
      <c r="J14" s="214">
        <v>3.1038989999999998E-3</v>
      </c>
      <c r="K14" s="214">
        <v>4.5919690000000004E-3</v>
      </c>
      <c r="L14" s="78">
        <v>4.5752550000000003E-3</v>
      </c>
      <c r="M14" s="453">
        <v>3.6959340000000001E-3</v>
      </c>
      <c r="N14" s="848">
        <v>3.4210260000000002E-3</v>
      </c>
      <c r="O14" s="79">
        <v>6.0827600000000004E-3</v>
      </c>
    </row>
    <row r="15" spans="1:15" ht="12.75" customHeight="1">
      <c r="A15" s="346" t="s">
        <v>213</v>
      </c>
      <c r="B15" s="462" t="s">
        <v>48</v>
      </c>
      <c r="C15" s="446">
        <v>3.455629E-3</v>
      </c>
      <c r="D15" s="214">
        <v>2.5194450000000017E-3</v>
      </c>
      <c r="E15" s="214">
        <v>4.8694300000000036E-3</v>
      </c>
      <c r="F15" s="214">
        <v>1.4224290000000028E-3</v>
      </c>
      <c r="G15" s="214">
        <v>1.6013260000000027E-3</v>
      </c>
      <c r="H15" s="214">
        <v>1.5798199999999998E-3</v>
      </c>
      <c r="I15" s="214">
        <v>1.2198680000000033E-3</v>
      </c>
      <c r="J15" s="214">
        <v>0</v>
      </c>
      <c r="K15" s="214">
        <v>0</v>
      </c>
      <c r="L15" s="78">
        <v>0</v>
      </c>
      <c r="M15" s="453">
        <v>1.008E-5</v>
      </c>
      <c r="N15" s="848">
        <v>0</v>
      </c>
      <c r="O15" s="79">
        <v>0</v>
      </c>
    </row>
    <row r="16" spans="1:15" ht="12.75" customHeight="1">
      <c r="A16" s="346" t="s">
        <v>214</v>
      </c>
      <c r="B16" s="462" t="s">
        <v>49</v>
      </c>
      <c r="C16" s="458">
        <v>0</v>
      </c>
      <c r="D16" s="215">
        <v>0</v>
      </c>
      <c r="E16" s="215">
        <v>0</v>
      </c>
      <c r="F16" s="215">
        <v>6.5148799999999966E-4</v>
      </c>
      <c r="G16" s="215">
        <v>3.7660999999999997E-5</v>
      </c>
      <c r="H16" s="215">
        <v>0</v>
      </c>
      <c r="I16" s="215">
        <v>0</v>
      </c>
      <c r="J16" s="215">
        <v>4.3200000000000001E-6</v>
      </c>
      <c r="K16" s="215">
        <v>0</v>
      </c>
      <c r="L16" s="78">
        <v>5.4000000000000002E-7</v>
      </c>
      <c r="M16" s="453">
        <v>0</v>
      </c>
      <c r="N16" s="848">
        <v>0</v>
      </c>
      <c r="O16" s="79">
        <v>0</v>
      </c>
    </row>
    <row r="17" spans="1:15" ht="12.75" customHeight="1">
      <c r="A17" s="346" t="s">
        <v>201</v>
      </c>
      <c r="B17" s="462" t="s">
        <v>50</v>
      </c>
      <c r="C17" s="446">
        <v>0.17165594600000036</v>
      </c>
      <c r="D17" s="214">
        <v>0.22263019300000025</v>
      </c>
      <c r="E17" s="214">
        <v>0.24284709600000007</v>
      </c>
      <c r="F17" s="214">
        <v>0.24276565300000005</v>
      </c>
      <c r="G17" s="214">
        <v>0.23192888399999975</v>
      </c>
      <c r="H17" s="214">
        <v>0.27760015399999999</v>
      </c>
      <c r="I17" s="214">
        <v>0.257740372</v>
      </c>
      <c r="J17" s="214">
        <v>0.19816268300000001</v>
      </c>
      <c r="K17" s="214">
        <v>0.20950036999999999</v>
      </c>
      <c r="L17" s="78">
        <v>0.18511677300000001</v>
      </c>
      <c r="M17" s="453">
        <v>0.173820207</v>
      </c>
      <c r="N17" s="848">
        <v>0.17511185900000001</v>
      </c>
      <c r="O17" s="79">
        <v>0.18736602499999999</v>
      </c>
    </row>
    <row r="18" spans="1:15" ht="12.75" customHeight="1">
      <c r="A18" s="346" t="s">
        <v>215</v>
      </c>
      <c r="B18" s="462" t="s">
        <v>51</v>
      </c>
      <c r="C18" s="446">
        <v>0</v>
      </c>
      <c r="D18" s="214">
        <v>0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78">
        <v>0</v>
      </c>
      <c r="M18" s="453">
        <v>0</v>
      </c>
      <c r="N18" s="848">
        <v>0</v>
      </c>
      <c r="O18" s="79">
        <v>0</v>
      </c>
    </row>
    <row r="19" spans="1:15" ht="12.75" customHeight="1">
      <c r="A19" s="346" t="s">
        <v>202</v>
      </c>
      <c r="B19" s="462" t="s">
        <v>52</v>
      </c>
      <c r="C19" s="452">
        <v>3.9310318999999996E-2</v>
      </c>
      <c r="D19" s="214">
        <v>4.7487492000000006E-2</v>
      </c>
      <c r="E19" s="214">
        <v>4.8256519000000032E-2</v>
      </c>
      <c r="F19" s="214">
        <v>5.195271199999997E-2</v>
      </c>
      <c r="G19" s="214">
        <v>4.5366583000000044E-2</v>
      </c>
      <c r="H19" s="214">
        <v>5.0742204000000006E-2</v>
      </c>
      <c r="I19" s="214">
        <v>5.6176782999999987E-2</v>
      </c>
      <c r="J19" s="214">
        <v>4.7986091000000002E-2</v>
      </c>
      <c r="K19" s="214">
        <v>4.6314003999999999E-2</v>
      </c>
      <c r="L19" s="78">
        <v>4.4718499000000002E-2</v>
      </c>
      <c r="M19" s="453">
        <v>4.9430768E-2</v>
      </c>
      <c r="N19" s="848">
        <v>4.4081585E-2</v>
      </c>
      <c r="O19" s="79">
        <v>5.0502364000000001E-2</v>
      </c>
    </row>
    <row r="20" spans="1:15" ht="12.75" customHeight="1">
      <c r="A20" s="346" t="s">
        <v>216</v>
      </c>
      <c r="B20" s="462" t="s">
        <v>53</v>
      </c>
      <c r="C20" s="454">
        <v>1.1817500000000019E-4</v>
      </c>
      <c r="D20" s="215">
        <v>1.8505500000000032E-4</v>
      </c>
      <c r="E20" s="215">
        <v>1.5641500000000041E-4</v>
      </c>
      <c r="F20" s="215">
        <v>7.1060000000000001E-5</v>
      </c>
      <c r="G20" s="215">
        <v>1.9051999999999974E-4</v>
      </c>
      <c r="H20" s="215">
        <v>3.0902499999999983E-4</v>
      </c>
      <c r="I20" s="215">
        <v>1.6653999999999966E-4</v>
      </c>
      <c r="J20" s="215">
        <v>1.26191E-4</v>
      </c>
      <c r="K20" s="215">
        <v>2.11564E-4</v>
      </c>
      <c r="L20" s="78">
        <v>1.01598E-4</v>
      </c>
      <c r="M20" s="453">
        <v>0</v>
      </c>
      <c r="N20" s="848">
        <v>0</v>
      </c>
      <c r="O20" s="79">
        <v>0</v>
      </c>
    </row>
    <row r="21" spans="1:15" ht="12.75" customHeight="1">
      <c r="A21" s="346" t="s">
        <v>203</v>
      </c>
      <c r="B21" s="462" t="s">
        <v>54</v>
      </c>
      <c r="C21" s="454">
        <v>0</v>
      </c>
      <c r="D21" s="215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78">
        <v>0</v>
      </c>
      <c r="M21" s="453">
        <v>0</v>
      </c>
      <c r="N21" s="848">
        <v>0</v>
      </c>
      <c r="O21" s="79">
        <v>0</v>
      </c>
    </row>
    <row r="22" spans="1:15" ht="12.75" customHeight="1">
      <c r="A22" s="346" t="s">
        <v>217</v>
      </c>
      <c r="B22" s="462" t="s">
        <v>55</v>
      </c>
      <c r="C22" s="452">
        <v>0.6678232190000003</v>
      </c>
      <c r="D22" s="214">
        <v>0.7057870119999996</v>
      </c>
      <c r="E22" s="214">
        <v>0.74486558700000016</v>
      </c>
      <c r="F22" s="214">
        <v>0.78078685199999998</v>
      </c>
      <c r="G22" s="214">
        <v>0.7442992820000004</v>
      </c>
      <c r="H22" s="214">
        <v>0.78021992899999659</v>
      </c>
      <c r="I22" s="214">
        <v>0.70308984299999988</v>
      </c>
      <c r="J22" s="214">
        <v>0.671282932</v>
      </c>
      <c r="K22" s="214">
        <v>0.62859882499999997</v>
      </c>
      <c r="L22" s="78">
        <v>0.56042044899999999</v>
      </c>
      <c r="M22" s="453">
        <v>0.58490627399999995</v>
      </c>
      <c r="N22" s="848">
        <v>0.45324656200000002</v>
      </c>
      <c r="O22" s="79">
        <v>0.45090141000000017</v>
      </c>
    </row>
    <row r="23" spans="1:15" ht="12.75" customHeight="1">
      <c r="A23" s="346" t="s">
        <v>218</v>
      </c>
      <c r="B23" s="462" t="s">
        <v>56</v>
      </c>
      <c r="C23" s="316">
        <v>0</v>
      </c>
      <c r="D23" s="215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78">
        <v>0</v>
      </c>
      <c r="M23" s="453">
        <v>0</v>
      </c>
      <c r="N23" s="848">
        <v>0</v>
      </c>
      <c r="O23" s="79">
        <v>0</v>
      </c>
    </row>
    <row r="24" spans="1:15" ht="12.75" customHeight="1">
      <c r="A24" s="463"/>
      <c r="B24" s="464" t="s">
        <v>64</v>
      </c>
      <c r="C24" s="455">
        <v>7.4227809410000001</v>
      </c>
      <c r="D24" s="216">
        <v>8.0592251959999999</v>
      </c>
      <c r="E24" s="216">
        <v>7.8636435870000003</v>
      </c>
      <c r="F24" s="216">
        <v>7.8296116019999999</v>
      </c>
      <c r="G24" s="216">
        <v>7.9115401370000003</v>
      </c>
      <c r="H24" s="216">
        <v>7.7516347300000001</v>
      </c>
      <c r="I24" s="216">
        <v>7.4611168299999999</v>
      </c>
      <c r="J24" s="216">
        <v>6.8364299009999998</v>
      </c>
      <c r="K24" s="216">
        <v>6.7146486019999996</v>
      </c>
      <c r="L24" s="217">
        <v>6.7008388500000002</v>
      </c>
      <c r="M24" s="456">
        <v>7.3577527040000001</v>
      </c>
      <c r="N24" s="849">
        <v>6.5215636099999994</v>
      </c>
      <c r="O24" s="832">
        <v>6.7835090439999997</v>
      </c>
    </row>
    <row r="25" spans="1:15" ht="12.75" customHeight="1">
      <c r="B25" s="459"/>
      <c r="C25" s="218"/>
      <c r="D25" s="218"/>
      <c r="E25" s="218"/>
      <c r="F25" s="218"/>
      <c r="G25" s="218"/>
      <c r="H25" s="218"/>
      <c r="I25" s="218"/>
      <c r="J25" s="218"/>
      <c r="K25" s="218"/>
      <c r="L25" s="90"/>
      <c r="M25" s="90"/>
    </row>
    <row r="26" spans="1:15" ht="12.75" customHeight="1">
      <c r="A26" s="178" t="s">
        <v>553</v>
      </c>
      <c r="B26" s="448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</row>
    <row r="27" spans="1:15" ht="12.75" customHeight="1">
      <c r="A27" s="258"/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</row>
    <row r="28" spans="1:15" ht="12.75" customHeight="1"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</row>
    <row r="29" spans="1:15" ht="12.75" customHeight="1">
      <c r="A29" s="338"/>
      <c r="B29" s="339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</row>
    <row r="30" spans="1:15" ht="12.75" customHeight="1">
      <c r="A30" s="338"/>
      <c r="B30" s="336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</row>
    <row r="31" spans="1:15" ht="12.75" customHeight="1">
      <c r="B31" s="335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</row>
    <row r="32" spans="1:15" ht="12.75" customHeight="1">
      <c r="A32" s="338"/>
      <c r="B32" s="336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</row>
    <row r="33" spans="1:14" ht="12.75" customHeight="1">
      <c r="A33" s="338"/>
      <c r="B33" s="335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</row>
    <row r="34" spans="1:14" ht="12.75" customHeight="1">
      <c r="A34" s="338"/>
      <c r="B34" s="336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</row>
    <row r="35" spans="1:14" ht="12.75" customHeight="1">
      <c r="B35" s="335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</row>
    <row r="36" spans="1:14" ht="12.75" customHeight="1"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</row>
    <row r="37" spans="1:14" ht="12.75" customHeight="1">
      <c r="B37" s="448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448"/>
    </row>
    <row r="38" spans="1:14" ht="12.75" customHeight="1">
      <c r="B38" s="448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448"/>
    </row>
    <row r="39" spans="1:14" ht="12.75" customHeight="1">
      <c r="B39" s="448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448"/>
    </row>
    <row r="40" spans="1:14" ht="12.75" customHeight="1">
      <c r="B40" s="448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448"/>
    </row>
    <row r="41" spans="1:14" ht="12.75" customHeight="1">
      <c r="B41" s="448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448"/>
    </row>
    <row r="42" spans="1:14" ht="12.75" customHeight="1">
      <c r="B42" s="448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448"/>
    </row>
    <row r="43" spans="1:14" ht="12.75" customHeight="1">
      <c r="B43" s="448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448"/>
    </row>
    <row r="44" spans="1:14" ht="12.75" customHeight="1">
      <c r="B44" s="448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448"/>
    </row>
    <row r="45" spans="1:14" ht="12.75" customHeight="1">
      <c r="B45" s="448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48"/>
    </row>
    <row r="46" spans="1:14" ht="12.75" customHeight="1">
      <c r="B46" s="448"/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48"/>
    </row>
    <row r="47" spans="1:14" ht="12.75" customHeight="1"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</row>
    <row r="48" spans="1:14" ht="12.75" customHeight="1"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</row>
    <row r="49" spans="2:14" ht="12.75" customHeight="1">
      <c r="B49" s="448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</row>
  </sheetData>
  <sheetProtection selectLockedCells="1" selectUnlockedCells="1"/>
  <pageMargins left="0.78749999999999998" right="0.78749999999999998" top="0.98402777777777772" bottom="0.98402777777777783" header="0.51180555555555551" footer="0.70833333333333337"/>
  <pageSetup paperSize="9" firstPageNumber="0" orientation="landscape" horizontalDpi="300" verticalDpi="300" r:id="rId1"/>
  <headerFooter alignWithMargins="0">
    <oddHeader>&amp;C&amp;F - &amp;A</oddHeader>
    <oddFooter>&amp;L&amp;8SOeS - Les comptes des transports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zoomScaleNormal="100" workbookViewId="0"/>
  </sheetViews>
  <sheetFormatPr baseColWidth="10" defaultColWidth="11.42578125" defaultRowHeight="12.75" customHeight="1"/>
  <cols>
    <col min="1" max="1" width="4.85546875" style="449" customWidth="1"/>
    <col min="2" max="2" width="60.5703125" style="449" customWidth="1"/>
    <col min="3" max="11" width="8.5703125" style="449" customWidth="1"/>
    <col min="12" max="12" width="8.140625" style="449" customWidth="1"/>
    <col min="13" max="13" width="9.5703125" style="449" customWidth="1"/>
    <col min="14" max="16384" width="11.42578125" style="449"/>
  </cols>
  <sheetData>
    <row r="1" spans="1:13" s="207" customFormat="1" ht="14.25" customHeight="1">
      <c r="A1" s="204" t="s">
        <v>608</v>
      </c>
      <c r="C1" s="206"/>
      <c r="D1" s="206"/>
      <c r="E1" s="206"/>
      <c r="F1" s="206"/>
      <c r="G1" s="206"/>
      <c r="H1" s="206"/>
      <c r="I1" s="206"/>
    </row>
    <row r="2" spans="1:13" ht="12.75" customHeight="1">
      <c r="A2" s="173" t="s">
        <v>604</v>
      </c>
      <c r="C2" s="297"/>
      <c r="D2" s="297"/>
      <c r="E2" s="209"/>
      <c r="F2" s="209"/>
      <c r="G2" s="297"/>
      <c r="H2" s="209"/>
      <c r="J2" s="209"/>
      <c r="M2" s="209" t="s">
        <v>66</v>
      </c>
    </row>
    <row r="3" spans="1:13" ht="12.75" customHeight="1">
      <c r="A3" s="838"/>
      <c r="B3" s="460"/>
      <c r="C3" s="1270">
        <v>2011</v>
      </c>
      <c r="D3" s="1271">
        <v>2012</v>
      </c>
      <c r="E3" s="1271">
        <v>2013</v>
      </c>
      <c r="F3" s="1271">
        <v>2014</v>
      </c>
      <c r="G3" s="1272">
        <v>2015</v>
      </c>
      <c r="H3" s="1272">
        <v>2016</v>
      </c>
      <c r="I3" s="1272">
        <v>2017</v>
      </c>
      <c r="J3" s="845">
        <v>2018</v>
      </c>
      <c r="K3" s="845">
        <v>2019</v>
      </c>
      <c r="L3" s="845">
        <v>2020</v>
      </c>
      <c r="M3" s="846">
        <v>2021</v>
      </c>
    </row>
    <row r="4" spans="1:13" ht="11.25" customHeight="1">
      <c r="A4" s="1256">
        <v>3</v>
      </c>
      <c r="B4" s="461" t="s">
        <v>605</v>
      </c>
      <c r="C4" s="1273">
        <v>0.61602612199999995</v>
      </c>
      <c r="D4" s="1273">
        <v>0.54889064800000009</v>
      </c>
      <c r="E4" s="1273">
        <v>0.54821260900000002</v>
      </c>
      <c r="F4" s="1273">
        <v>0.56437155900000002</v>
      </c>
      <c r="G4" s="1273">
        <v>0.61144538500000001</v>
      </c>
      <c r="H4" s="1273">
        <v>0.52366902000000004</v>
      </c>
      <c r="I4" s="1273">
        <v>0.504843296</v>
      </c>
      <c r="J4" s="1274">
        <v>0.46985108600000003</v>
      </c>
      <c r="K4" s="1274">
        <v>0.51955002800000005</v>
      </c>
      <c r="L4" s="1274">
        <v>0.44734724999999997</v>
      </c>
      <c r="M4" s="1275">
        <v>0.464492711</v>
      </c>
    </row>
    <row r="5" spans="1:13" ht="12.75" customHeight="1">
      <c r="A5" s="1260">
        <v>7</v>
      </c>
      <c r="B5" s="462" t="s">
        <v>606</v>
      </c>
      <c r="C5" s="452">
        <v>0.19630040700000001</v>
      </c>
      <c r="D5" s="452">
        <v>0.21507087599999999</v>
      </c>
      <c r="E5" s="452">
        <v>0.21470294300000001</v>
      </c>
      <c r="F5" s="452">
        <v>0.24110605300000001</v>
      </c>
      <c r="G5" s="452">
        <v>0.243659404</v>
      </c>
      <c r="H5" s="452">
        <v>0.23501735500000001</v>
      </c>
      <c r="I5" s="452">
        <v>0.25971413599999998</v>
      </c>
      <c r="J5" s="848">
        <v>0.22440781999999998</v>
      </c>
      <c r="K5" s="848">
        <v>0.23663116099999998</v>
      </c>
      <c r="L5" s="848">
        <v>0.206870736</v>
      </c>
      <c r="M5" s="79">
        <v>0.219435775</v>
      </c>
    </row>
    <row r="6" spans="1:13" ht="12.75" customHeight="1">
      <c r="A6" s="1260">
        <v>8</v>
      </c>
      <c r="B6" s="462" t="s">
        <v>607</v>
      </c>
      <c r="C6" s="452">
        <v>0.325171763</v>
      </c>
      <c r="D6" s="452">
        <v>0.37814555599999999</v>
      </c>
      <c r="E6" s="452">
        <v>0.40789596299999997</v>
      </c>
      <c r="F6" s="452">
        <v>0.38233458599999998</v>
      </c>
      <c r="G6" s="452">
        <v>0.33089405</v>
      </c>
      <c r="H6" s="452">
        <v>0.33384222699999999</v>
      </c>
      <c r="I6" s="452">
        <v>0.34803223000000005</v>
      </c>
      <c r="J6" s="848">
        <v>0.29843677300000004</v>
      </c>
      <c r="K6" s="848">
        <v>0.316066238</v>
      </c>
      <c r="L6" s="848">
        <v>0.267047219</v>
      </c>
      <c r="M6" s="79">
        <v>0.30449609</v>
      </c>
    </row>
    <row r="7" spans="1:13" ht="12.75" customHeight="1">
      <c r="A7" s="463"/>
      <c r="B7" s="464" t="s">
        <v>64</v>
      </c>
      <c r="C7" s="455">
        <v>1.1374982919999999</v>
      </c>
      <c r="D7" s="455">
        <v>1.1421070800000002</v>
      </c>
      <c r="E7" s="455">
        <v>1.170811515</v>
      </c>
      <c r="F7" s="455">
        <v>1.187812198</v>
      </c>
      <c r="G7" s="455">
        <v>1.185998839</v>
      </c>
      <c r="H7" s="455">
        <v>1.092528602</v>
      </c>
      <c r="I7" s="455">
        <v>1.112589662</v>
      </c>
      <c r="J7" s="849">
        <v>0.992695679</v>
      </c>
      <c r="K7" s="849">
        <v>1.0722474270000002</v>
      </c>
      <c r="L7" s="849">
        <v>0.92126520499999986</v>
      </c>
      <c r="M7" s="832">
        <v>0.988424576</v>
      </c>
    </row>
    <row r="8" spans="1:13" ht="12.75" customHeight="1">
      <c r="B8" s="459"/>
      <c r="C8" s="218"/>
      <c r="D8" s="218"/>
      <c r="E8" s="218"/>
      <c r="F8" s="218"/>
      <c r="G8" s="218"/>
      <c r="H8" s="218"/>
      <c r="I8" s="218"/>
      <c r="J8" s="90"/>
      <c r="K8" s="90"/>
    </row>
    <row r="9" spans="1:13" ht="12.75" customHeight="1">
      <c r="A9" s="178" t="s">
        <v>553</v>
      </c>
      <c r="B9" s="838"/>
      <c r="C9" s="457"/>
      <c r="D9" s="457"/>
      <c r="E9" s="457"/>
      <c r="F9" s="457"/>
      <c r="G9" s="457"/>
      <c r="H9" s="457"/>
      <c r="I9" s="457"/>
      <c r="J9" s="457"/>
      <c r="K9" s="457"/>
      <c r="L9" s="457"/>
    </row>
    <row r="10" spans="1:13" ht="12.75" customHeight="1">
      <c r="A10" s="258"/>
      <c r="B10" s="838"/>
      <c r="C10" s="838"/>
      <c r="D10" s="838"/>
      <c r="E10" s="838"/>
      <c r="F10" s="838"/>
      <c r="G10" s="838"/>
      <c r="H10" s="838"/>
      <c r="I10" s="838"/>
      <c r="J10" s="838"/>
      <c r="K10" s="838"/>
      <c r="L10" s="838"/>
    </row>
    <row r="11" spans="1:13" ht="12.75" customHeight="1">
      <c r="B11" s="838"/>
      <c r="C11" s="838"/>
      <c r="D11" s="838"/>
      <c r="E11" s="838"/>
      <c r="F11" s="838"/>
      <c r="G11" s="838"/>
      <c r="H11" s="838"/>
      <c r="I11" s="838"/>
      <c r="J11" s="838"/>
      <c r="K11" s="838"/>
      <c r="L11" s="838"/>
    </row>
    <row r="12" spans="1:13" ht="12.75" customHeight="1">
      <c r="A12" s="1276"/>
      <c r="B12" s="1277"/>
      <c r="C12" s="848"/>
      <c r="D12" s="848"/>
      <c r="E12" s="848"/>
      <c r="F12" s="848"/>
      <c r="G12" s="848"/>
      <c r="H12" s="848"/>
      <c r="I12" s="848"/>
      <c r="J12" s="848"/>
      <c r="K12" s="848"/>
      <c r="L12" s="848"/>
    </row>
    <row r="13" spans="1:13" ht="12.75" customHeight="1">
      <c r="A13" s="1276"/>
      <c r="B13" s="1278"/>
      <c r="C13" s="838"/>
      <c r="D13" s="838"/>
      <c r="E13" s="838"/>
      <c r="F13" s="838"/>
      <c r="G13" s="838"/>
      <c r="H13" s="838"/>
      <c r="I13" s="838"/>
      <c r="J13" s="838"/>
      <c r="K13" s="838"/>
      <c r="L13" s="838"/>
    </row>
    <row r="14" spans="1:13" ht="12.75" customHeight="1">
      <c r="B14" s="1279"/>
      <c r="C14" s="848"/>
      <c r="D14" s="848"/>
      <c r="E14" s="848"/>
      <c r="F14" s="848"/>
      <c r="G14" s="848"/>
      <c r="H14" s="848"/>
      <c r="I14" s="848"/>
      <c r="J14" s="848"/>
      <c r="K14" s="848"/>
      <c r="L14" s="848"/>
    </row>
    <row r="15" spans="1:13" ht="12.75" customHeight="1">
      <c r="A15" s="1276"/>
      <c r="B15" s="1278"/>
      <c r="C15" s="838"/>
      <c r="D15" s="838"/>
      <c r="E15" s="838"/>
      <c r="F15" s="838"/>
      <c r="G15" s="838"/>
      <c r="H15" s="838"/>
      <c r="I15" s="838"/>
      <c r="J15" s="838"/>
      <c r="K15" s="838"/>
      <c r="L15" s="838"/>
    </row>
    <row r="16" spans="1:13" ht="12.75" customHeight="1">
      <c r="A16" s="1276"/>
      <c r="B16" s="1279"/>
      <c r="C16" s="848"/>
      <c r="D16" s="848"/>
      <c r="E16" s="848"/>
      <c r="F16" s="848"/>
      <c r="G16" s="848"/>
      <c r="H16" s="848"/>
      <c r="I16" s="848"/>
      <c r="J16" s="848"/>
      <c r="K16" s="848"/>
      <c r="L16" s="848"/>
    </row>
    <row r="17" spans="1:12" ht="12.75" customHeight="1">
      <c r="A17" s="1276"/>
      <c r="B17" s="1278"/>
      <c r="C17" s="838"/>
      <c r="D17" s="838"/>
      <c r="E17" s="838"/>
      <c r="F17" s="838"/>
      <c r="G17" s="838"/>
      <c r="H17" s="838"/>
      <c r="I17" s="838"/>
      <c r="J17" s="838"/>
      <c r="K17" s="838"/>
      <c r="L17" s="838"/>
    </row>
    <row r="18" spans="1:12" ht="12.75" customHeight="1">
      <c r="B18" s="1279"/>
      <c r="C18" s="848"/>
      <c r="D18" s="848"/>
      <c r="E18" s="848"/>
      <c r="F18" s="848"/>
      <c r="G18" s="848"/>
      <c r="H18" s="848"/>
      <c r="I18" s="848"/>
      <c r="J18" s="848"/>
      <c r="K18" s="848"/>
      <c r="L18" s="848"/>
    </row>
    <row r="19" spans="1:12" ht="12.75" customHeight="1">
      <c r="B19" s="838"/>
      <c r="C19" s="838"/>
      <c r="D19" s="838"/>
      <c r="E19" s="838"/>
      <c r="F19" s="838"/>
      <c r="G19" s="838"/>
      <c r="H19" s="838"/>
      <c r="I19" s="838"/>
      <c r="J19" s="838"/>
      <c r="K19" s="838"/>
      <c r="L19" s="838"/>
    </row>
    <row r="20" spans="1:12" ht="12.75" customHeight="1">
      <c r="B20" s="838"/>
      <c r="C20" s="1280"/>
      <c r="D20" s="1280"/>
      <c r="E20" s="1280"/>
      <c r="F20" s="1280"/>
      <c r="G20" s="1280"/>
      <c r="H20" s="1280"/>
      <c r="I20" s="1280"/>
      <c r="J20" s="1280"/>
      <c r="K20" s="1280"/>
      <c r="L20" s="838"/>
    </row>
    <row r="21" spans="1:12" ht="12.75" customHeight="1">
      <c r="B21" s="838"/>
      <c r="C21" s="1280"/>
      <c r="D21" s="1280"/>
      <c r="E21" s="1280"/>
      <c r="F21" s="1280"/>
      <c r="G21" s="1280"/>
      <c r="H21" s="1280"/>
      <c r="I21" s="1280"/>
      <c r="J21" s="1280"/>
      <c r="K21" s="1280"/>
      <c r="L21" s="838"/>
    </row>
    <row r="22" spans="1:12" ht="12.75" customHeight="1">
      <c r="B22" s="838"/>
      <c r="C22" s="1280"/>
      <c r="D22" s="1280"/>
      <c r="E22" s="1280"/>
      <c r="F22" s="1280"/>
      <c r="G22" s="1280"/>
      <c r="H22" s="1280"/>
      <c r="I22" s="1280"/>
      <c r="J22" s="1280"/>
      <c r="K22" s="1280"/>
      <c r="L22" s="838"/>
    </row>
    <row r="23" spans="1:12" ht="12.75" customHeight="1">
      <c r="B23" s="838"/>
      <c r="C23" s="1280"/>
      <c r="D23" s="1280"/>
      <c r="E23" s="1280"/>
      <c r="F23" s="1280"/>
      <c r="G23" s="1280"/>
      <c r="H23" s="1280"/>
      <c r="I23" s="1280"/>
      <c r="J23" s="1280"/>
      <c r="K23" s="1280"/>
      <c r="L23" s="838"/>
    </row>
    <row r="24" spans="1:12" ht="12.75" customHeight="1">
      <c r="B24" s="838"/>
      <c r="C24" s="1280"/>
      <c r="D24" s="1280"/>
      <c r="E24" s="1280"/>
      <c r="F24" s="1280"/>
      <c r="G24" s="1280"/>
      <c r="H24" s="1280"/>
      <c r="I24" s="1280"/>
      <c r="J24" s="1280"/>
      <c r="K24" s="1280"/>
      <c r="L24" s="838"/>
    </row>
    <row r="25" spans="1:12" ht="12.75" customHeight="1">
      <c r="B25" s="838"/>
      <c r="C25" s="1280"/>
      <c r="D25" s="1280"/>
      <c r="E25" s="1280"/>
      <c r="F25" s="1280"/>
      <c r="G25" s="1280"/>
      <c r="H25" s="1280"/>
      <c r="I25" s="1280"/>
      <c r="J25" s="1280"/>
      <c r="K25" s="1280"/>
      <c r="L25" s="838"/>
    </row>
    <row r="26" spans="1:12" ht="12.75" customHeight="1">
      <c r="B26" s="838"/>
      <c r="C26" s="1280"/>
      <c r="D26" s="1280"/>
      <c r="E26" s="1280"/>
      <c r="F26" s="1280"/>
      <c r="G26" s="1280"/>
      <c r="H26" s="1280"/>
      <c r="I26" s="1280"/>
      <c r="J26" s="1280"/>
      <c r="K26" s="1280"/>
      <c r="L26" s="838"/>
    </row>
    <row r="27" spans="1:12" ht="12.75" customHeight="1">
      <c r="B27" s="838"/>
      <c r="C27" s="1280"/>
      <c r="D27" s="1280"/>
      <c r="E27" s="1280"/>
      <c r="F27" s="1280"/>
      <c r="G27" s="1280"/>
      <c r="H27" s="1280"/>
      <c r="I27" s="1280"/>
      <c r="J27" s="1280"/>
      <c r="K27" s="1280"/>
      <c r="L27" s="838"/>
    </row>
    <row r="28" spans="1:12" ht="12.75" customHeight="1">
      <c r="B28" s="838"/>
      <c r="C28" s="1281"/>
      <c r="D28" s="1281"/>
      <c r="E28" s="1281"/>
      <c r="F28" s="1281"/>
      <c r="G28" s="1281"/>
      <c r="H28" s="1281"/>
      <c r="I28" s="1281"/>
      <c r="J28" s="1281"/>
      <c r="K28" s="1281"/>
      <c r="L28" s="838"/>
    </row>
    <row r="29" spans="1:12" ht="12.75" customHeight="1">
      <c r="B29" s="838"/>
      <c r="C29" s="848"/>
      <c r="D29" s="848"/>
      <c r="E29" s="848"/>
      <c r="F29" s="848"/>
      <c r="G29" s="848"/>
      <c r="H29" s="848"/>
      <c r="I29" s="848"/>
      <c r="J29" s="848"/>
      <c r="K29" s="848"/>
      <c r="L29" s="838"/>
    </row>
    <row r="30" spans="1:12" ht="12.75" customHeight="1">
      <c r="B30" s="838"/>
      <c r="C30" s="838"/>
      <c r="D30" s="838"/>
      <c r="E30" s="838"/>
      <c r="F30" s="838"/>
      <c r="G30" s="838"/>
      <c r="H30" s="838"/>
      <c r="I30" s="838"/>
      <c r="J30" s="838"/>
      <c r="K30" s="838"/>
      <c r="L30" s="838"/>
    </row>
    <row r="31" spans="1:12" ht="12.75" customHeight="1">
      <c r="B31" s="838"/>
      <c r="C31" s="838"/>
      <c r="D31" s="838"/>
      <c r="E31" s="838"/>
      <c r="F31" s="838"/>
      <c r="G31" s="838"/>
      <c r="H31" s="838"/>
      <c r="I31" s="838"/>
      <c r="J31" s="838"/>
      <c r="K31" s="838"/>
      <c r="L31" s="838"/>
    </row>
    <row r="32" spans="1:12" ht="12.75" customHeight="1"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</row>
  </sheetData>
  <sheetProtection selectLockedCells="1" selectUnlockedCells="1"/>
  <pageMargins left="0.78749999999999998" right="0.78749999999999998" top="0.98402777777777772" bottom="0.98402777777777783" header="0.51180555555555551" footer="0.70833333333333337"/>
  <pageSetup paperSize="9" firstPageNumber="0" orientation="landscape" horizontalDpi="300" verticalDpi="300" r:id="rId1"/>
  <headerFooter alignWithMargins="0">
    <oddHeader>&amp;C&amp;F - &amp;A</oddHeader>
    <oddFooter>&amp;L&amp;8SOeS - Les comptes des transports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AZ65"/>
  <sheetViews>
    <sheetView showGridLines="0" zoomScaleNormal="100" workbookViewId="0">
      <pane xSplit="1" ySplit="3" topLeftCell="S4" activePane="bottomRight" state="frozen"/>
      <selection activeCell="B29" sqref="B29"/>
      <selection pane="topRight" activeCell="B29" sqref="B29"/>
      <selection pane="bottomLeft" activeCell="B29" sqref="B29"/>
      <selection pane="bottomRight"/>
    </sheetView>
  </sheetViews>
  <sheetFormatPr baseColWidth="10" defaultColWidth="11.42578125" defaultRowHeight="12.75" customHeight="1"/>
  <cols>
    <col min="1" max="1" width="43.140625" style="838" customWidth="1"/>
    <col min="2" max="35" width="4.85546875" style="838" customWidth="1"/>
    <col min="36" max="36" width="5.140625" style="838" customWidth="1"/>
    <col min="37" max="37" width="0.85546875" style="838" customWidth="1"/>
    <col min="38" max="45" width="7.140625" style="838" customWidth="1"/>
    <col min="46" max="46" width="6.42578125" style="838" customWidth="1"/>
    <col min="47" max="16384" width="11.42578125" style="838"/>
  </cols>
  <sheetData>
    <row r="1" spans="1:52" ht="12.75" customHeight="1">
      <c r="A1" s="177" t="s">
        <v>398</v>
      </c>
      <c r="H1" s="142"/>
      <c r="AO1" s="839"/>
    </row>
    <row r="2" spans="1:52" s="178" customFormat="1" ht="12.75" customHeight="1">
      <c r="B2" s="10"/>
      <c r="C2" s="10"/>
      <c r="D2" s="10"/>
      <c r="E2" s="10"/>
      <c r="F2" s="10"/>
      <c r="G2" s="10"/>
      <c r="H2" s="26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B2" s="10"/>
      <c r="AC2" s="10"/>
      <c r="AH2" s="837"/>
      <c r="AI2" s="839"/>
      <c r="AJ2" s="839"/>
      <c r="AK2" s="839"/>
      <c r="AS2" s="839" t="s">
        <v>66</v>
      </c>
      <c r="AT2" s="838"/>
    </row>
    <row r="3" spans="1:52" ht="11.25">
      <c r="A3" s="160"/>
      <c r="B3" s="123">
        <v>1984</v>
      </c>
      <c r="C3" s="124">
        <v>1985</v>
      </c>
      <c r="D3" s="124">
        <v>1986</v>
      </c>
      <c r="E3" s="124">
        <v>1987</v>
      </c>
      <c r="F3" s="124">
        <v>1988</v>
      </c>
      <c r="G3" s="124">
        <v>1989</v>
      </c>
      <c r="H3" s="124">
        <v>1990</v>
      </c>
      <c r="I3" s="124">
        <v>1991</v>
      </c>
      <c r="J3" s="124">
        <v>1992</v>
      </c>
      <c r="K3" s="124">
        <v>1993</v>
      </c>
      <c r="L3" s="124">
        <v>1994</v>
      </c>
      <c r="M3" s="124">
        <v>1995</v>
      </c>
      <c r="N3" s="124">
        <v>1996</v>
      </c>
      <c r="O3" s="124">
        <v>1997</v>
      </c>
      <c r="P3" s="124">
        <v>1998</v>
      </c>
      <c r="Q3" s="124">
        <v>1999</v>
      </c>
      <c r="R3" s="124">
        <v>2000</v>
      </c>
      <c r="S3" s="124">
        <v>2001</v>
      </c>
      <c r="T3" s="124">
        <v>2002</v>
      </c>
      <c r="U3" s="124">
        <v>2003</v>
      </c>
      <c r="V3" s="124">
        <v>2004</v>
      </c>
      <c r="W3" s="124">
        <v>2005</v>
      </c>
      <c r="X3" s="124">
        <v>2006</v>
      </c>
      <c r="Y3" s="124">
        <v>2007</v>
      </c>
      <c r="Z3" s="124">
        <v>2008</v>
      </c>
      <c r="AA3" s="124">
        <v>2009</v>
      </c>
      <c r="AB3" s="124">
        <v>2010</v>
      </c>
      <c r="AC3" s="124">
        <v>2011</v>
      </c>
      <c r="AD3" s="124">
        <v>2012</v>
      </c>
      <c r="AE3" s="124">
        <v>2013</v>
      </c>
      <c r="AF3" s="124">
        <v>2014</v>
      </c>
      <c r="AG3" s="124">
        <v>2015</v>
      </c>
      <c r="AH3" s="124">
        <v>2016</v>
      </c>
      <c r="AI3" s="124">
        <v>2017</v>
      </c>
      <c r="AJ3" s="125">
        <v>2018</v>
      </c>
      <c r="AK3" s="122"/>
      <c r="AL3" s="123">
        <v>2014</v>
      </c>
      <c r="AM3" s="124">
        <v>2015</v>
      </c>
      <c r="AN3" s="124">
        <v>2016</v>
      </c>
      <c r="AO3" s="124">
        <v>2017</v>
      </c>
      <c r="AP3" s="124">
        <v>2018</v>
      </c>
      <c r="AQ3" s="124">
        <v>2019</v>
      </c>
      <c r="AR3" s="124">
        <v>2020</v>
      </c>
      <c r="AS3" s="125">
        <v>2021</v>
      </c>
    </row>
    <row r="4" spans="1:52" ht="11.25">
      <c r="A4" s="156" t="s">
        <v>6</v>
      </c>
      <c r="B4" s="127">
        <v>57.749000000000002</v>
      </c>
      <c r="C4" s="128">
        <v>56.058999999999997</v>
      </c>
      <c r="D4" s="128">
        <v>52.686</v>
      </c>
      <c r="E4" s="128">
        <v>52.707000000000001</v>
      </c>
      <c r="F4" s="128">
        <v>52.945999999999998</v>
      </c>
      <c r="G4" s="128">
        <v>53.712000000000003</v>
      </c>
      <c r="H4" s="128">
        <v>52.24</v>
      </c>
      <c r="I4" s="128">
        <v>52.430011</v>
      </c>
      <c r="J4" s="128">
        <v>51.180591</v>
      </c>
      <c r="K4" s="128">
        <v>45.582509000000002</v>
      </c>
      <c r="L4" s="128">
        <v>48.871257999999997</v>
      </c>
      <c r="M4" s="128">
        <v>48.266067999999997</v>
      </c>
      <c r="N4" s="128">
        <v>50.113</v>
      </c>
      <c r="O4" s="128">
        <v>54.246000000000002</v>
      </c>
      <c r="P4" s="128">
        <v>54.099525</v>
      </c>
      <c r="Q4" s="128">
        <v>54.53801500294</v>
      </c>
      <c r="R4" s="128">
        <v>57.725754642223997</v>
      </c>
      <c r="S4" s="128">
        <v>51.718302252256997</v>
      </c>
      <c r="T4" s="128">
        <v>51.288192553031003</v>
      </c>
      <c r="U4" s="128">
        <v>48.057268754623998</v>
      </c>
      <c r="V4" s="128">
        <v>46.348370260433001</v>
      </c>
      <c r="W4" s="128">
        <v>40.701180450133002</v>
      </c>
      <c r="X4" s="128">
        <v>41.178920252944998</v>
      </c>
      <c r="Y4" s="128">
        <v>42.6118598758936</v>
      </c>
      <c r="Z4" s="128">
        <v>40.436129085262202</v>
      </c>
      <c r="AA4" s="128">
        <v>32.1291690572275</v>
      </c>
      <c r="AB4" s="128">
        <v>29.9647515529957</v>
      </c>
      <c r="AC4" s="128">
        <v>34.201586813471003</v>
      </c>
      <c r="AD4" s="128">
        <v>32.538902999999998</v>
      </c>
      <c r="AE4" s="128">
        <v>32.2301126139986</v>
      </c>
      <c r="AF4" s="128">
        <v>32.596312499881599</v>
      </c>
      <c r="AG4" s="128">
        <v>36.328056893000003</v>
      </c>
      <c r="AH4" s="128">
        <v>34.724299999999999</v>
      </c>
      <c r="AI4" s="128">
        <v>35.654600000000002</v>
      </c>
      <c r="AJ4" s="129">
        <v>34.1633</v>
      </c>
      <c r="AK4" s="142"/>
      <c r="AL4" s="127">
        <v>32.596312499881599</v>
      </c>
      <c r="AM4" s="128">
        <v>36.328056893000003</v>
      </c>
      <c r="AN4" s="128">
        <v>34.699799999999996</v>
      </c>
      <c r="AO4" s="128">
        <v>35.4649</v>
      </c>
      <c r="AP4" s="128">
        <v>33.8354</v>
      </c>
      <c r="AQ4" s="128">
        <v>33.893100000000004</v>
      </c>
      <c r="AR4" s="128">
        <v>31.281700000000001</v>
      </c>
      <c r="AS4" s="129">
        <v>35.751300000000001</v>
      </c>
    </row>
    <row r="5" spans="1:52" ht="11.25">
      <c r="A5" s="85" t="s">
        <v>7</v>
      </c>
      <c r="B5" s="131">
        <v>34.639000000000003</v>
      </c>
      <c r="C5" s="132">
        <v>34.228999999999999</v>
      </c>
      <c r="D5" s="132">
        <v>32.896000000000001</v>
      </c>
      <c r="E5" s="132">
        <v>33.057000000000002</v>
      </c>
      <c r="F5" s="132">
        <v>32.515999999999998</v>
      </c>
      <c r="G5" s="132">
        <v>32.322000000000003</v>
      </c>
      <c r="H5" s="132">
        <v>31.52</v>
      </c>
      <c r="I5" s="132">
        <v>31.700011</v>
      </c>
      <c r="J5" s="132">
        <v>30.310590999999999</v>
      </c>
      <c r="K5" s="132">
        <v>26.662509</v>
      </c>
      <c r="L5" s="132">
        <v>27.431258</v>
      </c>
      <c r="M5" s="132">
        <v>26.326067999999999</v>
      </c>
      <c r="N5" s="132">
        <v>26.713000000000001</v>
      </c>
      <c r="O5" s="132">
        <v>28.013000000000002</v>
      </c>
      <c r="P5" s="132">
        <v>27.512408961999999</v>
      </c>
      <c r="Q5" s="132">
        <v>28.51350511994</v>
      </c>
      <c r="R5" s="132">
        <v>29.898441815224</v>
      </c>
      <c r="S5" s="132">
        <v>26.513842374256999</v>
      </c>
      <c r="T5" s="132">
        <v>26.460684553031001</v>
      </c>
      <c r="U5" s="132">
        <v>25.160975754624001</v>
      </c>
      <c r="V5" s="132">
        <v>24.331699209236199</v>
      </c>
      <c r="W5" s="132">
        <v>21.6392636064142</v>
      </c>
      <c r="X5" s="132">
        <v>24.568634916353201</v>
      </c>
      <c r="Y5" s="132">
        <v>25.192108503770601</v>
      </c>
      <c r="Z5" s="132">
        <v>26.063180043181099</v>
      </c>
      <c r="AA5" s="132">
        <v>22.5713881140125</v>
      </c>
      <c r="AB5" s="132">
        <v>22.570215460992898</v>
      </c>
      <c r="AC5" s="132">
        <v>25.361018432137499</v>
      </c>
      <c r="AD5" s="132">
        <v>22.061509000000001</v>
      </c>
      <c r="AE5" s="132">
        <v>20.288789447968899</v>
      </c>
      <c r="AF5" s="132">
        <v>20.136962727384901</v>
      </c>
      <c r="AG5" s="132">
        <v>21.461525429999998</v>
      </c>
      <c r="AH5" s="132">
        <v>20.562000000000001</v>
      </c>
      <c r="AI5" s="132">
        <v>20.685600000000001</v>
      </c>
      <c r="AJ5" s="133">
        <v>20.258199999999999</v>
      </c>
      <c r="AK5" s="132"/>
      <c r="AL5" s="131">
        <v>20.136962727384901</v>
      </c>
      <c r="AM5" s="132">
        <v>21.461525430000002</v>
      </c>
      <c r="AN5" s="132">
        <v>20.4969</v>
      </c>
      <c r="AO5" s="132">
        <v>20.839400000000001</v>
      </c>
      <c r="AP5" s="132">
        <v>20.490200000000002</v>
      </c>
      <c r="AQ5" s="132">
        <v>20.4237</v>
      </c>
      <c r="AR5" s="132">
        <v>18.7849</v>
      </c>
      <c r="AS5" s="133">
        <v>21.774699999999999</v>
      </c>
    </row>
    <row r="6" spans="1:52" ht="11.25">
      <c r="A6" s="85" t="s">
        <v>8</v>
      </c>
      <c r="B6" s="131">
        <v>17.38</v>
      </c>
      <c r="C6" s="132">
        <v>16.28</v>
      </c>
      <c r="D6" s="132">
        <v>14.3</v>
      </c>
      <c r="E6" s="132">
        <v>13.98</v>
      </c>
      <c r="F6" s="132">
        <v>14.8</v>
      </c>
      <c r="G6" s="132">
        <v>15.71</v>
      </c>
      <c r="H6" s="132">
        <v>15.01</v>
      </c>
      <c r="I6" s="132">
        <v>14.86</v>
      </c>
      <c r="J6" s="132">
        <v>14.59</v>
      </c>
      <c r="K6" s="132">
        <v>12.93</v>
      </c>
      <c r="L6" s="132">
        <v>14.15</v>
      </c>
      <c r="M6" s="132">
        <v>14.41</v>
      </c>
      <c r="N6" s="132">
        <v>14.71</v>
      </c>
      <c r="O6" s="132">
        <v>16.009</v>
      </c>
      <c r="P6" s="132">
        <v>17.067116038000002</v>
      </c>
      <c r="Q6" s="132">
        <v>16.834509882999999</v>
      </c>
      <c r="R6" s="132">
        <v>18.491788827000001</v>
      </c>
      <c r="S6" s="132">
        <v>16.993365445999999</v>
      </c>
      <c r="T6" s="132">
        <v>16.968563</v>
      </c>
      <c r="U6" s="132">
        <v>15.757773</v>
      </c>
      <c r="V6" s="132">
        <v>15.5560860511968</v>
      </c>
      <c r="W6" s="132">
        <v>13.8915848437188</v>
      </c>
      <c r="X6" s="132">
        <v>12.162382994144799</v>
      </c>
      <c r="Y6" s="132">
        <v>12.664454926516001</v>
      </c>
      <c r="Z6" s="132">
        <v>10.890411700577999</v>
      </c>
      <c r="AA6" s="132">
        <v>7.1654238921050704</v>
      </c>
      <c r="AB6" s="132">
        <v>5.6810803423024998</v>
      </c>
      <c r="AC6" s="132">
        <v>6.6216617921690002</v>
      </c>
      <c r="AD6" s="132">
        <v>7.3605520000000002</v>
      </c>
      <c r="AE6" s="132">
        <v>8.6225236101075105</v>
      </c>
      <c r="AF6" s="132">
        <v>9.2419152729065708</v>
      </c>
      <c r="AG6" s="132">
        <v>10.307836149</v>
      </c>
      <c r="AH6" s="132">
        <v>9.5488</v>
      </c>
      <c r="AI6" s="132">
        <v>9.9933999999999994</v>
      </c>
      <c r="AJ6" s="133">
        <v>9.3752999999999993</v>
      </c>
      <c r="AK6" s="132"/>
      <c r="AL6" s="131">
        <v>9.2419152729065708</v>
      </c>
      <c r="AM6" s="132">
        <v>10.307836149</v>
      </c>
      <c r="AN6" s="132">
        <v>9.2385999999999981</v>
      </c>
      <c r="AO6" s="132">
        <v>9.8562000000000012</v>
      </c>
      <c r="AP6" s="132">
        <v>9.9053000000000004</v>
      </c>
      <c r="AQ6" s="132">
        <v>9.9262999999999995</v>
      </c>
      <c r="AR6" s="132">
        <v>9.5195000000000007</v>
      </c>
      <c r="AS6" s="133">
        <v>10.4757</v>
      </c>
      <c r="AT6" s="445"/>
    </row>
    <row r="7" spans="1:52" ht="11.25">
      <c r="A7" s="106" t="s">
        <v>91</v>
      </c>
      <c r="B7" s="131">
        <v>7</v>
      </c>
      <c r="C7" s="132">
        <v>6.3</v>
      </c>
      <c r="D7" s="132">
        <v>5.8</v>
      </c>
      <c r="E7" s="132">
        <v>5.5</v>
      </c>
      <c r="F7" s="132">
        <v>5.7</v>
      </c>
      <c r="G7" s="132">
        <v>6.2</v>
      </c>
      <c r="H7" s="132">
        <v>6.2</v>
      </c>
      <c r="I7" s="132">
        <v>5.7</v>
      </c>
      <c r="J7" s="132">
        <v>5.7</v>
      </c>
      <c r="K7" s="132">
        <v>4.7</v>
      </c>
      <c r="L7" s="132">
        <v>5.6</v>
      </c>
      <c r="M7" s="132">
        <v>5.9</v>
      </c>
      <c r="N7" s="132">
        <v>6.2</v>
      </c>
      <c r="O7" s="132">
        <v>6.6</v>
      </c>
      <c r="P7" s="132">
        <v>7.7</v>
      </c>
      <c r="Q7" s="132">
        <v>7.6</v>
      </c>
      <c r="R7" s="132">
        <v>8.3000000000000007</v>
      </c>
      <c r="S7" s="132">
        <v>7.5</v>
      </c>
      <c r="T7" s="132">
        <v>7.9</v>
      </c>
      <c r="U7" s="132">
        <v>7.3</v>
      </c>
      <c r="V7" s="132">
        <v>8.1</v>
      </c>
      <c r="W7" s="132">
        <v>6.9</v>
      </c>
      <c r="X7" s="132">
        <v>5.9</v>
      </c>
      <c r="Y7" s="132">
        <v>6.2</v>
      </c>
      <c r="Z7" s="132">
        <v>5.0029721261360001</v>
      </c>
      <c r="AA7" s="132">
        <v>3.409926483206601</v>
      </c>
      <c r="AB7" s="132">
        <v>1.7413117936967661</v>
      </c>
      <c r="AC7" s="132">
        <v>2.5316480150831731</v>
      </c>
      <c r="AD7" s="132">
        <v>3.0277089999999998</v>
      </c>
      <c r="AE7" s="132">
        <v>3.7317563541183385</v>
      </c>
      <c r="AF7" s="132">
        <v>4.0519532974611501</v>
      </c>
      <c r="AG7" s="132">
        <v>4.4790341299999996</v>
      </c>
      <c r="AH7" s="132">
        <v>4.4216000000000006</v>
      </c>
      <c r="AI7" s="132">
        <v>4.4980000000000002</v>
      </c>
      <c r="AJ7" s="133">
        <v>4.1738999999999997</v>
      </c>
      <c r="AK7" s="132"/>
      <c r="AL7" s="326">
        <v>4.0519532974611501</v>
      </c>
      <c r="AM7" s="33">
        <v>4.4790341299999996</v>
      </c>
      <c r="AN7" s="33">
        <v>4.2486999999999995</v>
      </c>
      <c r="AO7" s="33">
        <v>4.3066000000000004</v>
      </c>
      <c r="AP7" s="33">
        <v>4.2168000000000001</v>
      </c>
      <c r="AQ7" s="33">
        <v>4.4771000000000001</v>
      </c>
      <c r="AR7" s="33">
        <v>4.6223999999999998</v>
      </c>
      <c r="AS7" s="325">
        <v>4.9028</v>
      </c>
      <c r="AT7" s="445"/>
    </row>
    <row r="8" spans="1:52" ht="11.25">
      <c r="A8" s="106" t="s">
        <v>98</v>
      </c>
      <c r="B8" s="131">
        <v>10.4</v>
      </c>
      <c r="C8" s="132">
        <v>9.9</v>
      </c>
      <c r="D8" s="132">
        <v>8.5</v>
      </c>
      <c r="E8" s="132">
        <v>8.5</v>
      </c>
      <c r="F8" s="132">
        <v>9.1</v>
      </c>
      <c r="G8" s="132">
        <v>9.5</v>
      </c>
      <c r="H8" s="132">
        <v>8.8000000000000007</v>
      </c>
      <c r="I8" s="132">
        <v>9.1</v>
      </c>
      <c r="J8" s="132">
        <v>8.9</v>
      </c>
      <c r="K8" s="132">
        <v>8.1999999999999993</v>
      </c>
      <c r="L8" s="132">
        <v>8.6</v>
      </c>
      <c r="M8" s="132">
        <v>8.5</v>
      </c>
      <c r="N8" s="132">
        <v>8.6</v>
      </c>
      <c r="O8" s="132">
        <v>9.4</v>
      </c>
      <c r="P8" s="132">
        <v>9.4</v>
      </c>
      <c r="Q8" s="132">
        <v>9.1999999999999993</v>
      </c>
      <c r="R8" s="132">
        <v>10.199999999999999</v>
      </c>
      <c r="S8" s="132">
        <v>9.5</v>
      </c>
      <c r="T8" s="132">
        <v>9</v>
      </c>
      <c r="U8" s="132">
        <v>8.5</v>
      </c>
      <c r="V8" s="132">
        <v>7.4</v>
      </c>
      <c r="W8" s="132">
        <v>7</v>
      </c>
      <c r="X8" s="132">
        <v>6.3</v>
      </c>
      <c r="Y8" s="132">
        <v>6.5</v>
      </c>
      <c r="Z8" s="132">
        <v>5.8874395744420012</v>
      </c>
      <c r="AA8" s="132">
        <v>3.7554974088984645</v>
      </c>
      <c r="AB8" s="132">
        <v>3.9397685486057368</v>
      </c>
      <c r="AC8" s="132">
        <v>4.0900137770858294</v>
      </c>
      <c r="AD8" s="132">
        <v>4.3328429999999996</v>
      </c>
      <c r="AE8" s="132">
        <v>4.8907672559891697</v>
      </c>
      <c r="AF8" s="132">
        <v>5.1899619754454198</v>
      </c>
      <c r="AG8" s="132">
        <v>5.8288020189999994</v>
      </c>
      <c r="AH8" s="132">
        <v>5.1272000000000002</v>
      </c>
      <c r="AI8" s="132">
        <v>5.4954000000000001</v>
      </c>
      <c r="AJ8" s="133">
        <v>5.2013999999999996</v>
      </c>
      <c r="AK8" s="132"/>
      <c r="AL8" s="326">
        <v>5.1899619754454198</v>
      </c>
      <c r="AM8" s="33">
        <v>5.8288020189999994</v>
      </c>
      <c r="AN8" s="33">
        <v>4.9898999999999996</v>
      </c>
      <c r="AO8" s="33">
        <v>5.5496000000000008</v>
      </c>
      <c r="AP8" s="33">
        <v>5.6885000000000003</v>
      </c>
      <c r="AQ8" s="33">
        <v>5.4491999999999994</v>
      </c>
      <c r="AR8" s="33">
        <v>4.8971</v>
      </c>
      <c r="AS8" s="325">
        <v>5.5728999999999997</v>
      </c>
      <c r="AT8" s="445"/>
    </row>
    <row r="9" spans="1:52" ht="11.25">
      <c r="A9" s="157" t="s">
        <v>9</v>
      </c>
      <c r="B9" s="134">
        <v>5.73</v>
      </c>
      <c r="C9" s="135">
        <v>5.55</v>
      </c>
      <c r="D9" s="135">
        <v>5.49</v>
      </c>
      <c r="E9" s="135">
        <v>5.67</v>
      </c>
      <c r="F9" s="135">
        <v>5.63</v>
      </c>
      <c r="G9" s="135">
        <v>5.68</v>
      </c>
      <c r="H9" s="135">
        <v>5.71</v>
      </c>
      <c r="I9" s="135">
        <v>5.87</v>
      </c>
      <c r="J9" s="135">
        <v>6.28</v>
      </c>
      <c r="K9" s="135">
        <v>5.99</v>
      </c>
      <c r="L9" s="135">
        <v>7.29</v>
      </c>
      <c r="M9" s="135">
        <v>7.53</v>
      </c>
      <c r="N9" s="135">
        <v>8.69</v>
      </c>
      <c r="O9" s="135">
        <v>10.224</v>
      </c>
      <c r="P9" s="135">
        <v>9.52</v>
      </c>
      <c r="Q9" s="135">
        <v>9.19</v>
      </c>
      <c r="R9" s="135">
        <v>9.3355239999999995</v>
      </c>
      <c r="S9" s="135">
        <v>8.2110944319999994</v>
      </c>
      <c r="T9" s="135">
        <v>7.8589450000000003</v>
      </c>
      <c r="U9" s="135">
        <v>7.1385199999999998</v>
      </c>
      <c r="V9" s="135">
        <v>6.460585</v>
      </c>
      <c r="W9" s="135">
        <v>5.1703320000000001</v>
      </c>
      <c r="X9" s="135">
        <v>4.4479023424470201</v>
      </c>
      <c r="Y9" s="135">
        <v>4.7552964456069402</v>
      </c>
      <c r="Z9" s="135">
        <v>3.4825373415029999</v>
      </c>
      <c r="AA9" s="135">
        <v>2.3923570511099999</v>
      </c>
      <c r="AB9" s="135">
        <v>1.71345574970032</v>
      </c>
      <c r="AC9" s="135">
        <v>2.2189065891644302</v>
      </c>
      <c r="AD9" s="135">
        <v>3.1168420000000001</v>
      </c>
      <c r="AE9" s="135">
        <v>3.3187995559221899</v>
      </c>
      <c r="AF9" s="135">
        <v>3.2174344995900599</v>
      </c>
      <c r="AG9" s="135">
        <v>4.5586953140000004</v>
      </c>
      <c r="AH9" s="135">
        <v>4.6135000000000002</v>
      </c>
      <c r="AI9" s="135">
        <v>4.9756999999999998</v>
      </c>
      <c r="AJ9" s="136">
        <v>4.5297999999999998</v>
      </c>
      <c r="AK9" s="132"/>
      <c r="AL9" s="134">
        <v>3.2174344995900599</v>
      </c>
      <c r="AM9" s="135">
        <v>4.5586953139999995</v>
      </c>
      <c r="AN9" s="135">
        <v>4.9643000000000006</v>
      </c>
      <c r="AO9" s="135">
        <v>4.7693000000000003</v>
      </c>
      <c r="AP9" s="135">
        <v>3.4399000000000002</v>
      </c>
      <c r="AQ9" s="135">
        <v>3.5430999999999999</v>
      </c>
      <c r="AR9" s="135">
        <v>2.9773000000000001</v>
      </c>
      <c r="AS9" s="136">
        <v>3.5009000000000001</v>
      </c>
    </row>
    <row r="10" spans="1:52" s="301" customFormat="1" ht="11.25">
      <c r="A10" s="103" t="s">
        <v>164</v>
      </c>
      <c r="B10" s="137">
        <v>125.883261763853</v>
      </c>
      <c r="C10" s="138">
        <v>128.41773876381799</v>
      </c>
      <c r="D10" s="138">
        <v>134.59800392918001</v>
      </c>
      <c r="E10" s="138">
        <v>144.51500159377599</v>
      </c>
      <c r="F10" s="138">
        <v>161.10934855145101</v>
      </c>
      <c r="G10" s="138">
        <v>168.637945959847</v>
      </c>
      <c r="H10" s="138">
        <v>195.71571949801401</v>
      </c>
      <c r="I10" s="138">
        <v>201.086547261916</v>
      </c>
      <c r="J10" s="138">
        <v>206.65833831589401</v>
      </c>
      <c r="K10" s="138">
        <v>202.582492823085</v>
      </c>
      <c r="L10" s="138">
        <v>217.72231105738101</v>
      </c>
      <c r="M10" s="138">
        <v>232.902005978338</v>
      </c>
      <c r="N10" s="138">
        <v>237.471330909497</v>
      </c>
      <c r="O10" s="138">
        <v>246.953993789967</v>
      </c>
      <c r="P10" s="138">
        <v>257.64902268944002</v>
      </c>
      <c r="Q10" s="138">
        <v>266.69847652687099</v>
      </c>
      <c r="R10" s="138">
        <v>276.81732737618103</v>
      </c>
      <c r="S10" s="138">
        <v>290.44946576625199</v>
      </c>
      <c r="T10" s="138">
        <v>293.40466064730703</v>
      </c>
      <c r="U10" s="138">
        <v>297.01678351073201</v>
      </c>
      <c r="V10" s="138">
        <v>314.93268721507599</v>
      </c>
      <c r="W10" s="138">
        <v>314.769890644138</v>
      </c>
      <c r="X10" s="138">
        <v>328.31053952344598</v>
      </c>
      <c r="Y10" s="138">
        <v>340.86517427341403</v>
      </c>
      <c r="Z10" s="138">
        <v>327.453616289639</v>
      </c>
      <c r="AA10" s="138">
        <v>284.486543985558</v>
      </c>
      <c r="AB10" s="138">
        <v>301.08508231604401</v>
      </c>
      <c r="AC10" s="138">
        <v>301.95206886146298</v>
      </c>
      <c r="AD10" s="138">
        <v>285.90828242319401</v>
      </c>
      <c r="AE10" s="138">
        <v>288.61794456426497</v>
      </c>
      <c r="AF10" s="138">
        <v>288.53234107900755</v>
      </c>
      <c r="AG10" s="138">
        <v>281.92484480309156</v>
      </c>
      <c r="AH10" s="138">
        <v>289.01068657781599</v>
      </c>
      <c r="AI10" s="138">
        <v>308.28884234000623</v>
      </c>
      <c r="AJ10" s="139">
        <v>317.29340269264549</v>
      </c>
      <c r="AK10" s="126"/>
      <c r="AL10" s="137">
        <v>264.77892510638299</v>
      </c>
      <c r="AM10" s="138">
        <v>260.20824825957448</v>
      </c>
      <c r="AN10" s="138">
        <v>268.93350123064863</v>
      </c>
      <c r="AO10" s="138">
        <v>285.09118973187333</v>
      </c>
      <c r="AP10" s="138">
        <v>286.16290598721491</v>
      </c>
      <c r="AQ10" s="166">
        <v>296.78758110365834</v>
      </c>
      <c r="AR10" s="166">
        <v>286.97452616945088</v>
      </c>
      <c r="AS10" s="317">
        <v>292.00913466950681</v>
      </c>
    </row>
    <row r="11" spans="1:52" s="301" customFormat="1" ht="11.25">
      <c r="A11" s="104" t="s">
        <v>10</v>
      </c>
      <c r="B11" s="137">
        <v>114.68578471984399</v>
      </c>
      <c r="C11" s="138">
        <v>116.399312824031</v>
      </c>
      <c r="D11" s="138">
        <v>121.417397973646</v>
      </c>
      <c r="E11" s="138">
        <v>130.15892090353401</v>
      </c>
      <c r="F11" s="138">
        <v>145.26315144444899</v>
      </c>
      <c r="G11" s="138">
        <v>151.73371080228301</v>
      </c>
      <c r="H11" s="138">
        <v>157.673876900218</v>
      </c>
      <c r="I11" s="138">
        <v>161.36835069422099</v>
      </c>
      <c r="J11" s="138">
        <v>165.416338315894</v>
      </c>
      <c r="K11" s="138">
        <v>159.741492823085</v>
      </c>
      <c r="L11" s="138">
        <v>168.54877555765</v>
      </c>
      <c r="M11" s="138">
        <v>181.108227366817</v>
      </c>
      <c r="N11" s="138">
        <v>180.837244585202</v>
      </c>
      <c r="O11" s="138">
        <v>183.93009411077401</v>
      </c>
      <c r="P11" s="138">
        <v>189.77884625702299</v>
      </c>
      <c r="Q11" s="138">
        <v>200.828388827102</v>
      </c>
      <c r="R11" s="138">
        <v>203.02641943716301</v>
      </c>
      <c r="S11" s="138">
        <v>208.511718811534</v>
      </c>
      <c r="T11" s="138">
        <v>208.71971478819401</v>
      </c>
      <c r="U11" s="138">
        <v>209.855882657899</v>
      </c>
      <c r="V11" s="138">
        <v>218.45972434562799</v>
      </c>
      <c r="W11" s="138">
        <v>214.49739248646699</v>
      </c>
      <c r="X11" s="138">
        <v>220.57789794370899</v>
      </c>
      <c r="Y11" s="138">
        <v>229.19287457285799</v>
      </c>
      <c r="Z11" s="138">
        <v>217.54986732542099</v>
      </c>
      <c r="AA11" s="138">
        <v>186.98612395914901</v>
      </c>
      <c r="AB11" s="138">
        <v>196.347913909189</v>
      </c>
      <c r="AC11" s="138">
        <v>200.47242384300901</v>
      </c>
      <c r="AD11" s="138">
        <v>188.28216317016199</v>
      </c>
      <c r="AE11" s="138">
        <v>188.01807615081501</v>
      </c>
      <c r="AF11" s="138">
        <v>182.50473597262501</v>
      </c>
      <c r="AG11" s="138">
        <v>172.14741154351705</v>
      </c>
      <c r="AH11" s="138">
        <v>174.79493032045428</v>
      </c>
      <c r="AI11" s="138">
        <v>187.15729826977639</v>
      </c>
      <c r="AJ11" s="140">
        <v>192.93861163764316</v>
      </c>
      <c r="AK11" s="126"/>
      <c r="AL11" s="137">
        <v>158.75131999999999</v>
      </c>
      <c r="AM11" s="138">
        <v>150.47319399999998</v>
      </c>
      <c r="AN11" s="138">
        <v>152.11888200000001</v>
      </c>
      <c r="AO11" s="138">
        <v>161.84017</v>
      </c>
      <c r="AP11" s="138">
        <v>163.868359</v>
      </c>
      <c r="AQ11" s="318">
        <v>167.95456799999999</v>
      </c>
      <c r="AR11" s="318">
        <v>162.210982</v>
      </c>
      <c r="AS11" s="317">
        <v>168.14661000000001</v>
      </c>
      <c r="AU11" s="142"/>
      <c r="AV11" s="142"/>
      <c r="AW11" s="148"/>
      <c r="AX11" s="148"/>
      <c r="AY11" s="90"/>
      <c r="AZ11" s="90"/>
    </row>
    <row r="12" spans="1:52" s="301" customFormat="1" ht="11.25">
      <c r="A12" s="105" t="s">
        <v>11</v>
      </c>
      <c r="B12" s="141">
        <v>93.993176157623694</v>
      </c>
      <c r="C12" s="142">
        <v>94.873286300585306</v>
      </c>
      <c r="D12" s="142">
        <v>98.871329201900394</v>
      </c>
      <c r="E12" s="142">
        <v>105.971872370529</v>
      </c>
      <c r="F12" s="142">
        <v>117.87418082450201</v>
      </c>
      <c r="G12" s="142">
        <v>123.06370449782101</v>
      </c>
      <c r="H12" s="142">
        <v>123.217844064218</v>
      </c>
      <c r="I12" s="142">
        <v>125.96800643122199</v>
      </c>
      <c r="J12" s="142">
        <v>127.990897689894</v>
      </c>
      <c r="K12" s="142">
        <v>123.40976048608501</v>
      </c>
      <c r="L12" s="142">
        <v>129.949050788834</v>
      </c>
      <c r="M12" s="142">
        <v>141.090515880505</v>
      </c>
      <c r="N12" s="142">
        <v>142.133856817126</v>
      </c>
      <c r="O12" s="1283">
        <v>144.28800000000001</v>
      </c>
      <c r="P12" s="1283">
        <v>149.483</v>
      </c>
      <c r="Q12" s="142">
        <v>158.73699999999999</v>
      </c>
      <c r="R12" s="142">
        <v>163.036</v>
      </c>
      <c r="S12" s="142">
        <v>168.65600000000001</v>
      </c>
      <c r="T12" s="142">
        <v>169.95599999999999</v>
      </c>
      <c r="U12" s="142">
        <v>171.15700000000001</v>
      </c>
      <c r="V12" s="142">
        <v>179.244</v>
      </c>
      <c r="W12" s="142">
        <v>177.44800000000001</v>
      </c>
      <c r="X12" s="142">
        <v>182.83199999999999</v>
      </c>
      <c r="Y12" s="142">
        <v>191.50800000000001</v>
      </c>
      <c r="Z12" s="142">
        <v>181.93</v>
      </c>
      <c r="AA12" s="142">
        <v>156.05600000000001</v>
      </c>
      <c r="AB12" s="142">
        <v>164.37899999999999</v>
      </c>
      <c r="AC12" s="142">
        <v>168.279</v>
      </c>
      <c r="AD12" s="142">
        <v>156.43</v>
      </c>
      <c r="AE12" s="142">
        <v>155.91651999999999</v>
      </c>
      <c r="AF12" s="142">
        <v>151.094077836</v>
      </c>
      <c r="AG12" s="142">
        <v>141.23113936300001</v>
      </c>
      <c r="AH12" s="142">
        <v>144.16111917699996</v>
      </c>
      <c r="AI12" s="142">
        <v>155.85089229199997</v>
      </c>
      <c r="AJ12" s="143">
        <v>161.933247104</v>
      </c>
      <c r="AK12" s="126"/>
      <c r="AL12" s="141">
        <v>149.93299999999999</v>
      </c>
      <c r="AM12" s="142">
        <v>142.43243999999999</v>
      </c>
      <c r="AN12" s="142">
        <v>144.79275000000001</v>
      </c>
      <c r="AO12" s="142">
        <v>154.55748</v>
      </c>
      <c r="AP12" s="142">
        <v>156.82487</v>
      </c>
      <c r="AQ12" s="142">
        <v>161.4247</v>
      </c>
      <c r="AR12" s="142">
        <v>155.81622999999999</v>
      </c>
      <c r="AS12" s="143">
        <v>161.40397000000002</v>
      </c>
      <c r="AU12" s="403"/>
      <c r="AV12" s="403"/>
      <c r="AW12" s="90"/>
      <c r="AX12" s="90"/>
      <c r="AY12" s="90"/>
      <c r="AZ12" s="90"/>
    </row>
    <row r="13" spans="1:52" ht="11.25">
      <c r="A13" s="106" t="s">
        <v>12</v>
      </c>
      <c r="B13" s="402">
        <v>0</v>
      </c>
      <c r="C13" s="403">
        <v>0</v>
      </c>
      <c r="D13" s="403">
        <v>0</v>
      </c>
      <c r="E13" s="403">
        <v>0</v>
      </c>
      <c r="F13" s="403">
        <v>0</v>
      </c>
      <c r="G13" s="403">
        <v>0</v>
      </c>
      <c r="H13" s="403">
        <v>0</v>
      </c>
      <c r="I13" s="403">
        <v>0</v>
      </c>
      <c r="J13" s="403">
        <v>0</v>
      </c>
      <c r="K13" s="403">
        <v>0</v>
      </c>
      <c r="L13" s="403">
        <v>0</v>
      </c>
      <c r="M13" s="403">
        <v>36.350200000000001</v>
      </c>
      <c r="N13" s="403">
        <v>36.618284529033801</v>
      </c>
      <c r="O13" s="1284">
        <v>34.851999999999997</v>
      </c>
      <c r="P13" s="1284">
        <v>31.391999999999999</v>
      </c>
      <c r="Q13" s="403">
        <v>30.459</v>
      </c>
      <c r="R13" s="403">
        <v>28.57</v>
      </c>
      <c r="S13" s="403">
        <v>30.401</v>
      </c>
      <c r="T13" s="403">
        <v>31.792000000000002</v>
      </c>
      <c r="U13" s="403">
        <v>31.725999999999999</v>
      </c>
      <c r="V13" s="403">
        <v>30.385999999999999</v>
      </c>
      <c r="W13" s="403">
        <v>30.234000000000002</v>
      </c>
      <c r="X13" s="403">
        <v>31.989000000000001</v>
      </c>
      <c r="Y13" s="403">
        <v>30.036999999999999</v>
      </c>
      <c r="Z13" s="403">
        <v>29.268999999999998</v>
      </c>
      <c r="AA13" s="403">
        <v>27.347000000000001</v>
      </c>
      <c r="AB13" s="403">
        <v>29.885999999999999</v>
      </c>
      <c r="AC13" s="403">
        <v>32.179000000000002</v>
      </c>
      <c r="AD13" s="403">
        <v>29.425000000000001</v>
      </c>
      <c r="AE13" s="403">
        <v>31.562100000000001</v>
      </c>
      <c r="AF13" s="403">
        <v>31.979048737999999</v>
      </c>
      <c r="AG13" s="403">
        <v>32.123101923999997</v>
      </c>
      <c r="AH13" s="403">
        <v>35.048770234999999</v>
      </c>
      <c r="AI13" s="403">
        <v>36.040512259999993</v>
      </c>
      <c r="AJ13" s="404">
        <v>40.035714120999998</v>
      </c>
      <c r="AK13" s="144"/>
      <c r="AL13" s="402">
        <v>21.838799999999999</v>
      </c>
      <c r="AM13" s="403">
        <v>20.822040000000001</v>
      </c>
      <c r="AN13" s="403">
        <v>21.750050000000002</v>
      </c>
      <c r="AO13" s="403">
        <v>21.198180000000001</v>
      </c>
      <c r="AP13" s="403">
        <v>21.492570000000001</v>
      </c>
      <c r="AQ13" s="403">
        <v>21.045999999999999</v>
      </c>
      <c r="AR13" s="403">
        <v>20.355730000000001</v>
      </c>
      <c r="AS13" s="404">
        <v>20.504570000000001</v>
      </c>
      <c r="AU13" s="403"/>
      <c r="AV13" s="403"/>
      <c r="AW13" s="90"/>
      <c r="AX13" s="90"/>
      <c r="AY13" s="90"/>
      <c r="AZ13" s="90"/>
    </row>
    <row r="14" spans="1:52" ht="11.25">
      <c r="A14" s="106" t="s">
        <v>13</v>
      </c>
      <c r="B14" s="402">
        <v>0</v>
      </c>
      <c r="C14" s="403">
        <v>0</v>
      </c>
      <c r="D14" s="403">
        <v>0</v>
      </c>
      <c r="E14" s="403">
        <v>0</v>
      </c>
      <c r="F14" s="403">
        <v>0</v>
      </c>
      <c r="G14" s="403">
        <v>0</v>
      </c>
      <c r="H14" s="403">
        <v>0</v>
      </c>
      <c r="I14" s="403">
        <v>0</v>
      </c>
      <c r="J14" s="403">
        <v>0</v>
      </c>
      <c r="K14" s="403">
        <v>0</v>
      </c>
      <c r="L14" s="403">
        <v>0</v>
      </c>
      <c r="M14" s="403">
        <v>104.7402</v>
      </c>
      <c r="N14" s="403">
        <v>105.515572288093</v>
      </c>
      <c r="O14" s="1284">
        <v>109.43600000000001</v>
      </c>
      <c r="P14" s="1284">
        <v>118.09</v>
      </c>
      <c r="Q14" s="403">
        <v>128.27799999999999</v>
      </c>
      <c r="R14" s="403">
        <v>134.46600000000001</v>
      </c>
      <c r="S14" s="403">
        <v>138.255</v>
      </c>
      <c r="T14" s="403">
        <v>138.16399999999999</v>
      </c>
      <c r="U14" s="403">
        <v>139.43100000000001</v>
      </c>
      <c r="V14" s="403">
        <v>148.858</v>
      </c>
      <c r="W14" s="403">
        <v>147.214</v>
      </c>
      <c r="X14" s="403">
        <v>150.84299999999999</v>
      </c>
      <c r="Y14" s="403">
        <v>161.471</v>
      </c>
      <c r="Z14" s="403">
        <v>152.661</v>
      </c>
      <c r="AA14" s="403">
        <v>128.709</v>
      </c>
      <c r="AB14" s="403">
        <v>134.49299999999999</v>
      </c>
      <c r="AC14" s="403">
        <v>136.1</v>
      </c>
      <c r="AD14" s="403">
        <v>127.005</v>
      </c>
      <c r="AE14" s="403">
        <v>124.35442</v>
      </c>
      <c r="AF14" s="403">
        <v>119.11502909799999</v>
      </c>
      <c r="AG14" s="403">
        <v>109.108037439</v>
      </c>
      <c r="AH14" s="403">
        <v>109.11234894199997</v>
      </c>
      <c r="AI14" s="403">
        <v>119.81038003199998</v>
      </c>
      <c r="AJ14" s="404">
        <v>121.897532983</v>
      </c>
      <c r="AK14" s="144"/>
      <c r="AL14" s="402">
        <v>128.095</v>
      </c>
      <c r="AM14" s="403">
        <v>121.6104</v>
      </c>
      <c r="AN14" s="403">
        <v>123.0427</v>
      </c>
      <c r="AO14" s="403">
        <v>133.35929999999999</v>
      </c>
      <c r="AP14" s="403">
        <v>135.3323</v>
      </c>
      <c r="AQ14" s="403">
        <v>140.37870000000001</v>
      </c>
      <c r="AR14" s="403">
        <v>135.4605</v>
      </c>
      <c r="AS14" s="404">
        <v>140.89940000000001</v>
      </c>
    </row>
    <row r="15" spans="1:52" s="301" customFormat="1" ht="11.25">
      <c r="A15" s="105" t="s">
        <v>14</v>
      </c>
      <c r="B15" s="147">
        <v>9.0126657050770298</v>
      </c>
      <c r="C15" s="148">
        <v>9.2124353632252305</v>
      </c>
      <c r="D15" s="148">
        <v>9.7405482339388296</v>
      </c>
      <c r="E15" s="148">
        <v>10.9147332020821</v>
      </c>
      <c r="F15" s="148">
        <v>13.4181123768715</v>
      </c>
      <c r="G15" s="148">
        <v>14.419464046787301</v>
      </c>
      <c r="H15" s="148">
        <v>21.256332835999999</v>
      </c>
      <c r="I15" s="148">
        <v>21.668744263000001</v>
      </c>
      <c r="J15" s="148">
        <v>23.322868626000002</v>
      </c>
      <c r="K15" s="148">
        <v>21.857053553</v>
      </c>
      <c r="L15" s="148">
        <v>23.628730493999999</v>
      </c>
      <c r="M15" s="148">
        <v>24.766093326</v>
      </c>
      <c r="N15" s="148">
        <v>22.743401808000002</v>
      </c>
      <c r="O15" s="148">
        <v>23.124000000000002</v>
      </c>
      <c r="P15" s="148">
        <v>23.128</v>
      </c>
      <c r="Q15" s="148">
        <v>24.545999999999999</v>
      </c>
      <c r="R15" s="148">
        <v>21.747</v>
      </c>
      <c r="S15" s="148">
        <v>20.877000000000002</v>
      </c>
      <c r="T15" s="148">
        <v>19.141000000000002</v>
      </c>
      <c r="U15" s="148">
        <v>18.422999999999998</v>
      </c>
      <c r="V15" s="148">
        <v>18.547999999999998</v>
      </c>
      <c r="W15" s="148">
        <v>15.981000000000002</v>
      </c>
      <c r="X15" s="148">
        <v>16.280119548999998</v>
      </c>
      <c r="Y15" s="148">
        <v>15.796999999999999</v>
      </c>
      <c r="Z15" s="148">
        <v>13.771000000000001</v>
      </c>
      <c r="AA15" s="148">
        <v>10.161</v>
      </c>
      <c r="AB15" s="148">
        <v>10.1525061</v>
      </c>
      <c r="AC15" s="148">
        <v>9.8289999999999988</v>
      </c>
      <c r="AD15" s="148">
        <v>9.4809999999999999</v>
      </c>
      <c r="AE15" s="148">
        <v>9.4999400000000005</v>
      </c>
      <c r="AF15" s="148">
        <v>8.4356105920000015</v>
      </c>
      <c r="AG15" s="148">
        <v>7.4817236849999995</v>
      </c>
      <c r="AH15" s="148">
        <v>6.8711789689999998</v>
      </c>
      <c r="AI15" s="148">
        <v>6.7643594679999994</v>
      </c>
      <c r="AJ15" s="149">
        <v>6.5467609819999995</v>
      </c>
      <c r="AK15" s="146"/>
      <c r="AL15" s="147">
        <v>8.8183199999999999</v>
      </c>
      <c r="AM15" s="148">
        <v>8.0407539999999997</v>
      </c>
      <c r="AN15" s="148">
        <v>7.3261320000000003</v>
      </c>
      <c r="AO15" s="148">
        <v>7.2826899999999997</v>
      </c>
      <c r="AP15" s="148">
        <v>7.0434890000000001</v>
      </c>
      <c r="AQ15" s="148">
        <v>6.5298679999999996</v>
      </c>
      <c r="AR15" s="148">
        <v>6.3947520000000004</v>
      </c>
      <c r="AS15" s="149">
        <v>6.7426399999999997</v>
      </c>
    </row>
    <row r="16" spans="1:52" s="301" customFormat="1" ht="11.25">
      <c r="A16" s="106" t="s">
        <v>91</v>
      </c>
      <c r="B16" s="147"/>
      <c r="C16" s="148"/>
      <c r="D16" s="148"/>
      <c r="E16" s="148"/>
      <c r="F16" s="148"/>
      <c r="G16" s="148"/>
      <c r="H16" s="403">
        <v>8.8000000000000007</v>
      </c>
      <c r="I16" s="403">
        <v>8.8000000000000007</v>
      </c>
      <c r="J16" s="403">
        <v>9.5</v>
      </c>
      <c r="K16" s="403">
        <v>8.6</v>
      </c>
      <c r="L16" s="403">
        <v>9.8000000000000007</v>
      </c>
      <c r="M16" s="403">
        <v>11.2</v>
      </c>
      <c r="N16" s="403">
        <v>10.3</v>
      </c>
      <c r="O16" s="403">
        <v>10.199999999999999</v>
      </c>
      <c r="P16" s="403">
        <v>10.4</v>
      </c>
      <c r="Q16" s="403">
        <v>10.9</v>
      </c>
      <c r="R16" s="403">
        <v>10</v>
      </c>
      <c r="S16" s="403">
        <v>9.5</v>
      </c>
      <c r="T16" s="403">
        <v>8.6999999999999993</v>
      </c>
      <c r="U16" s="403">
        <v>8.6</v>
      </c>
      <c r="V16" s="403">
        <v>8.5</v>
      </c>
      <c r="W16" s="403">
        <v>7.8</v>
      </c>
      <c r="X16" s="403">
        <v>7.9</v>
      </c>
      <c r="Y16" s="403">
        <v>7.7</v>
      </c>
      <c r="Z16" s="403">
        <v>6.9</v>
      </c>
      <c r="AA16" s="403">
        <v>5.1959999999999997</v>
      </c>
      <c r="AB16" s="403">
        <v>5.0999999999999996</v>
      </c>
      <c r="AC16" s="403">
        <v>4.9000000000000004</v>
      </c>
      <c r="AD16" s="403">
        <v>5</v>
      </c>
      <c r="AE16" s="403">
        <v>4.7832216179999998</v>
      </c>
      <c r="AF16" s="403">
        <v>4.2467352160000003</v>
      </c>
      <c r="AG16" s="403">
        <v>3.7337489439999998</v>
      </c>
      <c r="AH16" s="403">
        <v>3.319392385</v>
      </c>
      <c r="AI16" s="403">
        <v>3.418665936</v>
      </c>
      <c r="AJ16" s="404">
        <v>3.1314074660000002</v>
      </c>
      <c r="AK16" s="146"/>
      <c r="AL16" s="402">
        <v>4.5089399999999999</v>
      </c>
      <c r="AM16" s="403">
        <v>4.0482100000000001</v>
      </c>
      <c r="AN16" s="403">
        <v>3.6181899999999998</v>
      </c>
      <c r="AO16" s="403">
        <v>3.6748400000000001</v>
      </c>
      <c r="AP16" s="403">
        <v>3.5542400000000001</v>
      </c>
      <c r="AQ16" s="403">
        <v>3.3900299999999999</v>
      </c>
      <c r="AR16" s="403">
        <v>3.1794899999999999</v>
      </c>
      <c r="AS16" s="133" t="s">
        <v>117</v>
      </c>
    </row>
    <row r="17" spans="1:51" s="301" customFormat="1" ht="11.25">
      <c r="A17" s="106" t="s">
        <v>98</v>
      </c>
      <c r="B17" s="147"/>
      <c r="C17" s="148"/>
      <c r="D17" s="148"/>
      <c r="E17" s="148"/>
      <c r="F17" s="148"/>
      <c r="G17" s="148"/>
      <c r="H17" s="403">
        <v>10</v>
      </c>
      <c r="I17" s="403">
        <v>10.1</v>
      </c>
      <c r="J17" s="403">
        <v>11</v>
      </c>
      <c r="K17" s="403">
        <v>10.1</v>
      </c>
      <c r="L17" s="403">
        <v>11</v>
      </c>
      <c r="M17" s="403">
        <v>12</v>
      </c>
      <c r="N17" s="403">
        <v>11.3</v>
      </c>
      <c r="O17" s="403">
        <v>11.1</v>
      </c>
      <c r="P17" s="403">
        <v>11.1</v>
      </c>
      <c r="Q17" s="403">
        <v>11.8</v>
      </c>
      <c r="R17" s="403">
        <v>10.7</v>
      </c>
      <c r="S17" s="403">
        <v>10.3</v>
      </c>
      <c r="T17" s="403">
        <v>9.4</v>
      </c>
      <c r="U17" s="403">
        <v>9.1999999999999993</v>
      </c>
      <c r="V17" s="403">
        <v>9.3000000000000007</v>
      </c>
      <c r="W17" s="403">
        <v>7.6</v>
      </c>
      <c r="X17" s="403">
        <v>7.8</v>
      </c>
      <c r="Y17" s="403">
        <v>7.5</v>
      </c>
      <c r="Z17" s="403">
        <v>6.5</v>
      </c>
      <c r="AA17" s="403">
        <v>4.6326000000000001</v>
      </c>
      <c r="AB17" s="403">
        <v>4.8</v>
      </c>
      <c r="AC17" s="403">
        <v>4.7</v>
      </c>
      <c r="AD17" s="403">
        <v>4.3</v>
      </c>
      <c r="AE17" s="403">
        <v>4.51610756</v>
      </c>
      <c r="AF17" s="403">
        <v>4.11279401</v>
      </c>
      <c r="AG17" s="403">
        <v>3.6805346769999998</v>
      </c>
      <c r="AH17" s="403">
        <v>3.48153566</v>
      </c>
      <c r="AI17" s="403">
        <v>3.2931904400000001</v>
      </c>
      <c r="AJ17" s="404">
        <v>3.3543041699999998</v>
      </c>
      <c r="AK17" s="146"/>
      <c r="AL17" s="402">
        <v>4.30938</v>
      </c>
      <c r="AM17" s="403">
        <v>3.9170799999999999</v>
      </c>
      <c r="AN17" s="403">
        <v>3.64262</v>
      </c>
      <c r="AO17" s="403">
        <v>3.5694400000000002</v>
      </c>
      <c r="AP17" s="403">
        <v>3.4872700000000001</v>
      </c>
      <c r="AQ17" s="403">
        <v>3.1860900000000001</v>
      </c>
      <c r="AR17" s="403">
        <v>3.20581</v>
      </c>
      <c r="AS17" s="133" t="s">
        <v>117</v>
      </c>
    </row>
    <row r="18" spans="1:51" s="301" customFormat="1" ht="11.25">
      <c r="A18" s="105" t="s">
        <v>15</v>
      </c>
      <c r="B18" s="137">
        <v>11.679942857142899</v>
      </c>
      <c r="C18" s="138">
        <v>12.313591160221</v>
      </c>
      <c r="D18" s="138">
        <v>12.8055205378067</v>
      </c>
      <c r="E18" s="138">
        <v>13.2723153309224</v>
      </c>
      <c r="F18" s="138">
        <v>13.970858243076201</v>
      </c>
      <c r="G18" s="138">
        <v>14.250542257674899</v>
      </c>
      <c r="H18" s="138">
        <v>14.5</v>
      </c>
      <c r="I18" s="138">
        <v>15.311999999999999</v>
      </c>
      <c r="J18" s="138">
        <v>15.786671999999999</v>
      </c>
      <c r="K18" s="138">
        <v>16.133978784</v>
      </c>
      <c r="L18" s="138">
        <v>16.521194274816001</v>
      </c>
      <c r="M18" s="138">
        <v>16.851618160312299</v>
      </c>
      <c r="N18" s="138">
        <v>17.0369859600758</v>
      </c>
      <c r="O18" s="138">
        <v>17.445873623117599</v>
      </c>
      <c r="P18" s="138">
        <v>17.969249831811101</v>
      </c>
      <c r="Q18" s="138">
        <v>18.472388827101799</v>
      </c>
      <c r="R18" s="138">
        <v>18.7864194371625</v>
      </c>
      <c r="S18" s="138">
        <v>19.488718811534302</v>
      </c>
      <c r="T18" s="138">
        <v>20.126714788194299</v>
      </c>
      <c r="U18" s="138">
        <v>20.629882657899099</v>
      </c>
      <c r="V18" s="138">
        <v>21.047724345627799</v>
      </c>
      <c r="W18" s="138">
        <v>21.342392486466601</v>
      </c>
      <c r="X18" s="138">
        <v>21.7478979437095</v>
      </c>
      <c r="Y18" s="138">
        <v>22.167874572857698</v>
      </c>
      <c r="Z18" s="138">
        <v>22.0348673254205</v>
      </c>
      <c r="AA18" s="138">
        <v>20.933123959149501</v>
      </c>
      <c r="AB18" s="138">
        <v>21.937913909188701</v>
      </c>
      <c r="AC18" s="138">
        <v>22.4644238430092</v>
      </c>
      <c r="AD18" s="138">
        <v>22.4711631701621</v>
      </c>
      <c r="AE18" s="138">
        <v>22.702616150814801</v>
      </c>
      <c r="AF18" s="138">
        <v>22.975047544624601</v>
      </c>
      <c r="AG18" s="138">
        <v>23.434548495517099</v>
      </c>
      <c r="AH18" s="138">
        <v>23.7626321744543</v>
      </c>
      <c r="AI18" s="138">
        <v>24.542046509776402</v>
      </c>
      <c r="AJ18" s="140">
        <v>24.458603551643176</v>
      </c>
      <c r="AK18" s="146"/>
      <c r="AL18" s="131" t="s">
        <v>117</v>
      </c>
      <c r="AM18" s="132" t="s">
        <v>117</v>
      </c>
      <c r="AN18" s="132" t="s">
        <v>117</v>
      </c>
      <c r="AO18" s="132" t="s">
        <v>117</v>
      </c>
      <c r="AP18" s="132" t="s">
        <v>117</v>
      </c>
      <c r="AQ18" s="132" t="s">
        <v>117</v>
      </c>
      <c r="AR18" s="132" t="s">
        <v>117</v>
      </c>
      <c r="AS18" s="133" t="s">
        <v>117</v>
      </c>
    </row>
    <row r="19" spans="1:51" ht="11.25">
      <c r="A19" s="104" t="s">
        <v>165</v>
      </c>
      <c r="B19" s="137">
        <v>11.1974770440097</v>
      </c>
      <c r="C19" s="138">
        <v>12.018425939786001</v>
      </c>
      <c r="D19" s="138">
        <v>13.1806059555341</v>
      </c>
      <c r="E19" s="138">
        <v>14.3560806902422</v>
      </c>
      <c r="F19" s="138">
        <v>15.8461971070021</v>
      </c>
      <c r="G19" s="138">
        <v>16.904235157564099</v>
      </c>
      <c r="H19" s="138">
        <v>38.041842597795899</v>
      </c>
      <c r="I19" s="138">
        <v>39.718196567694697</v>
      </c>
      <c r="J19" s="138">
        <v>41.241999999999997</v>
      </c>
      <c r="K19" s="138">
        <v>42.841000000000001</v>
      </c>
      <c r="L19" s="138">
        <v>49.173535499731599</v>
      </c>
      <c r="M19" s="138">
        <v>51.7937786115208</v>
      </c>
      <c r="N19" s="138">
        <v>56.634086324295303</v>
      </c>
      <c r="O19" s="138">
        <v>63.023899679193697</v>
      </c>
      <c r="P19" s="138">
        <v>67.870176432417296</v>
      </c>
      <c r="Q19" s="138">
        <v>65.870087699769201</v>
      </c>
      <c r="R19" s="138">
        <v>73.790907939018695</v>
      </c>
      <c r="S19" s="138">
        <v>81.937746954717397</v>
      </c>
      <c r="T19" s="138">
        <v>84.684945859112503</v>
      </c>
      <c r="U19" s="138">
        <v>87.160900852833393</v>
      </c>
      <c r="V19" s="138">
        <v>96.472962869447997</v>
      </c>
      <c r="W19" s="138">
        <v>100.272498157672</v>
      </c>
      <c r="X19" s="138">
        <v>107.73264157973701</v>
      </c>
      <c r="Y19" s="138">
        <v>111.67229970055701</v>
      </c>
      <c r="Z19" s="138">
        <v>109.903748964218</v>
      </c>
      <c r="AA19" s="138">
        <v>97.500420026408605</v>
      </c>
      <c r="AB19" s="138">
        <v>104.73716840685501</v>
      </c>
      <c r="AC19" s="138">
        <v>101.47964501845399</v>
      </c>
      <c r="AD19" s="138">
        <v>100.00208422199999</v>
      </c>
      <c r="AE19" s="138">
        <v>103.92921920000001</v>
      </c>
      <c r="AF19" s="138">
        <v>106.02760510638299</v>
      </c>
      <c r="AG19" s="138">
        <v>109.77743325957448</v>
      </c>
      <c r="AH19" s="138">
        <v>114.21575625736172</v>
      </c>
      <c r="AI19" s="138">
        <v>121.13154407022981</v>
      </c>
      <c r="AJ19" s="139">
        <v>124.35479105500232</v>
      </c>
      <c r="AK19" s="126"/>
      <c r="AL19" s="137">
        <v>106.02760510638301</v>
      </c>
      <c r="AM19" s="138">
        <v>109.73505425957448</v>
      </c>
      <c r="AN19" s="138">
        <v>116.81461923064862</v>
      </c>
      <c r="AO19" s="138">
        <v>123.25101973187333</v>
      </c>
      <c r="AP19" s="138">
        <v>122.29454698721493</v>
      </c>
      <c r="AQ19" s="166">
        <v>128.83301310365835</v>
      </c>
      <c r="AR19" s="166">
        <v>124.76354416945087</v>
      </c>
      <c r="AS19" s="317">
        <v>123.86252466950683</v>
      </c>
    </row>
    <row r="20" spans="1:51" s="301" customFormat="1" ht="11.25">
      <c r="A20" s="107" t="s">
        <v>463</v>
      </c>
      <c r="B20" s="150">
        <v>11.1974770440097</v>
      </c>
      <c r="C20" s="151">
        <v>12.018425939786001</v>
      </c>
      <c r="D20" s="151">
        <v>13.1806059555341</v>
      </c>
      <c r="E20" s="151">
        <v>14.3560806902422</v>
      </c>
      <c r="F20" s="151">
        <v>15.8461971070021</v>
      </c>
      <c r="G20" s="151">
        <v>16.904235157564099</v>
      </c>
      <c r="H20" s="151">
        <v>38.041842597795906</v>
      </c>
      <c r="I20" s="151">
        <v>39.718196567694704</v>
      </c>
      <c r="J20" s="151">
        <v>41.242000000000004</v>
      </c>
      <c r="K20" s="151">
        <v>42.840999999999994</v>
      </c>
      <c r="L20" s="151">
        <v>49.173535499731599</v>
      </c>
      <c r="M20" s="151">
        <v>51.7937786115208</v>
      </c>
      <c r="N20" s="151">
        <v>56.634086324295396</v>
      </c>
      <c r="O20" s="151">
        <v>63.023899679193697</v>
      </c>
      <c r="P20" s="151">
        <v>67.870176432417296</v>
      </c>
      <c r="Q20" s="151">
        <v>64.227020699769199</v>
      </c>
      <c r="R20" s="151">
        <v>71.549441939018692</v>
      </c>
      <c r="S20" s="151">
        <v>79.145592954717401</v>
      </c>
      <c r="T20" s="151">
        <v>81.236609859112491</v>
      </c>
      <c r="U20" s="151">
        <v>83.378329852833389</v>
      </c>
      <c r="V20" s="151">
        <v>91.660209767647999</v>
      </c>
      <c r="W20" s="151">
        <v>95.416878982771493</v>
      </c>
      <c r="X20" s="151">
        <v>102.951406579737</v>
      </c>
      <c r="Y20" s="151">
        <v>106.64648670055669</v>
      </c>
      <c r="Z20" s="151">
        <v>104.4008819642183</v>
      </c>
      <c r="AA20" s="151">
        <v>91.292455716948595</v>
      </c>
      <c r="AB20" s="151">
        <v>98.371168406855404</v>
      </c>
      <c r="AC20" s="151">
        <v>95.328645018453898</v>
      </c>
      <c r="AD20" s="151">
        <v>93.602084222000002</v>
      </c>
      <c r="AE20" s="151">
        <v>96.629219199999994</v>
      </c>
      <c r="AF20" s="151">
        <v>98.327605106383004</v>
      </c>
      <c r="AG20" s="151">
        <v>101.27743325957448</v>
      </c>
      <c r="AH20" s="151">
        <v>104.31575625736171</v>
      </c>
      <c r="AI20" s="151">
        <v>109.53154407022981</v>
      </c>
      <c r="AJ20" s="152">
        <v>110.73639105500233</v>
      </c>
      <c r="AK20" s="130"/>
      <c r="AL20" s="150">
        <v>98.327605106383004</v>
      </c>
      <c r="AM20" s="151">
        <v>101.27743325957448</v>
      </c>
      <c r="AN20" s="151">
        <v>106.92625423064861</v>
      </c>
      <c r="AO20" s="151">
        <v>111.64616973187333</v>
      </c>
      <c r="AP20" s="151">
        <v>111.17379698721493</v>
      </c>
      <c r="AQ20" s="151">
        <v>116.24860310365834</v>
      </c>
      <c r="AR20" s="151">
        <v>112.29550416945087</v>
      </c>
      <c r="AS20" s="152">
        <v>110.80550466950683</v>
      </c>
    </row>
    <row r="21" spans="1:51" ht="11.25">
      <c r="A21" s="107" t="s">
        <v>18</v>
      </c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>
        <v>0</v>
      </c>
      <c r="N21" s="151">
        <v>0</v>
      </c>
      <c r="O21" s="151">
        <v>0</v>
      </c>
      <c r="P21" s="151">
        <v>0</v>
      </c>
      <c r="Q21" s="151">
        <v>1.6430669999999998</v>
      </c>
      <c r="R21" s="151">
        <v>2.241466</v>
      </c>
      <c r="S21" s="151">
        <v>2.792154</v>
      </c>
      <c r="T21" s="151">
        <v>3.4483359999999998</v>
      </c>
      <c r="U21" s="151">
        <v>3.7825709999999999</v>
      </c>
      <c r="V21" s="151">
        <v>4.8127531018000003</v>
      </c>
      <c r="W21" s="151">
        <v>4.8556191749000002</v>
      </c>
      <c r="X21" s="151">
        <v>4.7812349999999997</v>
      </c>
      <c r="Y21" s="151">
        <v>5.0258130000000003</v>
      </c>
      <c r="Z21" s="151">
        <v>5.5028670000000002</v>
      </c>
      <c r="AA21" s="151">
        <v>6.2079643094600003</v>
      </c>
      <c r="AB21" s="151">
        <v>6.3659999999999997</v>
      </c>
      <c r="AC21" s="151">
        <v>6.1509999999999998</v>
      </c>
      <c r="AD21" s="151">
        <v>6.4</v>
      </c>
      <c r="AE21" s="151">
        <v>7.3</v>
      </c>
      <c r="AF21" s="151">
        <v>7.7</v>
      </c>
      <c r="AG21" s="151">
        <v>8.5</v>
      </c>
      <c r="AH21" s="151">
        <v>9.9</v>
      </c>
      <c r="AI21" s="151">
        <v>11.6</v>
      </c>
      <c r="AJ21" s="152">
        <v>13.618399999999999</v>
      </c>
      <c r="AK21" s="130"/>
      <c r="AL21" s="150">
        <v>7.7</v>
      </c>
      <c r="AM21" s="151">
        <v>8.4576209999999996</v>
      </c>
      <c r="AN21" s="151">
        <v>9.8883650000000003</v>
      </c>
      <c r="AO21" s="151">
        <v>11.604850000000001</v>
      </c>
      <c r="AP21" s="151">
        <v>11.120749999999999</v>
      </c>
      <c r="AQ21" s="151">
        <v>12.58441</v>
      </c>
      <c r="AR21" s="151">
        <v>12.46804</v>
      </c>
      <c r="AS21" s="152">
        <v>13.05702</v>
      </c>
    </row>
    <row r="22" spans="1:51" ht="11.25">
      <c r="A22" s="158" t="s">
        <v>166</v>
      </c>
      <c r="B22" s="127">
        <v>7.9539999999999997</v>
      </c>
      <c r="C22" s="128">
        <v>7.5890000000000004</v>
      </c>
      <c r="D22" s="128">
        <v>6.9930000000000003</v>
      </c>
      <c r="E22" s="128">
        <v>6.6859999999999999</v>
      </c>
      <c r="F22" s="128">
        <v>6.6440000000000001</v>
      </c>
      <c r="G22" s="128">
        <v>6.7519999999999998</v>
      </c>
      <c r="H22" s="128">
        <v>7.1639999999999997</v>
      </c>
      <c r="I22" s="128">
        <v>6.8339999999999996</v>
      </c>
      <c r="J22" s="128">
        <v>6.9109999999999996</v>
      </c>
      <c r="K22" s="128">
        <v>5.95</v>
      </c>
      <c r="L22" s="128">
        <v>5.593</v>
      </c>
      <c r="M22" s="128">
        <v>5.8650000000000002</v>
      </c>
      <c r="N22" s="128">
        <v>5.7439999999999998</v>
      </c>
      <c r="O22" s="128">
        <v>5.681820782</v>
      </c>
      <c r="P22" s="128">
        <v>6.2066160080000001</v>
      </c>
      <c r="Q22" s="128">
        <v>6.8291568080000005</v>
      </c>
      <c r="R22" s="128">
        <v>7.2604887309999997</v>
      </c>
      <c r="S22" s="128">
        <v>6.7157216340000003</v>
      </c>
      <c r="T22" s="128">
        <v>6.9393910649999997</v>
      </c>
      <c r="U22" s="128">
        <v>6.8893911499999998</v>
      </c>
      <c r="V22" s="128">
        <v>7.3141958340000004</v>
      </c>
      <c r="W22" s="128">
        <v>7.8557629599999999</v>
      </c>
      <c r="X22" s="128">
        <v>7.9504648500000004</v>
      </c>
      <c r="Y22" s="128">
        <v>7.5444022149999999</v>
      </c>
      <c r="Z22" s="128">
        <v>7.5037168990000005</v>
      </c>
      <c r="AA22" s="128">
        <v>7.4227809410000001</v>
      </c>
      <c r="AB22" s="128">
        <v>8.0596076720000003</v>
      </c>
      <c r="AC22" s="128">
        <v>7.8636435870000003</v>
      </c>
      <c r="AD22" s="128">
        <v>7.8296116019999999</v>
      </c>
      <c r="AE22" s="128">
        <v>7.9115401370000003</v>
      </c>
      <c r="AF22" s="128">
        <v>7.7516347300000001</v>
      </c>
      <c r="AG22" s="128">
        <v>7.4611168299999999</v>
      </c>
      <c r="AH22" s="128">
        <v>6.8364299009999998</v>
      </c>
      <c r="AI22" s="128">
        <v>6.7146486020000005</v>
      </c>
      <c r="AJ22" s="129">
        <v>6.7016106449999997</v>
      </c>
      <c r="AK22" s="126"/>
      <c r="AL22" s="617">
        <v>7.8</v>
      </c>
      <c r="AM22" s="618">
        <v>7.4236234489999999</v>
      </c>
      <c r="AN22" s="618">
        <v>6.8330684269999997</v>
      </c>
      <c r="AO22" s="618">
        <v>6.7142865030000003</v>
      </c>
      <c r="AP22" s="618">
        <v>6.7005095480000003</v>
      </c>
      <c r="AQ22" s="618">
        <v>7.3572701570000003</v>
      </c>
      <c r="AR22" s="618">
        <v>6.5212725449999995</v>
      </c>
      <c r="AS22" s="619">
        <v>6.7822857569999995</v>
      </c>
    </row>
    <row r="23" spans="1:51" ht="11.25">
      <c r="A23" s="159" t="s">
        <v>7</v>
      </c>
      <c r="B23" s="131">
        <v>4.9550000000000001</v>
      </c>
      <c r="C23" s="132">
        <v>4.5060000000000002</v>
      </c>
      <c r="D23" s="132">
        <v>4.12</v>
      </c>
      <c r="E23" s="132">
        <v>3.8769999999999998</v>
      </c>
      <c r="F23" s="132">
        <v>3.6920000000000002</v>
      </c>
      <c r="G23" s="132">
        <v>3.919</v>
      </c>
      <c r="H23" s="132">
        <v>4.266</v>
      </c>
      <c r="I23" s="132">
        <v>4.3040000000000003</v>
      </c>
      <c r="J23" s="132">
        <v>4.2549999999999999</v>
      </c>
      <c r="K23" s="132">
        <v>3.4769999999999999</v>
      </c>
      <c r="L23" s="132">
        <v>3.1459999999999999</v>
      </c>
      <c r="M23" s="132">
        <v>3.15</v>
      </c>
      <c r="N23" s="132">
        <v>3.1989999999999998</v>
      </c>
      <c r="O23" s="132">
        <v>3.1469512659999999</v>
      </c>
      <c r="P23" s="132">
        <v>3.4522418789999998</v>
      </c>
      <c r="Q23" s="132">
        <v>4.1058540529999998</v>
      </c>
      <c r="R23" s="132">
        <v>4.1409408130000003</v>
      </c>
      <c r="S23" s="132">
        <v>4.0179655490000004</v>
      </c>
      <c r="T23" s="132">
        <v>4.2728476239999997</v>
      </c>
      <c r="U23" s="132">
        <v>4.4125707240000001</v>
      </c>
      <c r="V23" s="132">
        <v>4.4918751070000003</v>
      </c>
      <c r="W23" s="132">
        <v>4.9235504739999998</v>
      </c>
      <c r="X23" s="132">
        <v>5.0663981949999997</v>
      </c>
      <c r="Y23" s="132">
        <v>4.7589986069999997</v>
      </c>
      <c r="Z23" s="132">
        <v>4.7462241179999998</v>
      </c>
      <c r="AA23" s="132">
        <v>4.9133229719999996</v>
      </c>
      <c r="AB23" s="132">
        <v>5.2481758880000005</v>
      </c>
      <c r="AC23" s="132">
        <v>5.0068535909999996</v>
      </c>
      <c r="AD23" s="132">
        <v>4.9535462949999998</v>
      </c>
      <c r="AE23" s="132">
        <v>4.9572813499999997</v>
      </c>
      <c r="AF23" s="132">
        <v>4.8060956499999996</v>
      </c>
      <c r="AG23" s="132">
        <v>4.6004823779999997</v>
      </c>
      <c r="AH23" s="132">
        <v>4.1702199919999998</v>
      </c>
      <c r="AI23" s="132">
        <v>3.9632161539999999</v>
      </c>
      <c r="AJ23" s="133">
        <v>4.2188164720000003</v>
      </c>
      <c r="AK23" s="130"/>
      <c r="AL23" s="326">
        <v>4.8</v>
      </c>
      <c r="AM23" s="33">
        <v>4.58608277</v>
      </c>
      <c r="AN23" s="33">
        <v>4.16773989</v>
      </c>
      <c r="AO23" s="33">
        <v>3.9632161540000004</v>
      </c>
      <c r="AP23" s="33">
        <v>4.2188164720000003</v>
      </c>
      <c r="AQ23" s="33">
        <v>4.6358656739999997</v>
      </c>
      <c r="AR23" s="33">
        <v>4.2750488850000004</v>
      </c>
      <c r="AS23" s="325">
        <v>4.5545647430000002</v>
      </c>
      <c r="AU23" s="403"/>
      <c r="AV23" s="403"/>
      <c r="AW23" s="403"/>
      <c r="AX23" s="403"/>
      <c r="AY23" s="403"/>
    </row>
    <row r="24" spans="1:51" s="178" customFormat="1" ht="11.25">
      <c r="A24" s="1119" t="s">
        <v>170</v>
      </c>
      <c r="B24" s="1120">
        <v>4.9000000000000004</v>
      </c>
      <c r="C24" s="262">
        <v>4.4000000000000004</v>
      </c>
      <c r="D24" s="262">
        <v>4.0999999999999996</v>
      </c>
      <c r="E24" s="262">
        <v>3.8</v>
      </c>
      <c r="F24" s="262">
        <v>3.4</v>
      </c>
      <c r="G24" s="262">
        <v>3.9</v>
      </c>
      <c r="H24" s="262">
        <v>4.2</v>
      </c>
      <c r="I24" s="262">
        <v>4.2</v>
      </c>
      <c r="J24" s="262">
        <v>4</v>
      </c>
      <c r="K24" s="262">
        <v>3.4</v>
      </c>
      <c r="L24" s="262">
        <v>3</v>
      </c>
      <c r="M24" s="262">
        <v>3</v>
      </c>
      <c r="N24" s="262">
        <v>3.1</v>
      </c>
      <c r="O24" s="262">
        <v>3</v>
      </c>
      <c r="P24" s="262">
        <v>3.3</v>
      </c>
      <c r="Q24" s="262">
        <v>3.9</v>
      </c>
      <c r="R24" s="262">
        <v>3.9</v>
      </c>
      <c r="S24" s="262">
        <v>3.4</v>
      </c>
      <c r="T24" s="262">
        <v>3.7</v>
      </c>
      <c r="U24" s="262">
        <v>3.8</v>
      </c>
      <c r="V24" s="262">
        <v>3.8</v>
      </c>
      <c r="W24" s="262">
        <v>4.2</v>
      </c>
      <c r="X24" s="262">
        <v>4.3</v>
      </c>
      <c r="Y24" s="262">
        <v>4</v>
      </c>
      <c r="Z24" s="262">
        <v>4</v>
      </c>
      <c r="AA24" s="262">
        <v>4.3</v>
      </c>
      <c r="AB24" s="262">
        <v>4.5</v>
      </c>
      <c r="AC24" s="262">
        <v>4.5</v>
      </c>
      <c r="AD24" s="262">
        <v>4.5</v>
      </c>
      <c r="AE24" s="262">
        <v>4.5</v>
      </c>
      <c r="AF24" s="262">
        <v>4.3</v>
      </c>
      <c r="AG24" s="262">
        <v>4.0199999999999996</v>
      </c>
      <c r="AH24" s="262">
        <v>3.6</v>
      </c>
      <c r="AI24" s="262">
        <v>3.5</v>
      </c>
      <c r="AJ24" s="1121">
        <v>3.7</v>
      </c>
      <c r="AK24" s="1122"/>
      <c r="AL24" s="326">
        <v>4.3</v>
      </c>
      <c r="AM24" s="1123">
        <v>4.0213200000000002</v>
      </c>
      <c r="AN24" s="1123">
        <v>3.6600090000000001</v>
      </c>
      <c r="AO24" s="1123">
        <v>3.529944</v>
      </c>
      <c r="AP24" s="1123">
        <v>3.7833600000000001</v>
      </c>
      <c r="AQ24" s="1123">
        <v>4.0298399999999992</v>
      </c>
      <c r="AR24" s="1123">
        <v>3.6209599999999993</v>
      </c>
      <c r="AS24" s="1124">
        <v>3.878103081858399</v>
      </c>
      <c r="AU24" s="261"/>
      <c r="AV24" s="261"/>
      <c r="AW24" s="261"/>
      <c r="AX24" s="261"/>
      <c r="AY24" s="261"/>
    </row>
    <row r="25" spans="1:51" ht="11.25">
      <c r="A25" s="159" t="s">
        <v>8</v>
      </c>
      <c r="B25" s="131">
        <v>2.9990000000000001</v>
      </c>
      <c r="C25" s="132">
        <v>3.0830000000000002</v>
      </c>
      <c r="D25" s="132">
        <v>2.8730000000000002</v>
      </c>
      <c r="E25" s="132">
        <v>2.8090000000000002</v>
      </c>
      <c r="F25" s="132">
        <v>2.952</v>
      </c>
      <c r="G25" s="132">
        <v>2.8330000000000002</v>
      </c>
      <c r="H25" s="132">
        <v>2.8980000000000001</v>
      </c>
      <c r="I25" s="132">
        <v>2.5300000000000002</v>
      </c>
      <c r="J25" s="132">
        <v>2.6560000000000001</v>
      </c>
      <c r="K25" s="132">
        <v>2.4729999999999999</v>
      </c>
      <c r="L25" s="132">
        <v>2.4470000000000001</v>
      </c>
      <c r="M25" s="132">
        <v>2.7149999999999999</v>
      </c>
      <c r="N25" s="132">
        <v>2.5449999999999999</v>
      </c>
      <c r="O25" s="132">
        <v>2.5348695160000001</v>
      </c>
      <c r="P25" s="132">
        <v>2.7543741289999999</v>
      </c>
      <c r="Q25" s="132">
        <v>2.7233027550000002</v>
      </c>
      <c r="R25" s="132">
        <v>3.1195479179999999</v>
      </c>
      <c r="S25" s="132">
        <v>2.697756085</v>
      </c>
      <c r="T25" s="132">
        <v>2.666543441</v>
      </c>
      <c r="U25" s="132">
        <v>2.4768204260000002</v>
      </c>
      <c r="V25" s="132">
        <v>2.8223207270000001</v>
      </c>
      <c r="W25" s="132">
        <v>2.9322124860000001</v>
      </c>
      <c r="X25" s="132">
        <v>2.8840666549999998</v>
      </c>
      <c r="Y25" s="132">
        <v>2.7854036080000002</v>
      </c>
      <c r="Z25" s="132">
        <v>2.7574927809999998</v>
      </c>
      <c r="AA25" s="132">
        <v>2.5094579690000001</v>
      </c>
      <c r="AB25" s="132">
        <v>2.8114317839999998</v>
      </c>
      <c r="AC25" s="132">
        <v>2.8567899959999998</v>
      </c>
      <c r="AD25" s="132">
        <v>2.8760653070000002</v>
      </c>
      <c r="AE25" s="132">
        <v>2.9542587870000001</v>
      </c>
      <c r="AF25" s="132">
        <v>2.9455390800000001</v>
      </c>
      <c r="AG25" s="132">
        <v>2.8606344520000002</v>
      </c>
      <c r="AH25" s="132">
        <v>2.666209909</v>
      </c>
      <c r="AI25" s="132">
        <v>2.7514324480000001</v>
      </c>
      <c r="AJ25" s="133">
        <v>2.4827941729999998</v>
      </c>
      <c r="AK25" s="130"/>
      <c r="AL25" s="326">
        <v>2.9</v>
      </c>
      <c r="AM25" s="33">
        <v>2.8375406790000004</v>
      </c>
      <c r="AN25" s="33">
        <v>2.6653285369999997</v>
      </c>
      <c r="AO25" s="33">
        <v>2.7510703489999999</v>
      </c>
      <c r="AP25" s="33">
        <v>2.481693076</v>
      </c>
      <c r="AQ25" s="33">
        <v>2.7214044829999997</v>
      </c>
      <c r="AR25" s="33">
        <v>2.2462236600000001</v>
      </c>
      <c r="AS25" s="325">
        <v>2.2277210140000001</v>
      </c>
      <c r="AT25" s="403"/>
      <c r="AU25" s="403"/>
      <c r="AV25" s="403"/>
      <c r="AW25" s="403"/>
      <c r="AX25" s="403"/>
      <c r="AY25" s="403"/>
    </row>
    <row r="26" spans="1:51" ht="11.25">
      <c r="A26" s="333" t="s">
        <v>91</v>
      </c>
      <c r="B26" s="131">
        <v>1.3</v>
      </c>
      <c r="C26" s="132">
        <v>1.3</v>
      </c>
      <c r="D26" s="132">
        <v>1.3</v>
      </c>
      <c r="E26" s="132">
        <v>1.3</v>
      </c>
      <c r="F26" s="132">
        <v>1.2</v>
      </c>
      <c r="G26" s="132">
        <v>1.3</v>
      </c>
      <c r="H26" s="132">
        <v>1.3</v>
      </c>
      <c r="I26" s="132">
        <v>1.2</v>
      </c>
      <c r="J26" s="132">
        <v>1.1000000000000001</v>
      </c>
      <c r="K26" s="132">
        <v>1</v>
      </c>
      <c r="L26" s="132">
        <v>1.1000000000000001</v>
      </c>
      <c r="M26" s="132">
        <v>1.2</v>
      </c>
      <c r="N26" s="132">
        <v>1.1000000000000001</v>
      </c>
      <c r="O26" s="132">
        <v>1.1000000000000001</v>
      </c>
      <c r="P26" s="132">
        <v>1.1000000000000001</v>
      </c>
      <c r="Q26" s="132">
        <v>1.2</v>
      </c>
      <c r="R26" s="132">
        <v>1.4</v>
      </c>
      <c r="S26" s="132">
        <v>1.4</v>
      </c>
      <c r="T26" s="132">
        <v>1.4</v>
      </c>
      <c r="U26" s="132">
        <v>1.4</v>
      </c>
      <c r="V26" s="132">
        <v>1.6</v>
      </c>
      <c r="W26" s="132">
        <v>1.6</v>
      </c>
      <c r="X26" s="132">
        <v>1.6</v>
      </c>
      <c r="Y26" s="132">
        <v>1.5</v>
      </c>
      <c r="Z26" s="132">
        <v>1.4</v>
      </c>
      <c r="AA26" s="132">
        <v>1.1000000000000001</v>
      </c>
      <c r="AB26" s="132">
        <v>1.5</v>
      </c>
      <c r="AC26" s="132">
        <v>1.4</v>
      </c>
      <c r="AD26" s="132">
        <v>1.296261313</v>
      </c>
      <c r="AE26" s="132">
        <v>1.3441341339999999</v>
      </c>
      <c r="AF26" s="132">
        <v>1.349723183</v>
      </c>
      <c r="AG26" s="132">
        <v>1.33</v>
      </c>
      <c r="AH26" s="132">
        <v>1.2</v>
      </c>
      <c r="AI26" s="132">
        <v>1.2</v>
      </c>
      <c r="AJ26" s="133">
        <v>1</v>
      </c>
      <c r="AK26" s="130"/>
      <c r="AL26" s="326">
        <v>1.3</v>
      </c>
      <c r="AM26" s="33">
        <v>1.33</v>
      </c>
      <c r="AN26" s="33">
        <v>1.17</v>
      </c>
      <c r="AO26" s="33">
        <v>1.21</v>
      </c>
      <c r="AP26" s="33">
        <v>1.04</v>
      </c>
      <c r="AQ26" s="33">
        <v>1.19</v>
      </c>
      <c r="AR26" s="620">
        <v>0.99</v>
      </c>
      <c r="AS26" s="621">
        <v>1.0063895869999999</v>
      </c>
      <c r="AT26" s="434"/>
      <c r="AU26" s="403"/>
      <c r="AV26" s="403"/>
      <c r="AW26" s="403"/>
      <c r="AX26" s="403"/>
      <c r="AY26" s="403"/>
    </row>
    <row r="27" spans="1:51" s="178" customFormat="1" ht="11.25">
      <c r="A27" s="1125" t="s">
        <v>170</v>
      </c>
      <c r="B27" s="1120">
        <v>0.5</v>
      </c>
      <c r="C27" s="262">
        <v>0.5</v>
      </c>
      <c r="D27" s="262">
        <v>0.4</v>
      </c>
      <c r="E27" s="262">
        <v>0.4</v>
      </c>
      <c r="F27" s="262">
        <v>0.4</v>
      </c>
      <c r="G27" s="262">
        <v>0.3</v>
      </c>
      <c r="H27" s="262">
        <v>0.3</v>
      </c>
      <c r="I27" s="262">
        <v>0.3</v>
      </c>
      <c r="J27" s="262">
        <v>0.2</v>
      </c>
      <c r="K27" s="262">
        <v>0.2</v>
      </c>
      <c r="L27" s="262">
        <v>0.3</v>
      </c>
      <c r="M27" s="262">
        <v>0.1</v>
      </c>
      <c r="N27" s="262">
        <v>0.2</v>
      </c>
      <c r="O27" s="262">
        <v>0.2</v>
      </c>
      <c r="P27" s="262">
        <v>0.2</v>
      </c>
      <c r="Q27" s="262">
        <v>0.2</v>
      </c>
      <c r="R27" s="262">
        <v>0.3</v>
      </c>
      <c r="S27" s="262">
        <v>0.3</v>
      </c>
      <c r="T27" s="262">
        <v>0.3</v>
      </c>
      <c r="U27" s="262">
        <v>0.3</v>
      </c>
      <c r="V27" s="262">
        <v>0.3</v>
      </c>
      <c r="W27" s="262">
        <v>0.3</v>
      </c>
      <c r="X27" s="262">
        <v>0.3</v>
      </c>
      <c r="Y27" s="262">
        <v>0.3</v>
      </c>
      <c r="Z27" s="262">
        <v>0.3</v>
      </c>
      <c r="AA27" s="262">
        <v>0.3</v>
      </c>
      <c r="AB27" s="262">
        <v>0.3</v>
      </c>
      <c r="AC27" s="262">
        <v>0.3</v>
      </c>
      <c r="AD27" s="262">
        <v>0.3</v>
      </c>
      <c r="AE27" s="262">
        <v>0.3</v>
      </c>
      <c r="AF27" s="262">
        <v>0.3</v>
      </c>
      <c r="AG27" s="262">
        <v>0.28000000000000003</v>
      </c>
      <c r="AH27" s="262">
        <v>0.26</v>
      </c>
      <c r="AI27" s="262">
        <v>0.31</v>
      </c>
      <c r="AJ27" s="1121">
        <v>0.27</v>
      </c>
      <c r="AK27" s="1122"/>
      <c r="AL27" s="131">
        <v>0.3</v>
      </c>
      <c r="AM27" s="262">
        <v>0.33023899999999995</v>
      </c>
      <c r="AN27" s="262">
        <v>0.27611999999999998</v>
      </c>
      <c r="AO27" s="262">
        <v>0.30794499999999997</v>
      </c>
      <c r="AP27" s="262">
        <v>0.27809600000000001</v>
      </c>
      <c r="AQ27" s="262">
        <v>0.29202599999999995</v>
      </c>
      <c r="AR27" s="1126">
        <v>0.22572</v>
      </c>
      <c r="AS27" s="1127">
        <v>0.25964851344599998</v>
      </c>
      <c r="AT27" s="1128"/>
      <c r="AU27" s="261"/>
      <c r="AV27" s="261"/>
      <c r="AW27" s="261"/>
      <c r="AX27" s="261"/>
      <c r="AY27" s="261"/>
    </row>
    <row r="28" spans="1:51" ht="11.25">
      <c r="A28" s="106" t="s">
        <v>98</v>
      </c>
      <c r="B28" s="131">
        <v>1.7</v>
      </c>
      <c r="C28" s="132">
        <v>1.8</v>
      </c>
      <c r="D28" s="132">
        <v>1.6</v>
      </c>
      <c r="E28" s="132">
        <v>1.5</v>
      </c>
      <c r="F28" s="132">
        <v>1.6</v>
      </c>
      <c r="G28" s="132">
        <v>1.5</v>
      </c>
      <c r="H28" s="132">
        <v>1.6</v>
      </c>
      <c r="I28" s="132">
        <v>1.4</v>
      </c>
      <c r="J28" s="132">
        <v>1.6</v>
      </c>
      <c r="K28" s="132">
        <v>1.5</v>
      </c>
      <c r="L28" s="132">
        <v>1.4</v>
      </c>
      <c r="M28" s="132">
        <v>1.5</v>
      </c>
      <c r="N28" s="132">
        <v>1.4</v>
      </c>
      <c r="O28" s="132">
        <v>1.4</v>
      </c>
      <c r="P28" s="132">
        <v>1.6</v>
      </c>
      <c r="Q28" s="132">
        <v>1.5</v>
      </c>
      <c r="R28" s="132">
        <v>1.8</v>
      </c>
      <c r="S28" s="132">
        <v>1.7</v>
      </c>
      <c r="T28" s="132">
        <v>1.6</v>
      </c>
      <c r="U28" s="132">
        <v>1.5</v>
      </c>
      <c r="V28" s="132">
        <v>1.6</v>
      </c>
      <c r="W28" s="132">
        <v>1.7</v>
      </c>
      <c r="X28" s="132">
        <v>1.7</v>
      </c>
      <c r="Y28" s="132">
        <v>1.6</v>
      </c>
      <c r="Z28" s="132">
        <v>1.6</v>
      </c>
      <c r="AA28" s="132">
        <v>1.5</v>
      </c>
      <c r="AB28" s="132">
        <v>1.6</v>
      </c>
      <c r="AC28" s="132">
        <v>1.5</v>
      </c>
      <c r="AD28" s="132">
        <v>1.5796268200000001</v>
      </c>
      <c r="AE28" s="132">
        <v>1.609879853</v>
      </c>
      <c r="AF28" s="132">
        <v>1.5944288520000001</v>
      </c>
      <c r="AG28" s="132">
        <v>1.52</v>
      </c>
      <c r="AH28" s="132">
        <v>1.5</v>
      </c>
      <c r="AI28" s="132">
        <v>1.5</v>
      </c>
      <c r="AJ28" s="133">
        <v>1.5</v>
      </c>
      <c r="AK28" s="130"/>
      <c r="AL28" s="131">
        <v>1.6</v>
      </c>
      <c r="AM28" s="132">
        <v>1.53</v>
      </c>
      <c r="AN28" s="132">
        <v>1.5</v>
      </c>
      <c r="AO28" s="132">
        <v>1.55</v>
      </c>
      <c r="AP28" s="132">
        <v>1.45</v>
      </c>
      <c r="AQ28" s="132">
        <v>1.54</v>
      </c>
      <c r="AR28" s="620">
        <v>1.26</v>
      </c>
      <c r="AS28" s="621">
        <v>1.2215205</v>
      </c>
      <c r="AT28" s="434"/>
      <c r="AU28" s="403"/>
      <c r="AV28" s="403"/>
      <c r="AW28" s="403"/>
      <c r="AX28" s="403"/>
      <c r="AY28" s="403"/>
    </row>
    <row r="29" spans="1:51" s="178" customFormat="1" ht="11.25">
      <c r="A29" s="1125" t="s">
        <v>170</v>
      </c>
      <c r="B29" s="1120">
        <v>0.5</v>
      </c>
      <c r="C29" s="262">
        <v>0.5</v>
      </c>
      <c r="D29" s="262">
        <v>0.4</v>
      </c>
      <c r="E29" s="262">
        <v>0.4</v>
      </c>
      <c r="F29" s="262">
        <v>0.5</v>
      </c>
      <c r="G29" s="262">
        <v>0.4</v>
      </c>
      <c r="H29" s="262">
        <v>0.4</v>
      </c>
      <c r="I29" s="262">
        <v>0.3</v>
      </c>
      <c r="J29" s="262">
        <v>0.7</v>
      </c>
      <c r="K29" s="262">
        <v>0.3</v>
      </c>
      <c r="L29" s="262">
        <v>0.1</v>
      </c>
      <c r="M29" s="262">
        <v>0.2</v>
      </c>
      <c r="N29" s="262">
        <v>0.3</v>
      </c>
      <c r="O29" s="262">
        <v>0.3</v>
      </c>
      <c r="P29" s="262">
        <v>0.4</v>
      </c>
      <c r="Q29" s="262">
        <v>0.3</v>
      </c>
      <c r="R29" s="262">
        <v>0.4</v>
      </c>
      <c r="S29" s="262">
        <v>0.4</v>
      </c>
      <c r="T29" s="262">
        <v>0.3</v>
      </c>
      <c r="U29" s="262">
        <v>0.4</v>
      </c>
      <c r="V29" s="262">
        <v>0.4</v>
      </c>
      <c r="W29" s="262">
        <v>0.4</v>
      </c>
      <c r="X29" s="262">
        <v>0.4</v>
      </c>
      <c r="Y29" s="262">
        <v>0.4</v>
      </c>
      <c r="Z29" s="262">
        <v>0.4</v>
      </c>
      <c r="AA29" s="262">
        <v>0.3</v>
      </c>
      <c r="AB29" s="262">
        <v>0.4</v>
      </c>
      <c r="AC29" s="262">
        <v>0.4</v>
      </c>
      <c r="AD29" s="262">
        <v>0.4</v>
      </c>
      <c r="AE29" s="262">
        <v>0.4</v>
      </c>
      <c r="AF29" s="262">
        <v>0.4</v>
      </c>
      <c r="AG29" s="262">
        <v>0.4</v>
      </c>
      <c r="AH29" s="262">
        <v>0.4</v>
      </c>
      <c r="AI29" s="262">
        <v>0.39</v>
      </c>
      <c r="AJ29" s="1121">
        <v>0.38</v>
      </c>
      <c r="AK29" s="1122"/>
      <c r="AL29" s="134">
        <v>0.4</v>
      </c>
      <c r="AM29" s="1129">
        <v>0.37989899999999999</v>
      </c>
      <c r="AN29" s="1129">
        <v>0.35400000000000004</v>
      </c>
      <c r="AO29" s="1129">
        <v>0.39447499999999996</v>
      </c>
      <c r="AP29" s="1129">
        <v>0.38772999999999996</v>
      </c>
      <c r="AQ29" s="1129">
        <v>0.37791600000000003</v>
      </c>
      <c r="AR29" s="1130">
        <v>0.28728000000000004</v>
      </c>
      <c r="AS29" s="1131">
        <v>0.31515228900000003</v>
      </c>
      <c r="AT29" s="1128"/>
      <c r="AU29" s="261"/>
      <c r="AV29" s="261"/>
      <c r="AW29" s="261"/>
      <c r="AX29" s="261"/>
      <c r="AY29" s="261"/>
    </row>
    <row r="30" spans="1:51" ht="11.25">
      <c r="A30" s="156" t="s">
        <v>167</v>
      </c>
      <c r="B30" s="127">
        <v>25.859000000000002</v>
      </c>
      <c r="C30" s="128">
        <v>24.141999999999999</v>
      </c>
      <c r="D30" s="128">
        <v>26.977</v>
      </c>
      <c r="E30" s="128">
        <v>25.254999999999999</v>
      </c>
      <c r="F30" s="128">
        <v>29.283999999999999</v>
      </c>
      <c r="G30" s="128">
        <v>22.969000000000001</v>
      </c>
      <c r="H30" s="128">
        <v>19.609000000000002</v>
      </c>
      <c r="I30" s="128">
        <v>22.501000000000001</v>
      </c>
      <c r="J30" s="128">
        <v>23.381</v>
      </c>
      <c r="K30" s="128">
        <v>23.312000000000001</v>
      </c>
      <c r="L30" s="128">
        <v>22.187000000000001</v>
      </c>
      <c r="M30" s="128">
        <v>22.274999999999999</v>
      </c>
      <c r="N30" s="128">
        <v>21.908999999999999</v>
      </c>
      <c r="O30" s="128">
        <v>22.088999999999999</v>
      </c>
      <c r="P30" s="128">
        <v>21.582000000000001</v>
      </c>
      <c r="Q30" s="128">
        <v>21.321999999999999</v>
      </c>
      <c r="R30" s="128">
        <v>21.669</v>
      </c>
      <c r="S30" s="128">
        <v>22.14</v>
      </c>
      <c r="T30" s="128">
        <v>20.954000000000001</v>
      </c>
      <c r="U30" s="128">
        <v>22.146999999999998</v>
      </c>
      <c r="V30" s="128">
        <v>20.559000000000001</v>
      </c>
      <c r="W30" s="128">
        <v>20.856000000000002</v>
      </c>
      <c r="X30" s="128">
        <v>22.199000000000002</v>
      </c>
      <c r="Y30" s="128">
        <v>21.140999999999998</v>
      </c>
      <c r="Z30" s="128">
        <v>20.917999999999999</v>
      </c>
      <c r="AA30" s="128">
        <v>19.481424363999999</v>
      </c>
      <c r="AB30" s="128">
        <v>17.607453721999999</v>
      </c>
      <c r="AC30" s="128">
        <v>17.206684074599998</v>
      </c>
      <c r="AD30" s="128">
        <v>15.151308542800001</v>
      </c>
      <c r="AE30" s="128">
        <v>11.520723741799999</v>
      </c>
      <c r="AF30" s="128">
        <v>11.054919406</v>
      </c>
      <c r="AG30" s="128">
        <v>11.442554056040001</v>
      </c>
      <c r="AH30" s="128">
        <v>11.37304163828</v>
      </c>
      <c r="AI30" s="128">
        <v>11.972708157</v>
      </c>
      <c r="AJ30" s="129">
        <v>12.448928791</v>
      </c>
      <c r="AK30" s="126"/>
      <c r="AL30" s="141">
        <v>11.054919406</v>
      </c>
      <c r="AM30" s="142">
        <v>11.442554056040001</v>
      </c>
      <c r="AN30" s="142">
        <v>11.37304163828</v>
      </c>
      <c r="AO30" s="142">
        <v>11.972708157</v>
      </c>
      <c r="AP30" s="142">
        <v>12.448928791</v>
      </c>
      <c r="AQ30" s="142">
        <v>12.1620504860377</v>
      </c>
      <c r="AR30" s="142">
        <v>9.5138505356014402</v>
      </c>
      <c r="AS30" s="143">
        <v>9.2297626712716294</v>
      </c>
    </row>
    <row r="31" spans="1:51" ht="11.25">
      <c r="A31" s="85" t="s">
        <v>19</v>
      </c>
      <c r="B31" s="131">
        <v>5.29</v>
      </c>
      <c r="C31" s="132">
        <v>5.0659999999999998</v>
      </c>
      <c r="D31" s="132">
        <v>5.5830000000000002</v>
      </c>
      <c r="E31" s="132">
        <v>5.4539999999999997</v>
      </c>
      <c r="F31" s="132">
        <v>5.3419999999999996</v>
      </c>
      <c r="G31" s="132">
        <v>5.5910000000000002</v>
      </c>
      <c r="H31" s="132">
        <v>5.694</v>
      </c>
      <c r="I31" s="132">
        <v>5.86</v>
      </c>
      <c r="J31" s="132">
        <v>5.6449999999999996</v>
      </c>
      <c r="K31" s="132">
        <v>5.3860000000000001</v>
      </c>
      <c r="L31" s="132">
        <v>5.431</v>
      </c>
      <c r="M31" s="132">
        <v>6.0609999999999999</v>
      </c>
      <c r="N31" s="132">
        <v>6.6280000000000001</v>
      </c>
      <c r="O31" s="132">
        <v>6.5179999999999998</v>
      </c>
      <c r="P31" s="132">
        <v>6.6879999999999997</v>
      </c>
      <c r="Q31" s="132">
        <v>6.6980000000000004</v>
      </c>
      <c r="R31" s="132">
        <v>6.68</v>
      </c>
      <c r="S31" s="132">
        <v>7.1260000000000003</v>
      </c>
      <c r="T31" s="132">
        <v>6.9610000000000003</v>
      </c>
      <c r="U31" s="132">
        <v>6.8209999999999997</v>
      </c>
      <c r="V31" s="132">
        <v>6.7830000000000004</v>
      </c>
      <c r="W31" s="132">
        <v>6.9379999999999997</v>
      </c>
      <c r="X31" s="132">
        <v>7.0839999999999996</v>
      </c>
      <c r="Y31" s="132">
        <v>6.673</v>
      </c>
      <c r="Z31" s="132">
        <v>7.0519999999999996</v>
      </c>
      <c r="AA31" s="132">
        <v>8.6810299999999998</v>
      </c>
      <c r="AB31" s="132">
        <v>7.1864077220000002</v>
      </c>
      <c r="AC31" s="132">
        <v>7.4886780746000001</v>
      </c>
      <c r="AD31" s="132">
        <v>7.4259342767999996</v>
      </c>
      <c r="AE31" s="132">
        <v>7.3470155288000001</v>
      </c>
      <c r="AF31" s="132">
        <v>7.4218694059999999</v>
      </c>
      <c r="AG31" s="132">
        <v>7.3859857792000003</v>
      </c>
      <c r="AH31" s="132">
        <v>7.2606343392000001</v>
      </c>
      <c r="AI31" s="132">
        <v>7.8709373510000002</v>
      </c>
      <c r="AJ31" s="133">
        <v>8.2097057909999993</v>
      </c>
      <c r="AK31" s="130"/>
      <c r="AL31" s="131">
        <v>7.4218694059999999</v>
      </c>
      <c r="AM31" s="132">
        <v>7.3859857792000003</v>
      </c>
      <c r="AN31" s="132">
        <v>7.2606343392000001</v>
      </c>
      <c r="AO31" s="132">
        <v>7.8709373510000002</v>
      </c>
      <c r="AP31" s="132">
        <v>8.2097057909999993</v>
      </c>
      <c r="AQ31" s="132">
        <v>8.9420000823498302</v>
      </c>
      <c r="AR31" s="132">
        <v>7.0582933060637796</v>
      </c>
      <c r="AS31" s="133">
        <v>6.9119401676608012</v>
      </c>
    </row>
    <row r="32" spans="1:51" ht="11.25">
      <c r="A32" s="157" t="s">
        <v>20</v>
      </c>
      <c r="B32" s="134">
        <v>20.568999999999999</v>
      </c>
      <c r="C32" s="135">
        <v>19.076000000000001</v>
      </c>
      <c r="D32" s="135">
        <v>21.393999999999998</v>
      </c>
      <c r="E32" s="135">
        <v>19.800999999999998</v>
      </c>
      <c r="F32" s="135">
        <v>23.942</v>
      </c>
      <c r="G32" s="135">
        <v>17.378</v>
      </c>
      <c r="H32" s="135">
        <v>13.914999999999999</v>
      </c>
      <c r="I32" s="135">
        <v>16.640999999999998</v>
      </c>
      <c r="J32" s="135">
        <v>17.736000000000001</v>
      </c>
      <c r="K32" s="135">
        <v>17.925999999999998</v>
      </c>
      <c r="L32" s="135">
        <v>16.756</v>
      </c>
      <c r="M32" s="135">
        <v>16.213999999999999</v>
      </c>
      <c r="N32" s="135">
        <v>15.281000000000001</v>
      </c>
      <c r="O32" s="135">
        <v>15.571</v>
      </c>
      <c r="P32" s="135">
        <v>14.894</v>
      </c>
      <c r="Q32" s="135">
        <v>14.624000000000001</v>
      </c>
      <c r="R32" s="135">
        <v>14.989000000000001</v>
      </c>
      <c r="S32" s="135">
        <v>15.013999999999999</v>
      </c>
      <c r="T32" s="135">
        <v>13.993</v>
      </c>
      <c r="U32" s="135">
        <v>15.326000000000001</v>
      </c>
      <c r="V32" s="135">
        <v>13.776</v>
      </c>
      <c r="W32" s="135">
        <v>13.917999999999999</v>
      </c>
      <c r="X32" s="135">
        <v>15.115</v>
      </c>
      <c r="Y32" s="135">
        <v>14.468</v>
      </c>
      <c r="Z32" s="135">
        <v>13.866</v>
      </c>
      <c r="AA32" s="135">
        <v>10.800394364000001</v>
      </c>
      <c r="AB32" s="135">
        <v>10.421046</v>
      </c>
      <c r="AC32" s="135">
        <v>9.718005999999999</v>
      </c>
      <c r="AD32" s="135">
        <v>7.7253742660000002</v>
      </c>
      <c r="AE32" s="135">
        <v>4.1737082130000003</v>
      </c>
      <c r="AF32" s="135">
        <v>3.6330499999999999</v>
      </c>
      <c r="AG32" s="135">
        <v>4.0565682768400002</v>
      </c>
      <c r="AH32" s="135">
        <v>4.11240729908</v>
      </c>
      <c r="AI32" s="135">
        <v>4.1017708060000002</v>
      </c>
      <c r="AJ32" s="136">
        <v>4.239223</v>
      </c>
      <c r="AK32" s="130"/>
      <c r="AL32" s="134">
        <v>3.6330499999999999</v>
      </c>
      <c r="AM32" s="135">
        <v>4.0565682768400002</v>
      </c>
      <c r="AN32" s="135">
        <v>4.11240729908</v>
      </c>
      <c r="AO32" s="135">
        <v>4.1017708060000002</v>
      </c>
      <c r="AP32" s="135">
        <v>4.239223</v>
      </c>
      <c r="AQ32" s="135">
        <v>3.2200504036879098</v>
      </c>
      <c r="AR32" s="135">
        <v>2.4555572295376602</v>
      </c>
      <c r="AS32" s="136">
        <v>2.3178225036108278</v>
      </c>
    </row>
    <row r="33" spans="1:45" ht="12" customHeight="1">
      <c r="A33" s="153" t="s">
        <v>21</v>
      </c>
      <c r="B33" s="319">
        <v>217.44526176385301</v>
      </c>
      <c r="C33" s="320">
        <v>216.20773876381799</v>
      </c>
      <c r="D33" s="320">
        <v>221.25400392918002</v>
      </c>
      <c r="E33" s="320">
        <v>229.16300159377599</v>
      </c>
      <c r="F33" s="320">
        <v>249.983348551451</v>
      </c>
      <c r="G33" s="320">
        <v>252.07094595984699</v>
      </c>
      <c r="H33" s="320">
        <v>274.72871949801402</v>
      </c>
      <c r="I33" s="320">
        <v>282.85155826191595</v>
      </c>
      <c r="J33" s="320">
        <v>288.13092931589404</v>
      </c>
      <c r="K33" s="320">
        <v>277.42700182308499</v>
      </c>
      <c r="L33" s="320">
        <v>294.37356905738102</v>
      </c>
      <c r="M33" s="320">
        <v>309.30807397833797</v>
      </c>
      <c r="N33" s="320">
        <v>315.23733090949702</v>
      </c>
      <c r="O33" s="320">
        <v>328.97081457196697</v>
      </c>
      <c r="P33" s="320">
        <v>339.53716369744001</v>
      </c>
      <c r="Q33" s="320">
        <v>349.38764833781102</v>
      </c>
      <c r="R33" s="320">
        <v>363.47257074940501</v>
      </c>
      <c r="S33" s="320">
        <v>371.02348965250894</v>
      </c>
      <c r="T33" s="320">
        <v>372.58624426533805</v>
      </c>
      <c r="U33" s="320">
        <v>374.11044341535597</v>
      </c>
      <c r="V33" s="320">
        <v>389.15425330950899</v>
      </c>
      <c r="W33" s="320">
        <v>384.18283405427098</v>
      </c>
      <c r="X33" s="320">
        <v>399.63892462639097</v>
      </c>
      <c r="Y33" s="320">
        <v>412.16243636430767</v>
      </c>
      <c r="Z33" s="320">
        <v>396.31146227390121</v>
      </c>
      <c r="AA33" s="320">
        <v>343.51991834778551</v>
      </c>
      <c r="AB33" s="320">
        <v>356.71689526303976</v>
      </c>
      <c r="AC33" s="320">
        <v>361.22398333653399</v>
      </c>
      <c r="AD33" s="320">
        <v>341.42810556799401</v>
      </c>
      <c r="AE33" s="320">
        <v>340.28032105706353</v>
      </c>
      <c r="AF33" s="320">
        <f>AF30+AF22+AF10+AF4</f>
        <v>339.93520771488915</v>
      </c>
      <c r="AG33" s="320">
        <f>AG30+AG22+AG10+AG4</f>
        <v>337.15657258213156</v>
      </c>
      <c r="AH33" s="320">
        <f>AH30+AH22+AH10+AH4</f>
        <v>341.94445811709602</v>
      </c>
      <c r="AI33" s="320">
        <f>AI30+AI22+AI10+AI4</f>
        <v>362.63079909900625</v>
      </c>
      <c r="AJ33" s="321">
        <f>AJ30+AJ22+AJ10+AJ4</f>
        <v>370.60724212864545</v>
      </c>
      <c r="AK33" s="413"/>
      <c r="AL33" s="319">
        <v>316.18035701226461</v>
      </c>
      <c r="AM33" s="320">
        <v>315.40248265761448</v>
      </c>
      <c r="AN33" s="320">
        <v>321.83941129592858</v>
      </c>
      <c r="AO33" s="320">
        <v>339.24308439187331</v>
      </c>
      <c r="AP33" s="320">
        <v>339.14774432621493</v>
      </c>
      <c r="AQ33" s="320">
        <v>350.20000174669605</v>
      </c>
      <c r="AR33" s="320">
        <v>334.29134925005229</v>
      </c>
      <c r="AS33" s="321">
        <v>343.77248309777849</v>
      </c>
    </row>
    <row r="34" spans="1:45" ht="11.25">
      <c r="A34" s="765" t="s">
        <v>162</v>
      </c>
      <c r="B34" s="162">
        <f t="shared" ref="B34:AJ34" si="0">B33-B30</f>
        <v>191.586261763853</v>
      </c>
      <c r="C34" s="163">
        <f t="shared" si="0"/>
        <v>192.06573876381799</v>
      </c>
      <c r="D34" s="163">
        <f t="shared" si="0"/>
        <v>194.27700392918001</v>
      </c>
      <c r="E34" s="163">
        <f t="shared" si="0"/>
        <v>203.90800159377599</v>
      </c>
      <c r="F34" s="163">
        <f t="shared" si="0"/>
        <v>220.69934855145101</v>
      </c>
      <c r="G34" s="163">
        <f t="shared" si="0"/>
        <v>229.101945959847</v>
      </c>
      <c r="H34" s="163">
        <f t="shared" si="0"/>
        <v>255.11971949801401</v>
      </c>
      <c r="I34" s="163">
        <f t="shared" si="0"/>
        <v>260.35055826191598</v>
      </c>
      <c r="J34" s="163">
        <f t="shared" si="0"/>
        <v>264.74992931589406</v>
      </c>
      <c r="K34" s="163">
        <f t="shared" si="0"/>
        <v>254.11500182308498</v>
      </c>
      <c r="L34" s="163">
        <f t="shared" si="0"/>
        <v>272.18656905738101</v>
      </c>
      <c r="M34" s="163">
        <f t="shared" si="0"/>
        <v>287.033073978338</v>
      </c>
      <c r="N34" s="163">
        <f t="shared" si="0"/>
        <v>293.32833090949703</v>
      </c>
      <c r="O34" s="163">
        <f t="shared" si="0"/>
        <v>306.88181457196697</v>
      </c>
      <c r="P34" s="163">
        <f t="shared" si="0"/>
        <v>317.95516369744001</v>
      </c>
      <c r="Q34" s="163">
        <f t="shared" si="0"/>
        <v>328.06564833781101</v>
      </c>
      <c r="R34" s="163">
        <f t="shared" si="0"/>
        <v>341.80357074940503</v>
      </c>
      <c r="S34" s="163">
        <f t="shared" si="0"/>
        <v>348.88348965250896</v>
      </c>
      <c r="T34" s="163">
        <f t="shared" si="0"/>
        <v>351.63224426533804</v>
      </c>
      <c r="U34" s="163">
        <f t="shared" si="0"/>
        <v>351.96344341535598</v>
      </c>
      <c r="V34" s="163">
        <f t="shared" si="0"/>
        <v>368.59525330950896</v>
      </c>
      <c r="W34" s="163">
        <f t="shared" si="0"/>
        <v>363.32683405427099</v>
      </c>
      <c r="X34" s="163">
        <f t="shared" si="0"/>
        <v>377.43992462639096</v>
      </c>
      <c r="Y34" s="163">
        <f t="shared" si="0"/>
        <v>391.02143636430765</v>
      </c>
      <c r="Z34" s="163">
        <f t="shared" si="0"/>
        <v>375.39346227390121</v>
      </c>
      <c r="AA34" s="163">
        <f t="shared" si="0"/>
        <v>324.03849398378549</v>
      </c>
      <c r="AB34" s="163">
        <f t="shared" si="0"/>
        <v>339.10944154103976</v>
      </c>
      <c r="AC34" s="163">
        <f t="shared" si="0"/>
        <v>344.017299261934</v>
      </c>
      <c r="AD34" s="163">
        <f t="shared" si="0"/>
        <v>326.27679702519401</v>
      </c>
      <c r="AE34" s="163">
        <f>AE33-AE30</f>
        <v>328.75959731526353</v>
      </c>
      <c r="AF34" s="320">
        <f t="shared" si="0"/>
        <v>328.88028830888913</v>
      </c>
      <c r="AG34" s="320">
        <f>AG33-AG30</f>
        <v>325.71401852609154</v>
      </c>
      <c r="AH34" s="320">
        <f t="shared" si="0"/>
        <v>330.57141647881599</v>
      </c>
      <c r="AI34" s="320">
        <f t="shared" si="0"/>
        <v>350.65809094200625</v>
      </c>
      <c r="AJ34" s="321">
        <f t="shared" si="0"/>
        <v>358.15831333764544</v>
      </c>
      <c r="AK34" s="413"/>
      <c r="AL34" s="162">
        <v>305.1254376062646</v>
      </c>
      <c r="AM34" s="163">
        <v>303.95992860157446</v>
      </c>
      <c r="AN34" s="163">
        <v>310.46636965764861</v>
      </c>
      <c r="AO34" s="163">
        <v>327.27037623487331</v>
      </c>
      <c r="AP34" s="163">
        <v>326.69881553521492</v>
      </c>
      <c r="AQ34" s="163">
        <v>338.03795126065836</v>
      </c>
      <c r="AR34" s="163">
        <v>324.77749871445087</v>
      </c>
      <c r="AS34" s="164">
        <v>334.54272042650683</v>
      </c>
    </row>
    <row r="35" spans="1:45" ht="11.25">
      <c r="A35" s="154" t="s">
        <v>163</v>
      </c>
      <c r="B35" s="131">
        <v>145.26711901476659</v>
      </c>
      <c r="C35" s="132">
        <v>145.92187746080631</v>
      </c>
      <c r="D35" s="132">
        <v>148.6928497397071</v>
      </c>
      <c r="E35" s="132">
        <v>156.17818770145141</v>
      </c>
      <c r="F35" s="132">
        <v>168.05303906757823</v>
      </c>
      <c r="G35" s="132">
        <v>173.55524675549592</v>
      </c>
      <c r="H35" s="132">
        <v>173.50384406421799</v>
      </c>
      <c r="I35" s="132">
        <v>177.284017431222</v>
      </c>
      <c r="J35" s="132">
        <v>178.34316068989401</v>
      </c>
      <c r="K35" s="132">
        <v>169.68324827008502</v>
      </c>
      <c r="L35" s="132">
        <v>177.04750306364997</v>
      </c>
      <c r="M35" s="132">
        <v>187.41820204081731</v>
      </c>
      <c r="N35" s="132">
        <v>189.08284277720182</v>
      </c>
      <c r="O35" s="132">
        <v>192.89382488911761</v>
      </c>
      <c r="P35" s="132">
        <v>198.41690067281112</v>
      </c>
      <c r="Q35" s="132">
        <v>211.4718150000418</v>
      </c>
      <c r="R35" s="132">
        <v>218.10326806538649</v>
      </c>
      <c r="S35" s="132">
        <v>221.46868073479132</v>
      </c>
      <c r="T35" s="132">
        <v>224.26458296522532</v>
      </c>
      <c r="U35" s="132">
        <v>225.14300013652309</v>
      </c>
      <c r="V35" s="132">
        <v>233.92805176366403</v>
      </c>
      <c r="W35" s="132">
        <v>230.2088257417808</v>
      </c>
      <c r="X35" s="132">
        <v>238.9961660550627</v>
      </c>
      <c r="Y35" s="132">
        <v>248.65279468362831</v>
      </c>
      <c r="Z35" s="132">
        <v>240.27713848660159</v>
      </c>
      <c r="AA35" s="132">
        <v>210.68179935462203</v>
      </c>
      <c r="AB35" s="132">
        <v>220.50130525818156</v>
      </c>
      <c r="AC35" s="132">
        <v>227.2622958661467</v>
      </c>
      <c r="AD35" s="132">
        <v>212.31621846516211</v>
      </c>
      <c r="AE35" s="132">
        <v>211.16520694878369</v>
      </c>
      <c r="AF35" s="415">
        <v>206.7121837580095</v>
      </c>
      <c r="AG35" s="415">
        <v>199.22769566651712</v>
      </c>
      <c r="AH35" s="415">
        <v>202.55597134345427</v>
      </c>
      <c r="AI35" s="415">
        <v>216.64175495577638</v>
      </c>
      <c r="AJ35" s="417">
        <v>224.48726712764318</v>
      </c>
      <c r="AK35" s="403"/>
      <c r="AL35" s="131">
        <v>182.5699627273849</v>
      </c>
      <c r="AM35" s="132">
        <v>176.93766919999996</v>
      </c>
      <c r="AN35" s="132">
        <v>179.34575489000002</v>
      </c>
      <c r="AO35" s="132">
        <v>190.96494615400002</v>
      </c>
      <c r="AP35" s="132">
        <v>192.65463647199999</v>
      </c>
      <c r="AQ35" s="132">
        <v>199.06867567399999</v>
      </c>
      <c r="AR35" s="132">
        <v>191.34421888499998</v>
      </c>
      <c r="AS35" s="133">
        <v>200.79025474299999</v>
      </c>
    </row>
    <row r="36" spans="1:45" ht="11.25">
      <c r="A36" s="155" t="s">
        <v>17</v>
      </c>
      <c r="B36" s="134">
        <v>46.31914274908673</v>
      </c>
      <c r="C36" s="135">
        <v>46.143861303011235</v>
      </c>
      <c r="D36" s="135">
        <v>45.584154189472926</v>
      </c>
      <c r="E36" s="135">
        <v>47.729813892324302</v>
      </c>
      <c r="F36" s="135">
        <v>52.646309483873594</v>
      </c>
      <c r="G36" s="135">
        <v>55.546699204351398</v>
      </c>
      <c r="H36" s="135">
        <v>82.9161754337959</v>
      </c>
      <c r="I36" s="135">
        <v>84.646940830694717</v>
      </c>
      <c r="J36" s="135">
        <v>88.090868626000017</v>
      </c>
      <c r="K36" s="135">
        <v>86.091053552999995</v>
      </c>
      <c r="L36" s="135">
        <v>96.689265993731595</v>
      </c>
      <c r="M36" s="135">
        <v>101.21487193752081</v>
      </c>
      <c r="N36" s="135">
        <v>105.3224881322954</v>
      </c>
      <c r="O36" s="135">
        <v>114.9157691951937</v>
      </c>
      <c r="P36" s="135">
        <v>120.3396665994173</v>
      </c>
      <c r="Q36" s="135">
        <v>117.52083333776919</v>
      </c>
      <c r="R36" s="135">
        <v>124.24330268401869</v>
      </c>
      <c r="S36" s="135">
        <v>127.92480891771739</v>
      </c>
      <c r="T36" s="135">
        <v>127.87166130011249</v>
      </c>
      <c r="U36" s="135">
        <v>127.17444327883339</v>
      </c>
      <c r="V36" s="135">
        <v>135.04720154584481</v>
      </c>
      <c r="W36" s="135">
        <v>133.39200831249028</v>
      </c>
      <c r="X36" s="135">
        <v>138.72587812032882</v>
      </c>
      <c r="Y36" s="135">
        <v>142.64864168067965</v>
      </c>
      <c r="Z36" s="135">
        <v>135.30232378729931</v>
      </c>
      <c r="AA36" s="135">
        <v>113.52069462916366</v>
      </c>
      <c r="AB36" s="135">
        <v>118.72964238285823</v>
      </c>
      <c r="AC36" s="135">
        <v>116.85500339578732</v>
      </c>
      <c r="AD36" s="135">
        <v>116.43654352900001</v>
      </c>
      <c r="AE36" s="135">
        <v>121.02474115302969</v>
      </c>
      <c r="AF36" s="416">
        <f>AF6+AF15+AF20+AF25+AF9</f>
        <v>122.16810455087963</v>
      </c>
      <c r="AG36" s="416">
        <f>AG6+AG15+AG20+AG25+AG9</f>
        <v>126.48632285957449</v>
      </c>
      <c r="AH36" s="416">
        <f>AH6+AH15+AH20+AH25+AH9</f>
        <v>128.01544513536172</v>
      </c>
      <c r="AI36" s="416">
        <f>AI6+AI15+AI20+AI25+AI9</f>
        <v>134.01643598622979</v>
      </c>
      <c r="AJ36" s="418">
        <f>AJ6+AJ15+AJ20+AJ25+AJ9</f>
        <v>133.67104621000232</v>
      </c>
      <c r="AK36" s="403"/>
      <c r="AL36" s="134">
        <v>122.54947487887964</v>
      </c>
      <c r="AM36" s="135">
        <v>127.02225940157447</v>
      </c>
      <c r="AN36" s="135">
        <v>131.12061476764859</v>
      </c>
      <c r="AO36" s="135">
        <v>136.30543008087332</v>
      </c>
      <c r="AP36" s="135">
        <v>134.04417906321493</v>
      </c>
      <c r="AQ36" s="135">
        <v>138.96927558665831</v>
      </c>
      <c r="AR36" s="135">
        <v>133.43327982945087</v>
      </c>
      <c r="AS36" s="136">
        <v>133.75246568350684</v>
      </c>
    </row>
    <row r="37" spans="1:45" ht="14.85" customHeight="1">
      <c r="A37" s="102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</row>
    <row r="38" spans="1:45" s="18" customFormat="1" ht="11.25">
      <c r="A38" s="258" t="s">
        <v>464</v>
      </c>
      <c r="B38" s="1118"/>
      <c r="C38" s="1118"/>
      <c r="D38" s="1118"/>
      <c r="E38" s="1118"/>
      <c r="F38" s="1118"/>
      <c r="G38" s="1118"/>
      <c r="H38" s="1118"/>
      <c r="I38" s="1118"/>
      <c r="J38" s="1118"/>
      <c r="K38" s="1118"/>
      <c r="L38" s="1118"/>
      <c r="M38" s="1118"/>
      <c r="N38" s="16"/>
      <c r="O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14"/>
      <c r="AL38" s="414"/>
      <c r="AM38" s="414"/>
      <c r="AN38" s="414"/>
      <c r="AO38" s="414"/>
      <c r="AP38" s="414"/>
      <c r="AQ38" s="414"/>
      <c r="AR38" s="414"/>
      <c r="AS38" s="414"/>
    </row>
    <row r="39" spans="1:45" ht="11.25">
      <c r="A39" s="258" t="s">
        <v>233</v>
      </c>
      <c r="B39" s="1117"/>
      <c r="C39" s="1117"/>
      <c r="D39" s="1117"/>
      <c r="E39" s="1117"/>
      <c r="F39" s="1117"/>
      <c r="G39" s="1117"/>
      <c r="H39" s="1117"/>
      <c r="I39" s="1117"/>
      <c r="J39" s="1117"/>
      <c r="K39" s="1117"/>
      <c r="L39" s="1117"/>
      <c r="M39" s="1117"/>
      <c r="N39" s="1117"/>
      <c r="O39" s="1117"/>
      <c r="P39" s="1117"/>
      <c r="Q39" s="1117"/>
      <c r="R39" s="1117"/>
      <c r="S39" s="1117"/>
      <c r="T39" s="1117"/>
      <c r="U39" s="1117"/>
      <c r="V39" s="1117"/>
      <c r="W39" s="1117"/>
      <c r="X39" s="1117"/>
      <c r="Y39" s="1117"/>
      <c r="Z39" s="1117"/>
      <c r="AA39" s="1117"/>
      <c r="AB39" s="1117"/>
      <c r="AC39" s="1117"/>
      <c r="AD39" s="1117"/>
      <c r="AE39" s="403"/>
      <c r="AL39" s="403"/>
      <c r="AM39" s="403"/>
      <c r="AN39" s="403"/>
      <c r="AO39" s="403"/>
      <c r="AP39" s="403"/>
      <c r="AQ39" s="403"/>
      <c r="AR39" s="403"/>
      <c r="AS39" s="403"/>
    </row>
    <row r="40" spans="1:45" ht="11.25">
      <c r="A40" s="258" t="s">
        <v>465</v>
      </c>
      <c r="B40" s="1117"/>
      <c r="C40" s="1117"/>
      <c r="D40" s="1117"/>
      <c r="E40" s="1117"/>
      <c r="F40" s="1117"/>
      <c r="G40" s="1117"/>
      <c r="H40" s="1117"/>
      <c r="I40" s="1117"/>
      <c r="J40" s="1117"/>
      <c r="K40" s="1117"/>
      <c r="L40" s="1117"/>
      <c r="M40" s="1117"/>
      <c r="N40" s="1117"/>
      <c r="O40" s="1117"/>
      <c r="P40" s="1117"/>
      <c r="Q40" s="1117"/>
      <c r="R40" s="1117"/>
      <c r="S40" s="1117"/>
      <c r="T40" s="1117"/>
      <c r="U40" s="1117"/>
      <c r="V40" s="1117"/>
      <c r="W40" s="1117"/>
      <c r="X40" s="1117"/>
      <c r="Y40" s="1117"/>
      <c r="Z40" s="1117"/>
      <c r="AA40" s="1117"/>
      <c r="AB40" s="1117"/>
      <c r="AC40" s="1117"/>
      <c r="AD40" s="1117"/>
      <c r="AE40" s="138"/>
      <c r="AF40" s="138"/>
      <c r="AG40" s="138"/>
      <c r="AH40" s="138"/>
      <c r="AI40" s="138"/>
    </row>
    <row r="41" spans="1:45" ht="11.25">
      <c r="A41" s="1132" t="s">
        <v>466</v>
      </c>
      <c r="B41" s="1117"/>
      <c r="C41" s="1117"/>
      <c r="D41" s="1117"/>
      <c r="E41" s="1117"/>
      <c r="F41" s="1117"/>
      <c r="G41" s="1117"/>
      <c r="H41" s="1117"/>
      <c r="I41" s="1117"/>
      <c r="J41" s="1117"/>
      <c r="K41" s="1117"/>
      <c r="L41" s="1117"/>
      <c r="M41" s="1117"/>
      <c r="N41" s="1117"/>
      <c r="O41" s="1117"/>
      <c r="P41" s="1117"/>
      <c r="Q41" s="1117"/>
      <c r="R41" s="1117"/>
      <c r="S41" s="1117"/>
      <c r="T41" s="1117"/>
      <c r="U41" s="1117"/>
      <c r="V41" s="1117"/>
      <c r="W41" s="1117"/>
      <c r="X41" s="1117"/>
      <c r="Y41" s="1117"/>
      <c r="Z41" s="1117"/>
      <c r="AA41" s="1117"/>
      <c r="AB41" s="1117"/>
      <c r="AC41" s="1117"/>
      <c r="AD41" s="1117"/>
      <c r="AE41" s="138"/>
      <c r="AF41" s="138"/>
      <c r="AG41" s="138"/>
      <c r="AH41" s="138"/>
      <c r="AI41" s="138"/>
    </row>
    <row r="42" spans="1:45" ht="11.25">
      <c r="A42" s="1132" t="s">
        <v>467</v>
      </c>
      <c r="B42" s="1117"/>
      <c r="C42" s="1117"/>
      <c r="D42" s="1117"/>
      <c r="E42" s="1117"/>
      <c r="F42" s="1117"/>
      <c r="G42" s="1117"/>
      <c r="H42" s="1117"/>
      <c r="I42" s="1117"/>
      <c r="J42" s="1117"/>
      <c r="K42" s="1117"/>
      <c r="L42" s="1117"/>
      <c r="M42" s="1117"/>
      <c r="N42" s="1117"/>
      <c r="O42" s="1117"/>
      <c r="P42" s="1117"/>
      <c r="Q42" s="1117"/>
      <c r="R42" s="1117"/>
      <c r="S42" s="1117"/>
      <c r="T42" s="1117"/>
      <c r="U42" s="1117"/>
      <c r="V42" s="1117"/>
      <c r="W42" s="1117"/>
      <c r="X42" s="1117"/>
      <c r="Y42" s="1117"/>
      <c r="Z42" s="1117"/>
      <c r="AA42" s="1117"/>
      <c r="AB42" s="1117"/>
      <c r="AC42" s="1117"/>
      <c r="AD42" s="1117"/>
      <c r="AE42" s="138"/>
      <c r="AF42" s="138"/>
      <c r="AG42" s="138"/>
      <c r="AH42" s="138"/>
      <c r="AI42" s="138"/>
    </row>
    <row r="43" spans="1:45" ht="11.25">
      <c r="A43" s="1132" t="s">
        <v>468</v>
      </c>
      <c r="B43" s="1117"/>
      <c r="C43" s="1117"/>
      <c r="D43" s="1117"/>
      <c r="E43" s="1117"/>
      <c r="F43" s="1117"/>
      <c r="G43" s="1117"/>
      <c r="H43" s="1117"/>
      <c r="I43" s="1117"/>
      <c r="J43" s="1117"/>
      <c r="K43" s="1117"/>
      <c r="L43" s="1117"/>
      <c r="M43" s="1117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1:45" ht="11.25">
      <c r="A44" s="1152" t="s">
        <v>469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45" ht="12.75" customHeight="1">
      <c r="A45" s="332"/>
    </row>
    <row r="46" spans="1:45" ht="12.75" customHeight="1">
      <c r="A46" s="332"/>
    </row>
    <row r="47" spans="1:45" ht="12.75" customHeight="1">
      <c r="A47" s="332"/>
    </row>
    <row r="62" spans="32:33" ht="12.75" customHeight="1">
      <c r="AF62" s="311"/>
      <c r="AG62" s="311"/>
    </row>
    <row r="63" spans="32:33" ht="12.75" customHeight="1">
      <c r="AF63" s="311"/>
      <c r="AG63" s="311"/>
    </row>
    <row r="64" spans="32:33" ht="12.75" customHeight="1">
      <c r="AF64" s="311"/>
      <c r="AG64" s="311"/>
    </row>
    <row r="65" spans="32:43" ht="12.75" customHeight="1"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</row>
  </sheetData>
  <sheetProtection selectLockedCells="1" selectUnlockedCells="1"/>
  <pageMargins left="0.78749999999999998" right="0.78749999999999998" top="0.98402777777777772" bottom="0.98402777777777783" header="0.51180555555555551" footer="0.70833333333333337"/>
  <pageSetup paperSize="9" firstPageNumber="0" orientation="landscape" horizontalDpi="300" verticalDpi="300" r:id="rId1"/>
  <headerFooter alignWithMargins="0">
    <oddHeader>&amp;C&amp;F - &amp;A</oddHeader>
    <oddFooter>&amp;L&amp;8SOeS - Les comptes des transports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X16"/>
  <sheetViews>
    <sheetView showGridLines="0" workbookViewId="0">
      <pane xSplit="1" ySplit="3" topLeftCell="G4" activePane="bottomRight" state="frozen"/>
      <selection pane="topRight"/>
      <selection pane="bottomLeft"/>
      <selection pane="bottomRight"/>
    </sheetView>
  </sheetViews>
  <sheetFormatPr baseColWidth="10" defaultColWidth="11.42578125" defaultRowHeight="11.25" customHeight="1"/>
  <cols>
    <col min="1" max="1" width="33" style="445" customWidth="1"/>
    <col min="2" max="24" width="8" style="445" customWidth="1"/>
    <col min="25" max="16384" width="11.42578125" style="445"/>
  </cols>
  <sheetData>
    <row r="1" spans="1:24" ht="12.75" customHeight="1">
      <c r="A1" s="495" t="s">
        <v>67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7"/>
      <c r="M1" s="497"/>
      <c r="N1" s="497"/>
      <c r="O1" s="497"/>
      <c r="P1" s="497"/>
    </row>
    <row r="2" spans="1:24" s="470" customFormat="1" ht="12.75" customHeight="1">
      <c r="A2" s="498"/>
      <c r="B2" s="498"/>
      <c r="C2" s="498"/>
      <c r="D2" s="498"/>
      <c r="E2" s="498"/>
      <c r="F2" s="498"/>
      <c r="G2" s="498"/>
      <c r="H2" s="498"/>
      <c r="I2" s="498"/>
      <c r="K2" s="496"/>
      <c r="L2" s="498"/>
      <c r="M2" s="498"/>
      <c r="N2" s="498"/>
      <c r="O2" s="498"/>
      <c r="U2" s="496"/>
      <c r="X2" s="496" t="s">
        <v>380</v>
      </c>
    </row>
    <row r="3" spans="1:24" s="506" customFormat="1" ht="12.75" customHeight="1">
      <c r="A3" s="500" t="s">
        <v>68</v>
      </c>
      <c r="B3" s="501">
        <v>1999</v>
      </c>
      <c r="C3" s="502">
        <v>2000</v>
      </c>
      <c r="D3" s="502">
        <v>2001</v>
      </c>
      <c r="E3" s="502">
        <v>2002</v>
      </c>
      <c r="F3" s="502">
        <v>2003</v>
      </c>
      <c r="G3" s="502">
        <v>2004</v>
      </c>
      <c r="H3" s="502">
        <v>2005</v>
      </c>
      <c r="I3" s="502">
        <v>2006</v>
      </c>
      <c r="J3" s="502">
        <v>2007</v>
      </c>
      <c r="K3" s="503">
        <v>2008</v>
      </c>
      <c r="L3" s="504">
        <v>2009</v>
      </c>
      <c r="M3" s="504">
        <v>2010</v>
      </c>
      <c r="N3" s="505">
        <v>2011</v>
      </c>
      <c r="O3" s="505">
        <v>2012</v>
      </c>
      <c r="P3" s="505">
        <v>2013</v>
      </c>
      <c r="Q3" s="505">
        <v>2014</v>
      </c>
      <c r="R3" s="505">
        <v>2015</v>
      </c>
      <c r="S3" s="505">
        <v>2016</v>
      </c>
      <c r="T3" s="505">
        <v>2017</v>
      </c>
      <c r="U3" s="850">
        <v>2018</v>
      </c>
      <c r="V3" s="850">
        <v>2019</v>
      </c>
      <c r="W3" s="850">
        <v>2020</v>
      </c>
      <c r="X3" s="835">
        <v>2021</v>
      </c>
    </row>
    <row r="4" spans="1:24" ht="12.75" customHeight="1">
      <c r="A4" s="507" t="s">
        <v>69</v>
      </c>
      <c r="B4" s="508">
        <v>694</v>
      </c>
      <c r="C4" s="509">
        <v>821</v>
      </c>
      <c r="D4" s="509">
        <v>801</v>
      </c>
      <c r="E4" s="509">
        <v>801</v>
      </c>
      <c r="F4" s="509">
        <v>799</v>
      </c>
      <c r="G4" s="509">
        <v>938</v>
      </c>
      <c r="H4" s="509">
        <v>984</v>
      </c>
      <c r="I4" s="509">
        <v>949</v>
      </c>
      <c r="J4" s="509">
        <v>899</v>
      </c>
      <c r="K4" s="509">
        <v>884</v>
      </c>
      <c r="L4" s="510">
        <v>803</v>
      </c>
      <c r="M4" s="510">
        <v>934</v>
      </c>
      <c r="N4" s="511">
        <v>917</v>
      </c>
      <c r="O4" s="511">
        <v>946</v>
      </c>
      <c r="P4" s="511">
        <v>943</v>
      </c>
      <c r="Q4" s="511">
        <v>996</v>
      </c>
      <c r="R4" s="511">
        <v>992</v>
      </c>
      <c r="S4" s="511">
        <v>913</v>
      </c>
      <c r="T4" s="511">
        <v>883</v>
      </c>
      <c r="U4" s="851">
        <v>794</v>
      </c>
      <c r="V4" s="851">
        <v>784</v>
      </c>
      <c r="W4" s="851">
        <v>868.47795499999995</v>
      </c>
      <c r="X4" s="829">
        <v>908.75475400000005</v>
      </c>
    </row>
    <row r="5" spans="1:24" ht="12.75" customHeight="1">
      <c r="A5" s="512" t="s">
        <v>70</v>
      </c>
      <c r="B5" s="513">
        <v>936</v>
      </c>
      <c r="C5" s="514">
        <v>1050</v>
      </c>
      <c r="D5" s="514">
        <v>923</v>
      </c>
      <c r="E5" s="514">
        <v>902</v>
      </c>
      <c r="F5" s="514">
        <v>918</v>
      </c>
      <c r="G5" s="514">
        <v>934</v>
      </c>
      <c r="H5" s="514">
        <v>939</v>
      </c>
      <c r="I5" s="514">
        <v>964</v>
      </c>
      <c r="J5" s="514">
        <v>867</v>
      </c>
      <c r="K5" s="514">
        <v>838</v>
      </c>
      <c r="L5" s="515">
        <v>757</v>
      </c>
      <c r="M5" s="515">
        <v>836</v>
      </c>
      <c r="N5" s="516">
        <v>848</v>
      </c>
      <c r="O5" s="516">
        <v>819</v>
      </c>
      <c r="P5" s="516">
        <v>826</v>
      </c>
      <c r="Q5" s="516">
        <v>805</v>
      </c>
      <c r="R5" s="516">
        <v>774</v>
      </c>
      <c r="S5" s="516">
        <v>709</v>
      </c>
      <c r="T5" s="516">
        <v>717</v>
      </c>
      <c r="U5" s="852">
        <v>672</v>
      </c>
      <c r="V5" s="852">
        <v>723</v>
      </c>
      <c r="W5" s="852">
        <v>589.77778000000001</v>
      </c>
      <c r="X5" s="833">
        <v>618.32643499999995</v>
      </c>
    </row>
    <row r="6" spans="1:24" ht="12.75" customHeight="1">
      <c r="A6" s="512" t="s">
        <v>71</v>
      </c>
      <c r="B6" s="513">
        <v>2684</v>
      </c>
      <c r="C6" s="514">
        <v>2661</v>
      </c>
      <c r="D6" s="514">
        <v>2296</v>
      </c>
      <c r="E6" s="514">
        <v>2477</v>
      </c>
      <c r="F6" s="514">
        <v>2472</v>
      </c>
      <c r="G6" s="514">
        <v>2432</v>
      </c>
      <c r="H6" s="514">
        <v>2719</v>
      </c>
      <c r="I6" s="514">
        <v>2693</v>
      </c>
      <c r="J6" s="514">
        <v>2711</v>
      </c>
      <c r="K6" s="514">
        <v>2774</v>
      </c>
      <c r="L6" s="515">
        <v>2994</v>
      </c>
      <c r="M6" s="515">
        <v>3057</v>
      </c>
      <c r="N6" s="516">
        <v>3109</v>
      </c>
      <c r="O6" s="516">
        <v>3190</v>
      </c>
      <c r="P6" s="516">
        <v>3160</v>
      </c>
      <c r="Q6" s="516">
        <v>3008</v>
      </c>
      <c r="R6" s="516">
        <v>2860</v>
      </c>
      <c r="S6" s="516">
        <v>2774</v>
      </c>
      <c r="T6" s="516">
        <v>2492</v>
      </c>
      <c r="U6" s="852">
        <v>2726</v>
      </c>
      <c r="V6" s="852">
        <v>2972</v>
      </c>
      <c r="W6" s="852">
        <v>2781.602496</v>
      </c>
      <c r="X6" s="833">
        <v>3037.1925740000001</v>
      </c>
    </row>
    <row r="7" spans="1:24" ht="12.75" customHeight="1">
      <c r="A7" s="512" t="s">
        <v>72</v>
      </c>
      <c r="B7" s="513">
        <v>603</v>
      </c>
      <c r="C7" s="514">
        <v>679</v>
      </c>
      <c r="D7" s="514">
        <v>644</v>
      </c>
      <c r="E7" s="514">
        <v>638</v>
      </c>
      <c r="F7" s="514">
        <v>561</v>
      </c>
      <c r="G7" s="514">
        <v>635</v>
      </c>
      <c r="H7" s="514">
        <v>601</v>
      </c>
      <c r="I7" s="514">
        <v>700</v>
      </c>
      <c r="J7" s="514">
        <v>623</v>
      </c>
      <c r="K7" s="514">
        <v>659</v>
      </c>
      <c r="L7" s="515">
        <v>509</v>
      </c>
      <c r="M7" s="515">
        <v>648</v>
      </c>
      <c r="N7" s="516">
        <v>569</v>
      </c>
      <c r="O7" s="516">
        <v>543</v>
      </c>
      <c r="P7" s="516">
        <v>599</v>
      </c>
      <c r="Q7" s="516">
        <v>535</v>
      </c>
      <c r="R7" s="516">
        <v>452</v>
      </c>
      <c r="S7" s="516">
        <v>360</v>
      </c>
      <c r="T7" s="516">
        <v>403</v>
      </c>
      <c r="U7" s="852">
        <v>335</v>
      </c>
      <c r="V7" s="852">
        <v>521</v>
      </c>
      <c r="W7" s="852">
        <v>338.49011999999999</v>
      </c>
      <c r="X7" s="833">
        <v>347.19240200000002</v>
      </c>
    </row>
    <row r="8" spans="1:24" ht="12.75" customHeight="1">
      <c r="A8" s="512" t="s">
        <v>73</v>
      </c>
      <c r="B8" s="513">
        <v>1110</v>
      </c>
      <c r="C8" s="514">
        <v>1231</v>
      </c>
      <c r="D8" s="514">
        <v>1316</v>
      </c>
      <c r="E8" s="514">
        <v>1314</v>
      </c>
      <c r="F8" s="514">
        <v>1168</v>
      </c>
      <c r="G8" s="514">
        <v>1235</v>
      </c>
      <c r="H8" s="514">
        <v>1291</v>
      </c>
      <c r="I8" s="514">
        <v>1257</v>
      </c>
      <c r="J8" s="514">
        <v>1311</v>
      </c>
      <c r="K8" s="514">
        <v>1195</v>
      </c>
      <c r="L8" s="515">
        <v>1091</v>
      </c>
      <c r="M8" s="515">
        <v>1111</v>
      </c>
      <c r="N8" s="516">
        <v>1058</v>
      </c>
      <c r="O8" s="516">
        <v>998</v>
      </c>
      <c r="P8" s="516">
        <v>1089</v>
      </c>
      <c r="Q8" s="516">
        <v>1123</v>
      </c>
      <c r="R8" s="516">
        <v>1097</v>
      </c>
      <c r="S8" s="516">
        <v>941</v>
      </c>
      <c r="T8" s="516">
        <v>1112</v>
      </c>
      <c r="U8" s="852">
        <v>1133</v>
      </c>
      <c r="V8" s="852">
        <v>1124</v>
      </c>
      <c r="W8" s="852">
        <v>978.86723500000005</v>
      </c>
      <c r="X8" s="833">
        <v>912.13264299999992</v>
      </c>
    </row>
    <row r="9" spans="1:24" ht="12.75" customHeight="1">
      <c r="A9" s="512" t="s">
        <v>74</v>
      </c>
      <c r="B9" s="513">
        <v>33</v>
      </c>
      <c r="C9" s="514">
        <v>28</v>
      </c>
      <c r="D9" s="514">
        <v>22</v>
      </c>
      <c r="E9" s="514">
        <v>29</v>
      </c>
      <c r="F9" s="514">
        <v>28</v>
      </c>
      <c r="G9" s="514">
        <v>29</v>
      </c>
      <c r="H9" s="514">
        <v>31</v>
      </c>
      <c r="I9" s="514">
        <v>27</v>
      </c>
      <c r="J9" s="514">
        <v>23</v>
      </c>
      <c r="K9" s="514">
        <v>22</v>
      </c>
      <c r="L9" s="515">
        <v>19</v>
      </c>
      <c r="M9" s="515">
        <v>25</v>
      </c>
      <c r="N9" s="516">
        <v>27</v>
      </c>
      <c r="O9" s="516">
        <v>21</v>
      </c>
      <c r="P9" s="516">
        <v>13</v>
      </c>
      <c r="Q9" s="516">
        <v>14</v>
      </c>
      <c r="R9" s="516">
        <v>19</v>
      </c>
      <c r="S9" s="516">
        <v>28</v>
      </c>
      <c r="T9" s="516">
        <v>20</v>
      </c>
      <c r="U9" s="852">
        <v>45</v>
      </c>
      <c r="V9" s="852">
        <v>19</v>
      </c>
      <c r="W9" s="852">
        <v>14.547749</v>
      </c>
      <c r="X9" s="833">
        <v>19.481424000000001</v>
      </c>
    </row>
    <row r="10" spans="1:24" ht="12.75" customHeight="1">
      <c r="A10" s="512" t="s">
        <v>75</v>
      </c>
      <c r="B10" s="513">
        <v>761</v>
      </c>
      <c r="C10" s="514">
        <v>784</v>
      </c>
      <c r="D10" s="514">
        <v>707</v>
      </c>
      <c r="E10" s="514">
        <v>769</v>
      </c>
      <c r="F10" s="514">
        <v>939</v>
      </c>
      <c r="G10" s="514">
        <v>1104</v>
      </c>
      <c r="H10" s="514">
        <v>1291</v>
      </c>
      <c r="I10" s="514">
        <v>1362</v>
      </c>
      <c r="J10" s="514">
        <v>1111</v>
      </c>
      <c r="K10" s="514">
        <v>1132</v>
      </c>
      <c r="L10" s="515">
        <v>1250</v>
      </c>
      <c r="M10" s="515">
        <v>1408</v>
      </c>
      <c r="N10" s="516">
        <v>1336</v>
      </c>
      <c r="O10" s="516">
        <v>1312</v>
      </c>
      <c r="P10" s="516">
        <v>1281</v>
      </c>
      <c r="Q10" s="516">
        <v>1270</v>
      </c>
      <c r="R10" s="516">
        <v>1266</v>
      </c>
      <c r="S10" s="516">
        <v>1103</v>
      </c>
      <c r="T10" s="516">
        <v>1084</v>
      </c>
      <c r="U10" s="852">
        <v>986</v>
      </c>
      <c r="V10" s="852">
        <v>1217</v>
      </c>
      <c r="W10" s="852">
        <v>949.70185000000004</v>
      </c>
      <c r="X10" s="833">
        <v>940.25479900000005</v>
      </c>
    </row>
    <row r="11" spans="1:24" ht="12.75" customHeight="1">
      <c r="A11" s="512" t="s">
        <v>76</v>
      </c>
      <c r="B11" s="513">
        <v>8</v>
      </c>
      <c r="C11" s="514">
        <v>7</v>
      </c>
      <c r="D11" s="514">
        <v>7</v>
      </c>
      <c r="E11" s="514">
        <v>9</v>
      </c>
      <c r="F11" s="514">
        <v>5</v>
      </c>
      <c r="G11" s="514">
        <v>0</v>
      </c>
      <c r="H11" s="514">
        <v>0</v>
      </c>
      <c r="I11" s="514">
        <v>0</v>
      </c>
      <c r="J11" s="514">
        <v>0</v>
      </c>
      <c r="K11" s="514">
        <v>0</v>
      </c>
      <c r="L11" s="515">
        <v>0</v>
      </c>
      <c r="M11" s="515">
        <v>2</v>
      </c>
      <c r="N11" s="516">
        <v>0</v>
      </c>
      <c r="O11" s="516">
        <v>1</v>
      </c>
      <c r="P11" s="516">
        <v>1</v>
      </c>
      <c r="Q11" s="516">
        <v>1</v>
      </c>
      <c r="R11" s="516">
        <v>1</v>
      </c>
      <c r="S11" s="516">
        <v>1</v>
      </c>
      <c r="T11" s="516">
        <v>1</v>
      </c>
      <c r="U11" s="852">
        <v>1</v>
      </c>
      <c r="V11" s="852">
        <v>1</v>
      </c>
      <c r="W11" s="852">
        <v>9.8424999999999999E-2</v>
      </c>
      <c r="X11" s="833">
        <v>8.2024E-2</v>
      </c>
    </row>
    <row r="12" spans="1:24" ht="12.75" customHeight="1">
      <c r="A12" s="512" t="s">
        <v>77</v>
      </c>
      <c r="B12" s="513">
        <v>0</v>
      </c>
      <c r="C12" s="514">
        <v>0</v>
      </c>
      <c r="D12" s="514">
        <v>0</v>
      </c>
      <c r="E12" s="514">
        <v>0</v>
      </c>
      <c r="F12" s="514">
        <v>0</v>
      </c>
      <c r="G12" s="514">
        <v>0</v>
      </c>
      <c r="H12" s="514">
        <v>0</v>
      </c>
      <c r="I12" s="514">
        <v>0</v>
      </c>
      <c r="J12" s="514">
        <v>0</v>
      </c>
      <c r="K12" s="514">
        <v>0</v>
      </c>
      <c r="L12" s="515">
        <v>0</v>
      </c>
      <c r="M12" s="515">
        <v>38</v>
      </c>
      <c r="N12" s="516">
        <v>0</v>
      </c>
      <c r="O12" s="516">
        <v>0</v>
      </c>
      <c r="P12" s="516">
        <v>0</v>
      </c>
      <c r="Q12" s="516">
        <v>0</v>
      </c>
      <c r="R12" s="516">
        <v>0</v>
      </c>
      <c r="S12" s="516">
        <v>0</v>
      </c>
      <c r="T12" s="516">
        <v>0</v>
      </c>
      <c r="U12" s="852">
        <v>0</v>
      </c>
      <c r="V12" s="852">
        <v>0</v>
      </c>
      <c r="W12" s="852">
        <v>0</v>
      </c>
      <c r="X12" s="833">
        <v>0</v>
      </c>
    </row>
    <row r="13" spans="1:24" ht="12.75" customHeight="1">
      <c r="A13" s="517" t="s">
        <v>64</v>
      </c>
      <c r="B13" s="518">
        <v>6829</v>
      </c>
      <c r="C13" s="519">
        <v>7261</v>
      </c>
      <c r="D13" s="519">
        <v>6716</v>
      </c>
      <c r="E13" s="519">
        <v>6939</v>
      </c>
      <c r="F13" s="519">
        <v>6890</v>
      </c>
      <c r="G13" s="519">
        <v>7307</v>
      </c>
      <c r="H13" s="519">
        <v>7856</v>
      </c>
      <c r="I13" s="519">
        <v>7952</v>
      </c>
      <c r="J13" s="519">
        <v>7545</v>
      </c>
      <c r="K13" s="519">
        <v>7503.716899</v>
      </c>
      <c r="L13" s="520">
        <v>7423</v>
      </c>
      <c r="M13" s="520">
        <v>8059</v>
      </c>
      <c r="N13" s="521">
        <v>7864</v>
      </c>
      <c r="O13" s="521">
        <v>7830</v>
      </c>
      <c r="P13" s="521">
        <v>7912</v>
      </c>
      <c r="Q13" s="521">
        <v>7752</v>
      </c>
      <c r="R13" s="521">
        <v>7461</v>
      </c>
      <c r="S13" s="521">
        <v>6829</v>
      </c>
      <c r="T13" s="521">
        <v>6712</v>
      </c>
      <c r="U13" s="853">
        <v>6692</v>
      </c>
      <c r="V13" s="853">
        <v>7361</v>
      </c>
      <c r="W13" s="853">
        <v>6521.5636100000002</v>
      </c>
      <c r="X13" s="831">
        <v>6783.4170549999999</v>
      </c>
    </row>
    <row r="14" spans="1:24" ht="12.75" customHeight="1">
      <c r="A14" s="522"/>
      <c r="B14" s="523"/>
      <c r="C14" s="523"/>
      <c r="D14" s="523"/>
      <c r="E14" s="523"/>
      <c r="F14" s="523"/>
      <c r="G14" s="523"/>
      <c r="H14" s="523"/>
      <c r="I14" s="523"/>
      <c r="J14" s="523"/>
      <c r="K14" s="523"/>
      <c r="L14" s="524"/>
      <c r="M14" s="524"/>
      <c r="N14" s="525"/>
      <c r="O14" s="525"/>
      <c r="P14" s="525"/>
      <c r="Q14" s="525"/>
      <c r="R14" s="525"/>
      <c r="S14" s="525"/>
      <c r="T14" s="525"/>
      <c r="U14" s="525"/>
      <c r="V14" s="499"/>
    </row>
    <row r="15" spans="1:24" ht="12.75" customHeight="1">
      <c r="A15" s="526" t="s">
        <v>533</v>
      </c>
      <c r="B15" s="52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528"/>
      <c r="R15" s="528"/>
      <c r="S15" s="528"/>
      <c r="T15" s="528"/>
    </row>
    <row r="16" spans="1:24" ht="12.75" customHeight="1">
      <c r="A16" s="529" t="s">
        <v>78</v>
      </c>
      <c r="B16" s="494"/>
      <c r="C16" s="494"/>
      <c r="D16" s="494"/>
      <c r="E16" s="494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28"/>
      <c r="R16" s="528"/>
      <c r="S16" s="528"/>
      <c r="T16" s="528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AQ37"/>
  <sheetViews>
    <sheetView showGridLines="0" workbookViewId="0">
      <pane xSplit="1" ySplit="2" topLeftCell="N3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23.42578125" style="769" customWidth="1"/>
    <col min="2" max="41" width="5.42578125" style="769" customWidth="1"/>
    <col min="42" max="42" width="5.85546875" style="769" customWidth="1"/>
    <col min="43" max="43" width="6" style="769" customWidth="1"/>
    <col min="44" max="16384" width="11.42578125" style="769"/>
  </cols>
  <sheetData>
    <row r="1" spans="1:43">
      <c r="A1" s="767" t="s">
        <v>495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</row>
    <row r="2" spans="1:43">
      <c r="A2" s="770"/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770"/>
      <c r="AH2" s="770"/>
      <c r="AI2" s="770"/>
      <c r="AJ2" s="770"/>
      <c r="AK2" s="770"/>
      <c r="AL2" s="770"/>
      <c r="AM2" s="770"/>
      <c r="AN2" s="770"/>
      <c r="AO2" s="770"/>
      <c r="AP2" s="770"/>
      <c r="AQ2" s="770"/>
    </row>
    <row r="3" spans="1:43">
      <c r="A3" s="771" t="s">
        <v>536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772"/>
      <c r="AJ3" s="772"/>
      <c r="AK3" s="772"/>
      <c r="AL3" s="772"/>
      <c r="AM3" s="772"/>
      <c r="AN3" s="772"/>
      <c r="AO3" s="770"/>
      <c r="AP3" s="788"/>
      <c r="AQ3" s="857" t="s">
        <v>529</v>
      </c>
    </row>
    <row r="4" spans="1:43" ht="22.5">
      <c r="A4" s="770"/>
      <c r="B4" s="773">
        <v>1980</v>
      </c>
      <c r="C4" s="774">
        <v>1981</v>
      </c>
      <c r="D4" s="774">
        <v>1982</v>
      </c>
      <c r="E4" s="774">
        <v>1983</v>
      </c>
      <c r="F4" s="774">
        <v>1984</v>
      </c>
      <c r="G4" s="774">
        <v>1985</v>
      </c>
      <c r="H4" s="774">
        <v>1986</v>
      </c>
      <c r="I4" s="774">
        <v>1987</v>
      </c>
      <c r="J4" s="774">
        <v>1988</v>
      </c>
      <c r="K4" s="774">
        <v>1989</v>
      </c>
      <c r="L4" s="774">
        <v>1990</v>
      </c>
      <c r="M4" s="774" t="s">
        <v>234</v>
      </c>
      <c r="N4" s="774">
        <v>1992</v>
      </c>
      <c r="O4" s="774">
        <v>1993</v>
      </c>
      <c r="P4" s="774">
        <v>1994</v>
      </c>
      <c r="Q4" s="774">
        <v>1995</v>
      </c>
      <c r="R4" s="774">
        <v>1996</v>
      </c>
      <c r="S4" s="774">
        <v>1997</v>
      </c>
      <c r="T4" s="774">
        <v>1998</v>
      </c>
      <c r="U4" s="774">
        <v>1999</v>
      </c>
      <c r="V4" s="774">
        <v>2000</v>
      </c>
      <c r="W4" s="774">
        <v>2001</v>
      </c>
      <c r="X4" s="774">
        <v>2002</v>
      </c>
      <c r="Y4" s="774">
        <v>2003</v>
      </c>
      <c r="Z4" s="774">
        <v>2004</v>
      </c>
      <c r="AA4" s="774">
        <v>2005</v>
      </c>
      <c r="AB4" s="774">
        <v>2006</v>
      </c>
      <c r="AC4" s="774">
        <v>2007</v>
      </c>
      <c r="AD4" s="774">
        <v>2008</v>
      </c>
      <c r="AE4" s="774">
        <v>2009</v>
      </c>
      <c r="AF4" s="774">
        <v>2010</v>
      </c>
      <c r="AG4" s="774">
        <v>2011</v>
      </c>
      <c r="AH4" s="774">
        <v>2012</v>
      </c>
      <c r="AI4" s="774">
        <v>2013</v>
      </c>
      <c r="AJ4" s="774">
        <v>2014</v>
      </c>
      <c r="AK4" s="774">
        <v>2015</v>
      </c>
      <c r="AL4" s="774">
        <v>2016</v>
      </c>
      <c r="AM4" s="774">
        <v>2017</v>
      </c>
      <c r="AN4" s="774">
        <v>2018</v>
      </c>
      <c r="AO4" s="858">
        <v>2019</v>
      </c>
      <c r="AP4" s="858">
        <v>2020</v>
      </c>
      <c r="AQ4" s="859">
        <v>2021</v>
      </c>
    </row>
    <row r="5" spans="1:43">
      <c r="A5" s="775" t="s">
        <v>235</v>
      </c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76"/>
      <c r="X5" s="776"/>
      <c r="Y5" s="776"/>
      <c r="Z5" s="776"/>
      <c r="AA5" s="776"/>
      <c r="AB5" s="776"/>
      <c r="AC5" s="776"/>
      <c r="AD5" s="776"/>
      <c r="AE5" s="776"/>
      <c r="AF5" s="776"/>
      <c r="AG5" s="776"/>
      <c r="AH5" s="776"/>
      <c r="AI5" s="776"/>
      <c r="AJ5" s="776"/>
      <c r="AK5" s="776"/>
      <c r="AL5" s="776"/>
      <c r="AM5" s="776"/>
      <c r="AN5" s="776"/>
      <c r="AO5" s="860"/>
      <c r="AP5" s="860"/>
      <c r="AQ5" s="861"/>
    </row>
    <row r="6" spans="1:43">
      <c r="A6" s="777" t="s">
        <v>236</v>
      </c>
      <c r="B6" s="778">
        <v>5.59</v>
      </c>
      <c r="C6" s="778">
        <v>5.23</v>
      </c>
      <c r="D6" s="778">
        <v>4.74</v>
      </c>
      <c r="E6" s="778">
        <v>4.28</v>
      </c>
      <c r="F6" s="778">
        <v>3.99</v>
      </c>
      <c r="G6" s="778">
        <v>3.61</v>
      </c>
      <c r="H6" s="778">
        <v>3.19</v>
      </c>
      <c r="I6" s="778">
        <v>2.94</v>
      </c>
      <c r="J6" s="778">
        <v>2.65</v>
      </c>
      <c r="K6" s="778">
        <v>3.03</v>
      </c>
      <c r="L6" s="778">
        <v>3.25</v>
      </c>
      <c r="M6" s="778">
        <v>3.48</v>
      </c>
      <c r="N6" s="778">
        <v>3.51</v>
      </c>
      <c r="O6" s="778">
        <v>2.8</v>
      </c>
      <c r="P6" s="778">
        <v>2.48</v>
      </c>
      <c r="Q6" s="778">
        <v>2.5</v>
      </c>
      <c r="R6" s="778">
        <v>2.57</v>
      </c>
      <c r="S6" s="778">
        <v>2.56</v>
      </c>
      <c r="T6" s="778">
        <v>2.92</v>
      </c>
      <c r="U6" s="778">
        <v>3.47</v>
      </c>
      <c r="V6" s="778">
        <v>3.6</v>
      </c>
      <c r="W6" s="778">
        <v>3.02</v>
      </c>
      <c r="X6" s="778">
        <v>3.4</v>
      </c>
      <c r="Y6" s="778">
        <v>3.49</v>
      </c>
      <c r="Z6" s="778">
        <v>3.58</v>
      </c>
      <c r="AA6" s="778">
        <v>4</v>
      </c>
      <c r="AB6" s="778">
        <v>4.0599999999999996</v>
      </c>
      <c r="AC6" s="778">
        <v>3.78</v>
      </c>
      <c r="AD6" s="778">
        <v>3.48</v>
      </c>
      <c r="AE6" s="778">
        <v>3.8</v>
      </c>
      <c r="AF6" s="778">
        <v>3.49</v>
      </c>
      <c r="AG6" s="778">
        <v>3.41</v>
      </c>
      <c r="AH6" s="778">
        <v>3.49</v>
      </c>
      <c r="AI6" s="778">
        <v>3.49</v>
      </c>
      <c r="AJ6" s="778">
        <v>3.49</v>
      </c>
      <c r="AK6" s="778">
        <v>3.66</v>
      </c>
      <c r="AL6" s="778">
        <v>3.12</v>
      </c>
      <c r="AM6" s="778">
        <v>3.1</v>
      </c>
      <c r="AN6" s="778">
        <v>3.16</v>
      </c>
      <c r="AO6" s="862">
        <v>3.59</v>
      </c>
      <c r="AP6" s="862">
        <v>3.44</v>
      </c>
      <c r="AQ6" s="863">
        <v>3.3185258279999998</v>
      </c>
    </row>
    <row r="7" spans="1:43">
      <c r="A7" s="777" t="s">
        <v>237</v>
      </c>
      <c r="B7" s="778">
        <v>1.47</v>
      </c>
      <c r="C7" s="778">
        <v>1.31</v>
      </c>
      <c r="D7" s="778">
        <v>1.21</v>
      </c>
      <c r="E7" s="778">
        <v>1.08</v>
      </c>
      <c r="F7" s="778">
        <v>0.97</v>
      </c>
      <c r="G7" s="778">
        <v>0.9</v>
      </c>
      <c r="H7" s="778">
        <v>0.93</v>
      </c>
      <c r="I7" s="778">
        <v>0.94</v>
      </c>
      <c r="J7" s="778">
        <v>0.91</v>
      </c>
      <c r="K7" s="778">
        <v>0.89</v>
      </c>
      <c r="L7" s="778">
        <v>1.02</v>
      </c>
      <c r="M7" s="778">
        <v>0.82</v>
      </c>
      <c r="N7" s="778">
        <v>0.74</v>
      </c>
      <c r="O7" s="778">
        <v>0.68</v>
      </c>
      <c r="P7" s="778">
        <v>0.67</v>
      </c>
      <c r="Q7" s="778">
        <v>0.65</v>
      </c>
      <c r="R7" s="778">
        <v>0.63</v>
      </c>
      <c r="S7" s="778">
        <v>0.59</v>
      </c>
      <c r="T7" s="778">
        <v>0.53</v>
      </c>
      <c r="U7" s="778">
        <v>0.63</v>
      </c>
      <c r="V7" s="778">
        <v>0.54</v>
      </c>
      <c r="W7" s="778">
        <v>0.56999999999999995</v>
      </c>
      <c r="X7" s="778">
        <v>0.5</v>
      </c>
      <c r="Y7" s="778">
        <v>0.53</v>
      </c>
      <c r="Z7" s="778">
        <v>0.57999999999999996</v>
      </c>
      <c r="AA7" s="778">
        <v>0.64</v>
      </c>
      <c r="AB7" s="778">
        <v>0.57999999999999996</v>
      </c>
      <c r="AC7" s="778">
        <v>0.6</v>
      </c>
      <c r="AD7" s="778">
        <v>1</v>
      </c>
      <c r="AE7" s="778">
        <v>0.98</v>
      </c>
      <c r="AF7" s="778">
        <v>1.53</v>
      </c>
      <c r="AG7" s="778">
        <v>1.59</v>
      </c>
      <c r="AH7" s="778">
        <v>1.46</v>
      </c>
      <c r="AI7" s="778">
        <v>1.47</v>
      </c>
      <c r="AJ7" s="778">
        <v>1.32</v>
      </c>
      <c r="AK7" s="778">
        <v>0.94</v>
      </c>
      <c r="AL7" s="778">
        <v>1.05</v>
      </c>
      <c r="AM7" s="778">
        <v>0.86</v>
      </c>
      <c r="AN7" s="778">
        <v>1.04</v>
      </c>
      <c r="AO7" s="862">
        <v>1.05</v>
      </c>
      <c r="AP7" s="862">
        <v>0.83</v>
      </c>
      <c r="AQ7" s="863">
        <v>1.2369811399999999</v>
      </c>
    </row>
    <row r="8" spans="1:43">
      <c r="A8" s="779" t="s">
        <v>238</v>
      </c>
      <c r="B8" s="772">
        <v>7.06</v>
      </c>
      <c r="C8" s="772">
        <v>6.54</v>
      </c>
      <c r="D8" s="772">
        <v>5.95</v>
      </c>
      <c r="E8" s="772">
        <v>5.36</v>
      </c>
      <c r="F8" s="772">
        <v>4.96</v>
      </c>
      <c r="G8" s="772">
        <v>4.51</v>
      </c>
      <c r="H8" s="772">
        <v>4.12</v>
      </c>
      <c r="I8" s="772">
        <v>3.88</v>
      </c>
      <c r="J8" s="772">
        <v>3.56</v>
      </c>
      <c r="K8" s="772">
        <v>3.92</v>
      </c>
      <c r="L8" s="772">
        <v>4.2699999999999996</v>
      </c>
      <c r="M8" s="772">
        <v>4.3</v>
      </c>
      <c r="N8" s="772">
        <v>4.25</v>
      </c>
      <c r="O8" s="772">
        <v>3.48</v>
      </c>
      <c r="P8" s="772">
        <v>3.15</v>
      </c>
      <c r="Q8" s="772">
        <v>3.15</v>
      </c>
      <c r="R8" s="772">
        <v>3.2</v>
      </c>
      <c r="S8" s="772">
        <v>3.15</v>
      </c>
      <c r="T8" s="772">
        <v>3.45</v>
      </c>
      <c r="U8" s="772">
        <v>4.0999999999999996</v>
      </c>
      <c r="V8" s="772">
        <v>4.1399999999999997</v>
      </c>
      <c r="W8" s="772">
        <v>3.59</v>
      </c>
      <c r="X8" s="772">
        <v>3.9</v>
      </c>
      <c r="Y8" s="772">
        <v>4.0199999999999996</v>
      </c>
      <c r="Z8" s="772">
        <v>4.16</v>
      </c>
      <c r="AA8" s="772">
        <v>4.6399999999999997</v>
      </c>
      <c r="AB8" s="772">
        <v>4.6399999999999997</v>
      </c>
      <c r="AC8" s="772">
        <v>4.38</v>
      </c>
      <c r="AD8" s="772">
        <v>4.4800000000000004</v>
      </c>
      <c r="AE8" s="772">
        <v>4.78</v>
      </c>
      <c r="AF8" s="772">
        <v>5.0199999999999996</v>
      </c>
      <c r="AG8" s="772">
        <v>5</v>
      </c>
      <c r="AH8" s="772">
        <v>4.95</v>
      </c>
      <c r="AI8" s="772">
        <v>4.96</v>
      </c>
      <c r="AJ8" s="772">
        <v>4.8099999999999996</v>
      </c>
      <c r="AK8" s="772">
        <v>4.5999999999999996</v>
      </c>
      <c r="AL8" s="772">
        <v>4.17</v>
      </c>
      <c r="AM8" s="772">
        <v>3.96</v>
      </c>
      <c r="AN8" s="772">
        <v>4.2</v>
      </c>
      <c r="AO8" s="856">
        <v>4.6399999999999997</v>
      </c>
      <c r="AP8" s="856">
        <v>4.2699999999999996</v>
      </c>
      <c r="AQ8" s="864">
        <v>4.5555069679999995</v>
      </c>
    </row>
    <row r="9" spans="1:43">
      <c r="A9" s="780" t="s">
        <v>239</v>
      </c>
      <c r="B9" s="778">
        <v>99</v>
      </c>
      <c r="C9" s="778">
        <v>98.9</v>
      </c>
      <c r="D9" s="778">
        <v>99.1</v>
      </c>
      <c r="E9" s="778">
        <v>99</v>
      </c>
      <c r="F9" s="778">
        <v>99.8</v>
      </c>
      <c r="G9" s="778">
        <v>98.4</v>
      </c>
      <c r="H9" s="778">
        <v>98.4</v>
      </c>
      <c r="I9" s="778">
        <v>98.5</v>
      </c>
      <c r="J9" s="778">
        <v>98.6</v>
      </c>
      <c r="K9" s="778">
        <v>98.5</v>
      </c>
      <c r="L9" s="778">
        <v>97.3</v>
      </c>
      <c r="M9" s="778">
        <v>97.5</v>
      </c>
      <c r="N9" s="778">
        <v>95.2</v>
      </c>
      <c r="O9" s="778">
        <v>97.1</v>
      </c>
      <c r="P9" s="778">
        <v>96.83</v>
      </c>
      <c r="Q9" s="778">
        <v>95.87</v>
      </c>
      <c r="R9" s="778">
        <v>96.88</v>
      </c>
      <c r="S9" s="778">
        <v>96.77</v>
      </c>
      <c r="T9" s="778">
        <v>94.29</v>
      </c>
      <c r="U9" s="778">
        <v>95.12</v>
      </c>
      <c r="V9" s="778">
        <v>95.12</v>
      </c>
      <c r="W9" s="778">
        <v>94.44</v>
      </c>
      <c r="X9" s="778">
        <v>94.1</v>
      </c>
      <c r="Y9" s="778">
        <v>93.78</v>
      </c>
      <c r="Z9" s="778">
        <v>91.59</v>
      </c>
      <c r="AA9" s="778">
        <v>91.5</v>
      </c>
      <c r="AB9" s="778">
        <v>92.79</v>
      </c>
      <c r="AC9" s="778">
        <v>92.14</v>
      </c>
      <c r="AD9" s="778">
        <v>90.18</v>
      </c>
      <c r="AE9" s="778">
        <v>89.93</v>
      </c>
      <c r="AF9" s="778">
        <v>90.44</v>
      </c>
      <c r="AG9" s="778">
        <v>90.6</v>
      </c>
      <c r="AH9" s="778">
        <v>90.5</v>
      </c>
      <c r="AI9" s="778">
        <v>90.52</v>
      </c>
      <c r="AJ9" s="778">
        <v>88.57</v>
      </c>
      <c r="AK9" s="778">
        <v>87.42</v>
      </c>
      <c r="AL9" s="778">
        <v>87.77</v>
      </c>
      <c r="AM9" s="778">
        <v>89.14</v>
      </c>
      <c r="AN9" s="778">
        <v>90.08</v>
      </c>
      <c r="AO9" s="862">
        <v>86.85</v>
      </c>
      <c r="AP9" s="862">
        <v>84.8</v>
      </c>
      <c r="AQ9" s="865">
        <v>85.13</v>
      </c>
    </row>
    <row r="10" spans="1:43">
      <c r="A10" s="775" t="s">
        <v>240</v>
      </c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776"/>
      <c r="AN10" s="776"/>
      <c r="AO10" s="860"/>
      <c r="AP10" s="860"/>
      <c r="AQ10" s="861"/>
    </row>
    <row r="11" spans="1:43">
      <c r="A11" s="777" t="s">
        <v>241</v>
      </c>
      <c r="B11" s="778">
        <v>1.62</v>
      </c>
      <c r="C11" s="778">
        <v>1.41</v>
      </c>
      <c r="D11" s="778">
        <v>1.37</v>
      </c>
      <c r="E11" s="778">
        <v>1.34</v>
      </c>
      <c r="F11" s="778">
        <v>1.33</v>
      </c>
      <c r="G11" s="778">
        <v>1.34</v>
      </c>
      <c r="H11" s="778">
        <v>1.32</v>
      </c>
      <c r="I11" s="778">
        <v>1.32</v>
      </c>
      <c r="J11" s="778">
        <v>1.19</v>
      </c>
      <c r="K11" s="778">
        <v>1.3</v>
      </c>
      <c r="L11" s="778">
        <v>1.28</v>
      </c>
      <c r="M11" s="778">
        <v>1.1599999999999999</v>
      </c>
      <c r="N11" s="778">
        <v>1.1200000000000001</v>
      </c>
      <c r="O11" s="778">
        <v>1.01</v>
      </c>
      <c r="P11" s="778">
        <v>1.1000000000000001</v>
      </c>
      <c r="Q11" s="778">
        <v>1.1599999999999999</v>
      </c>
      <c r="R11" s="778">
        <v>1.1000000000000001</v>
      </c>
      <c r="S11" s="778">
        <v>1.1100000000000001</v>
      </c>
      <c r="T11" s="778">
        <v>1.1299999999999999</v>
      </c>
      <c r="U11" s="778">
        <v>1.19</v>
      </c>
      <c r="V11" s="778">
        <v>1.36</v>
      </c>
      <c r="W11" s="778">
        <v>1.44</v>
      </c>
      <c r="X11" s="778">
        <v>1.4</v>
      </c>
      <c r="Y11" s="778">
        <v>1.34</v>
      </c>
      <c r="Z11" s="778">
        <v>1.53</v>
      </c>
      <c r="AA11" s="778">
        <v>1.55</v>
      </c>
      <c r="AB11" s="778">
        <v>1.58</v>
      </c>
      <c r="AC11" s="778">
        <v>1.51</v>
      </c>
      <c r="AD11" s="778">
        <v>1.44</v>
      </c>
      <c r="AE11" s="778">
        <v>1.1399999999999999</v>
      </c>
      <c r="AF11" s="778">
        <v>1.43</v>
      </c>
      <c r="AG11" s="778">
        <v>1.41</v>
      </c>
      <c r="AH11" s="778">
        <v>1.58</v>
      </c>
      <c r="AI11" s="778">
        <v>1.34</v>
      </c>
      <c r="AJ11" s="778">
        <v>1.35</v>
      </c>
      <c r="AK11" s="778">
        <v>1.33</v>
      </c>
      <c r="AL11" s="778">
        <v>1.17</v>
      </c>
      <c r="AM11" s="778">
        <v>1.21</v>
      </c>
      <c r="AN11" s="778">
        <v>1.04</v>
      </c>
      <c r="AO11" s="862">
        <v>1.19</v>
      </c>
      <c r="AP11" s="862">
        <v>0.99</v>
      </c>
      <c r="AQ11" s="863">
        <v>1.0063895869999999</v>
      </c>
    </row>
    <row r="12" spans="1:43">
      <c r="A12" s="777" t="s">
        <v>242</v>
      </c>
      <c r="B12" s="778">
        <v>2.19</v>
      </c>
      <c r="C12" s="778">
        <v>1.93</v>
      </c>
      <c r="D12" s="778">
        <v>1.83</v>
      </c>
      <c r="E12" s="778">
        <v>1.77</v>
      </c>
      <c r="F12" s="778">
        <v>1.66</v>
      </c>
      <c r="G12" s="778">
        <v>1.74</v>
      </c>
      <c r="H12" s="778">
        <v>1.55</v>
      </c>
      <c r="I12" s="778">
        <v>1.49</v>
      </c>
      <c r="J12" s="778">
        <v>1.66</v>
      </c>
      <c r="K12" s="778">
        <v>1.53</v>
      </c>
      <c r="L12" s="778">
        <v>1.61</v>
      </c>
      <c r="M12" s="778">
        <v>1.37</v>
      </c>
      <c r="N12" s="778">
        <v>1.54</v>
      </c>
      <c r="O12" s="778">
        <v>1.46</v>
      </c>
      <c r="P12" s="778">
        <v>1.36</v>
      </c>
      <c r="Q12" s="778">
        <v>1.55</v>
      </c>
      <c r="R12" s="778">
        <v>1.44</v>
      </c>
      <c r="S12" s="778">
        <v>1.42</v>
      </c>
      <c r="T12" s="778">
        <v>1.62</v>
      </c>
      <c r="U12" s="778">
        <v>1.53</v>
      </c>
      <c r="V12" s="778">
        <v>1.76</v>
      </c>
      <c r="W12" s="778">
        <v>1.68</v>
      </c>
      <c r="X12" s="778">
        <v>1.64</v>
      </c>
      <c r="Y12" s="778">
        <v>1.53</v>
      </c>
      <c r="Z12" s="778">
        <v>1.63</v>
      </c>
      <c r="AA12" s="778">
        <v>1.67</v>
      </c>
      <c r="AB12" s="778">
        <v>1.73</v>
      </c>
      <c r="AC12" s="778">
        <v>1.65</v>
      </c>
      <c r="AD12" s="778">
        <v>1.59</v>
      </c>
      <c r="AE12" s="778">
        <v>1.5</v>
      </c>
      <c r="AF12" s="778">
        <v>1.61</v>
      </c>
      <c r="AG12" s="778">
        <v>1.45</v>
      </c>
      <c r="AH12" s="778">
        <v>1.3</v>
      </c>
      <c r="AI12" s="778">
        <v>1.61</v>
      </c>
      <c r="AJ12" s="778">
        <v>1.59</v>
      </c>
      <c r="AK12" s="778">
        <v>1.53</v>
      </c>
      <c r="AL12" s="778">
        <v>1.5</v>
      </c>
      <c r="AM12" s="778">
        <v>1.55</v>
      </c>
      <c r="AN12" s="778">
        <v>1.45</v>
      </c>
      <c r="AO12" s="862">
        <v>1.54</v>
      </c>
      <c r="AP12" s="862">
        <v>1.26</v>
      </c>
      <c r="AQ12" s="863">
        <v>1.2215205</v>
      </c>
    </row>
    <row r="13" spans="1:43">
      <c r="A13" s="777" t="s">
        <v>243</v>
      </c>
      <c r="B13" s="778">
        <v>1.28</v>
      </c>
      <c r="C13" s="778">
        <v>1.19</v>
      </c>
      <c r="D13" s="778">
        <v>1.04</v>
      </c>
      <c r="E13" s="778">
        <v>0.98</v>
      </c>
      <c r="F13" s="778">
        <v>0.93</v>
      </c>
      <c r="G13" s="778">
        <v>0.8</v>
      </c>
      <c r="H13" s="778">
        <v>0.78</v>
      </c>
      <c r="I13" s="778">
        <v>0.68</v>
      </c>
      <c r="J13" s="778">
        <v>0.66</v>
      </c>
      <c r="K13" s="778">
        <v>0.56000000000000005</v>
      </c>
      <c r="L13" s="778">
        <v>0.42</v>
      </c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781"/>
      <c r="Z13" s="781"/>
      <c r="AA13" s="781"/>
      <c r="AB13" s="781"/>
      <c r="AC13" s="781"/>
      <c r="AD13" s="781"/>
      <c r="AE13" s="781"/>
      <c r="AF13" s="778"/>
      <c r="AG13" s="778"/>
      <c r="AH13" s="778"/>
      <c r="AI13" s="778"/>
      <c r="AJ13" s="778"/>
      <c r="AK13" s="778"/>
      <c r="AL13" s="778"/>
      <c r="AM13" s="778"/>
      <c r="AN13" s="778"/>
      <c r="AO13" s="862"/>
      <c r="AP13" s="862"/>
      <c r="AQ13" s="863"/>
    </row>
    <row r="14" spans="1:43">
      <c r="A14" s="779" t="s">
        <v>244</v>
      </c>
      <c r="B14" s="772">
        <v>5.09</v>
      </c>
      <c r="C14" s="772">
        <v>4.53</v>
      </c>
      <c r="D14" s="772">
        <v>4.24</v>
      </c>
      <c r="E14" s="772">
        <v>4.09</v>
      </c>
      <c r="F14" s="772">
        <v>3.92</v>
      </c>
      <c r="G14" s="772">
        <v>3.88</v>
      </c>
      <c r="H14" s="772">
        <v>3.65</v>
      </c>
      <c r="I14" s="772">
        <v>3.49</v>
      </c>
      <c r="J14" s="772">
        <v>3.51</v>
      </c>
      <c r="K14" s="772">
        <v>3.39</v>
      </c>
      <c r="L14" s="772">
        <v>3.31</v>
      </c>
      <c r="M14" s="772">
        <v>2.5299999999999998</v>
      </c>
      <c r="N14" s="772">
        <v>2.66</v>
      </c>
      <c r="O14" s="772">
        <v>2.4700000000000002</v>
      </c>
      <c r="P14" s="772">
        <v>2.46</v>
      </c>
      <c r="Q14" s="772">
        <v>2.71</v>
      </c>
      <c r="R14" s="772">
        <v>2.54</v>
      </c>
      <c r="S14" s="772">
        <v>2.5299999999999998</v>
      </c>
      <c r="T14" s="772">
        <v>2.75</v>
      </c>
      <c r="U14" s="772">
        <v>2.72</v>
      </c>
      <c r="V14" s="772">
        <v>3.12</v>
      </c>
      <c r="W14" s="772">
        <v>3.12</v>
      </c>
      <c r="X14" s="772">
        <v>3.04</v>
      </c>
      <c r="Y14" s="772">
        <v>2.87</v>
      </c>
      <c r="Z14" s="772">
        <v>3.16</v>
      </c>
      <c r="AA14" s="772">
        <v>3.22</v>
      </c>
      <c r="AB14" s="772">
        <v>3.31</v>
      </c>
      <c r="AC14" s="772">
        <v>3.16</v>
      </c>
      <c r="AD14" s="772">
        <v>3.03</v>
      </c>
      <c r="AE14" s="772">
        <v>2.64</v>
      </c>
      <c r="AF14" s="772">
        <v>3.04</v>
      </c>
      <c r="AG14" s="772">
        <v>2.86</v>
      </c>
      <c r="AH14" s="772">
        <v>2.88</v>
      </c>
      <c r="AI14" s="772">
        <v>2.95</v>
      </c>
      <c r="AJ14" s="772">
        <v>2.94</v>
      </c>
      <c r="AK14" s="772">
        <v>2.86</v>
      </c>
      <c r="AL14" s="772">
        <v>2.67</v>
      </c>
      <c r="AM14" s="772">
        <v>2.76</v>
      </c>
      <c r="AN14" s="772">
        <v>2.4900000000000002</v>
      </c>
      <c r="AO14" s="856">
        <v>2.73</v>
      </c>
      <c r="AP14" s="856">
        <v>2.25</v>
      </c>
      <c r="AQ14" s="864">
        <v>2.2279100869999997</v>
      </c>
    </row>
    <row r="15" spans="1:43">
      <c r="A15" s="782" t="s">
        <v>239</v>
      </c>
      <c r="B15" s="783">
        <v>32.200000000000003</v>
      </c>
      <c r="C15" s="783">
        <v>29.5</v>
      </c>
      <c r="D15" s="783">
        <v>32.299999999999997</v>
      </c>
      <c r="E15" s="783">
        <v>28.9</v>
      </c>
      <c r="F15" s="783">
        <v>26.5</v>
      </c>
      <c r="G15" s="783">
        <v>25.6</v>
      </c>
      <c r="H15" s="783">
        <v>22.9</v>
      </c>
      <c r="I15" s="783">
        <v>23.9</v>
      </c>
      <c r="J15" s="783">
        <v>24.5</v>
      </c>
      <c r="K15" s="783">
        <v>21.9</v>
      </c>
      <c r="L15" s="783">
        <v>21.9</v>
      </c>
      <c r="M15" s="783">
        <v>23.3</v>
      </c>
      <c r="N15" s="783">
        <v>33.799999999999997</v>
      </c>
      <c r="O15" s="783">
        <v>20</v>
      </c>
      <c r="P15" s="783">
        <v>16</v>
      </c>
      <c r="Q15" s="783">
        <v>11.07</v>
      </c>
      <c r="R15" s="783">
        <v>20</v>
      </c>
      <c r="S15" s="783">
        <v>32</v>
      </c>
      <c r="T15" s="783">
        <v>21.82</v>
      </c>
      <c r="U15" s="783">
        <v>18.38</v>
      </c>
      <c r="V15" s="783">
        <v>22.44</v>
      </c>
      <c r="W15" s="783">
        <v>22.58</v>
      </c>
      <c r="X15" s="783">
        <v>20.059999999999999</v>
      </c>
      <c r="Y15" s="783">
        <v>22.29</v>
      </c>
      <c r="Z15" s="783">
        <v>21.52</v>
      </c>
      <c r="AA15" s="783">
        <v>21.1</v>
      </c>
      <c r="AB15" s="783">
        <v>22.89</v>
      </c>
      <c r="AC15" s="783">
        <v>22.9</v>
      </c>
      <c r="AD15" s="783">
        <v>23.43</v>
      </c>
      <c r="AE15" s="783">
        <v>23.18</v>
      </c>
      <c r="AF15" s="783">
        <v>23.03</v>
      </c>
      <c r="AG15" s="783">
        <v>24.83</v>
      </c>
      <c r="AH15" s="783">
        <v>25.35</v>
      </c>
      <c r="AI15" s="783">
        <v>23.73</v>
      </c>
      <c r="AJ15" s="783">
        <v>24.49</v>
      </c>
      <c r="AK15" s="783">
        <v>24.83</v>
      </c>
      <c r="AL15" s="783">
        <v>23.6</v>
      </c>
      <c r="AM15" s="783">
        <v>25.45</v>
      </c>
      <c r="AN15" s="783">
        <v>26.74</v>
      </c>
      <c r="AO15" s="866">
        <v>24.54</v>
      </c>
      <c r="AP15" s="866">
        <v>22.8</v>
      </c>
      <c r="AQ15" s="865">
        <v>25.8</v>
      </c>
    </row>
    <row r="16" spans="1:43">
      <c r="A16" s="784" t="s">
        <v>245</v>
      </c>
      <c r="B16" s="785">
        <v>12.15</v>
      </c>
      <c r="C16" s="785">
        <v>11.07</v>
      </c>
      <c r="D16" s="785">
        <v>10.19</v>
      </c>
      <c r="E16" s="785">
        <v>9.4499999999999993</v>
      </c>
      <c r="F16" s="785">
        <v>8.8800000000000008</v>
      </c>
      <c r="G16" s="785">
        <v>8.39</v>
      </c>
      <c r="H16" s="785">
        <v>7.77</v>
      </c>
      <c r="I16" s="785">
        <v>7.37</v>
      </c>
      <c r="J16" s="785">
        <v>7.07</v>
      </c>
      <c r="K16" s="785">
        <v>7.31</v>
      </c>
      <c r="L16" s="785">
        <v>7.58</v>
      </c>
      <c r="M16" s="785">
        <v>6.83</v>
      </c>
      <c r="N16" s="785">
        <v>6.91</v>
      </c>
      <c r="O16" s="785">
        <v>5.95</v>
      </c>
      <c r="P16" s="785">
        <v>5.61</v>
      </c>
      <c r="Q16" s="785">
        <v>5.86</v>
      </c>
      <c r="R16" s="785">
        <v>5.74</v>
      </c>
      <c r="S16" s="785">
        <v>5.68</v>
      </c>
      <c r="T16" s="785">
        <v>6.2</v>
      </c>
      <c r="U16" s="785">
        <v>6.82</v>
      </c>
      <c r="V16" s="785">
        <v>7.26</v>
      </c>
      <c r="W16" s="785">
        <v>6.71</v>
      </c>
      <c r="X16" s="785">
        <v>6.94</v>
      </c>
      <c r="Y16" s="785">
        <v>6.89</v>
      </c>
      <c r="Z16" s="785">
        <v>7.32</v>
      </c>
      <c r="AA16" s="785">
        <v>7.86</v>
      </c>
      <c r="AB16" s="785">
        <v>7.95</v>
      </c>
      <c r="AC16" s="785">
        <v>7.54</v>
      </c>
      <c r="AD16" s="785">
        <v>7.51</v>
      </c>
      <c r="AE16" s="785">
        <v>7.42</v>
      </c>
      <c r="AF16" s="785">
        <v>8.06</v>
      </c>
      <c r="AG16" s="785">
        <v>7.86</v>
      </c>
      <c r="AH16" s="785">
        <v>7.83</v>
      </c>
      <c r="AI16" s="785">
        <v>7.91</v>
      </c>
      <c r="AJ16" s="785">
        <v>7.75</v>
      </c>
      <c r="AK16" s="785">
        <v>7.46</v>
      </c>
      <c r="AL16" s="785">
        <v>6.83</v>
      </c>
      <c r="AM16" s="785">
        <v>6.72</v>
      </c>
      <c r="AN16" s="785">
        <v>6.69</v>
      </c>
      <c r="AO16" s="867">
        <v>7.36</v>
      </c>
      <c r="AP16" s="867">
        <v>6.52</v>
      </c>
      <c r="AQ16" s="868">
        <v>6.7834170549999993</v>
      </c>
    </row>
    <row r="17" spans="1:43">
      <c r="A17" s="770"/>
      <c r="B17" s="768"/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768"/>
      <c r="AH17" s="768"/>
      <c r="AI17" s="768"/>
      <c r="AJ17" s="768"/>
      <c r="AK17" s="768"/>
      <c r="AL17" s="768"/>
      <c r="AM17" s="768"/>
      <c r="AN17" s="768"/>
      <c r="AO17" s="854"/>
      <c r="AP17" s="854"/>
      <c r="AQ17" s="854"/>
    </row>
    <row r="18" spans="1:43">
      <c r="A18" s="771" t="s">
        <v>537</v>
      </c>
      <c r="B18" s="770"/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C18" s="770"/>
      <c r="AD18" s="770"/>
      <c r="AE18" s="770"/>
      <c r="AF18" s="770"/>
      <c r="AG18" s="770"/>
      <c r="AH18" s="770"/>
      <c r="AI18" s="770"/>
      <c r="AJ18" s="770"/>
      <c r="AK18" s="770"/>
      <c r="AL18" s="770"/>
      <c r="AM18" s="770"/>
      <c r="AN18" s="770"/>
      <c r="AO18" s="855"/>
      <c r="AP18" s="855"/>
      <c r="AQ18" s="857" t="s">
        <v>534</v>
      </c>
    </row>
    <row r="19" spans="1:43" ht="22.5">
      <c r="A19" s="770"/>
      <c r="B19" s="773">
        <v>1980</v>
      </c>
      <c r="C19" s="774">
        <v>1981</v>
      </c>
      <c r="D19" s="774">
        <v>1982</v>
      </c>
      <c r="E19" s="774">
        <v>1983</v>
      </c>
      <c r="F19" s="774">
        <v>1984</v>
      </c>
      <c r="G19" s="774">
        <v>1985</v>
      </c>
      <c r="H19" s="774">
        <v>1986</v>
      </c>
      <c r="I19" s="774">
        <v>1987</v>
      </c>
      <c r="J19" s="774">
        <v>1988</v>
      </c>
      <c r="K19" s="774">
        <v>1989</v>
      </c>
      <c r="L19" s="774">
        <v>1990</v>
      </c>
      <c r="M19" s="774" t="s">
        <v>234</v>
      </c>
      <c r="N19" s="774">
        <v>1992</v>
      </c>
      <c r="O19" s="774">
        <v>1993</v>
      </c>
      <c r="P19" s="774">
        <v>1994</v>
      </c>
      <c r="Q19" s="774">
        <v>1995</v>
      </c>
      <c r="R19" s="774">
        <v>1996</v>
      </c>
      <c r="S19" s="774">
        <v>1997</v>
      </c>
      <c r="T19" s="774">
        <v>1998</v>
      </c>
      <c r="U19" s="774">
        <v>1999</v>
      </c>
      <c r="V19" s="774">
        <v>2000</v>
      </c>
      <c r="W19" s="774">
        <v>2001</v>
      </c>
      <c r="X19" s="774">
        <v>2002</v>
      </c>
      <c r="Y19" s="774">
        <v>2003</v>
      </c>
      <c r="Z19" s="774">
        <v>2004</v>
      </c>
      <c r="AA19" s="774">
        <v>2005</v>
      </c>
      <c r="AB19" s="774">
        <v>2006</v>
      </c>
      <c r="AC19" s="774">
        <v>2007</v>
      </c>
      <c r="AD19" s="774">
        <v>2008</v>
      </c>
      <c r="AE19" s="774">
        <v>2009</v>
      </c>
      <c r="AF19" s="774">
        <v>2010</v>
      </c>
      <c r="AG19" s="774">
        <v>2011</v>
      </c>
      <c r="AH19" s="774">
        <v>2012</v>
      </c>
      <c r="AI19" s="774">
        <v>2013</v>
      </c>
      <c r="AJ19" s="774">
        <v>2014</v>
      </c>
      <c r="AK19" s="774">
        <v>2015</v>
      </c>
      <c r="AL19" s="774">
        <v>2016</v>
      </c>
      <c r="AM19" s="774">
        <v>2017</v>
      </c>
      <c r="AN19" s="774">
        <v>2018</v>
      </c>
      <c r="AO19" s="858">
        <v>2019</v>
      </c>
      <c r="AP19" s="858">
        <v>2020</v>
      </c>
      <c r="AQ19" s="859">
        <v>2021</v>
      </c>
    </row>
    <row r="20" spans="1:43">
      <c r="A20" s="775" t="s">
        <v>235</v>
      </c>
      <c r="B20" s="776"/>
      <c r="C20" s="776"/>
      <c r="D20" s="776"/>
      <c r="E20" s="776"/>
      <c r="F20" s="776"/>
      <c r="G20" s="776"/>
      <c r="H20" s="776"/>
      <c r="I20" s="776"/>
      <c r="J20" s="776"/>
      <c r="K20" s="776"/>
      <c r="L20" s="776"/>
      <c r="M20" s="776"/>
      <c r="N20" s="776"/>
      <c r="O20" s="776"/>
      <c r="P20" s="776"/>
      <c r="Q20" s="776"/>
      <c r="R20" s="776"/>
      <c r="S20" s="776"/>
      <c r="T20" s="776"/>
      <c r="U20" s="776"/>
      <c r="V20" s="776"/>
      <c r="W20" s="776"/>
      <c r="X20" s="776"/>
      <c r="Y20" s="776"/>
      <c r="Z20" s="776"/>
      <c r="AA20" s="776"/>
      <c r="AB20" s="776"/>
      <c r="AC20" s="776"/>
      <c r="AD20" s="776"/>
      <c r="AE20" s="776"/>
      <c r="AF20" s="776"/>
      <c r="AG20" s="776"/>
      <c r="AH20" s="776"/>
      <c r="AI20" s="776"/>
      <c r="AJ20" s="776"/>
      <c r="AK20" s="776"/>
      <c r="AL20" s="776"/>
      <c r="AM20" s="776"/>
      <c r="AN20" s="776"/>
      <c r="AO20" s="860"/>
      <c r="AP20" s="860"/>
      <c r="AQ20" s="861"/>
    </row>
    <row r="21" spans="1:43">
      <c r="A21" s="777" t="s">
        <v>236</v>
      </c>
      <c r="B21" s="778">
        <v>31.17</v>
      </c>
      <c r="C21" s="778">
        <v>27.95</v>
      </c>
      <c r="D21" s="778">
        <v>25.14</v>
      </c>
      <c r="E21" s="778">
        <v>22.79</v>
      </c>
      <c r="F21" s="778">
        <v>20.9</v>
      </c>
      <c r="G21" s="778">
        <v>19.079999999999998</v>
      </c>
      <c r="H21" s="778">
        <v>18.07</v>
      </c>
      <c r="I21" s="778">
        <v>17.41</v>
      </c>
      <c r="J21" s="778">
        <v>18.21</v>
      </c>
      <c r="K21" s="778">
        <v>20.149999999999999</v>
      </c>
      <c r="L21" s="778">
        <v>21.23</v>
      </c>
      <c r="M21" s="778">
        <v>23.18</v>
      </c>
      <c r="N21" s="778">
        <v>22.8</v>
      </c>
      <c r="O21" s="778">
        <v>18.14</v>
      </c>
      <c r="P21" s="778">
        <v>18.04</v>
      </c>
      <c r="Q21" s="778">
        <v>18.600000000000001</v>
      </c>
      <c r="R21" s="778">
        <v>16.8</v>
      </c>
      <c r="S21" s="778">
        <v>16.399999999999999</v>
      </c>
      <c r="T21" s="778">
        <v>18.489999999999998</v>
      </c>
      <c r="U21" s="778">
        <v>20.76</v>
      </c>
      <c r="V21" s="778">
        <v>21.83</v>
      </c>
      <c r="W21" s="778">
        <v>19.41</v>
      </c>
      <c r="X21" s="778">
        <v>21.34</v>
      </c>
      <c r="Y21" s="778">
        <v>22.01</v>
      </c>
      <c r="Z21" s="778">
        <v>22.26</v>
      </c>
      <c r="AA21" s="778">
        <v>23.48</v>
      </c>
      <c r="AB21" s="778">
        <v>25.03</v>
      </c>
      <c r="AC21" s="778">
        <v>23.61</v>
      </c>
      <c r="AD21" s="778">
        <v>23.63</v>
      </c>
      <c r="AE21" s="778">
        <v>24.48</v>
      </c>
      <c r="AF21" s="778">
        <v>20.07</v>
      </c>
      <c r="AG21" s="778">
        <v>20.54</v>
      </c>
      <c r="AH21" s="778">
        <v>20.14</v>
      </c>
      <c r="AI21" s="778">
        <v>19.920000000000002</v>
      </c>
      <c r="AJ21" s="778">
        <v>20.52</v>
      </c>
      <c r="AK21" s="778">
        <v>21.07</v>
      </c>
      <c r="AL21" s="778">
        <v>19.57</v>
      </c>
      <c r="AM21" s="778">
        <v>20.5</v>
      </c>
      <c r="AN21" s="778">
        <v>19.95</v>
      </c>
      <c r="AO21" s="862">
        <v>23.53</v>
      </c>
      <c r="AP21" s="862">
        <v>22.59</v>
      </c>
      <c r="AQ21" s="863">
        <v>21.631402000000001</v>
      </c>
    </row>
    <row r="22" spans="1:43">
      <c r="A22" s="777" t="s">
        <v>237</v>
      </c>
      <c r="B22" s="778">
        <v>19.809999999999999</v>
      </c>
      <c r="C22" s="778">
        <v>18.07</v>
      </c>
      <c r="D22" s="778">
        <v>15.46</v>
      </c>
      <c r="E22" s="778">
        <v>13.91</v>
      </c>
      <c r="F22" s="778">
        <v>12.86</v>
      </c>
      <c r="G22" s="778">
        <v>11.37</v>
      </c>
      <c r="H22" s="778">
        <v>11.68</v>
      </c>
      <c r="I22" s="778">
        <v>11.21</v>
      </c>
      <c r="J22" s="778">
        <v>10.4</v>
      </c>
      <c r="K22" s="778">
        <v>10.52</v>
      </c>
      <c r="L22" s="778">
        <v>11.64</v>
      </c>
      <c r="M22" s="778">
        <v>9.77</v>
      </c>
      <c r="N22" s="778">
        <v>8.49</v>
      </c>
      <c r="O22" s="778">
        <v>8.02</v>
      </c>
      <c r="P22" s="778">
        <v>7.46</v>
      </c>
      <c r="Q22" s="778">
        <v>6.57</v>
      </c>
      <c r="R22" s="778">
        <v>6.1</v>
      </c>
      <c r="S22" s="778">
        <v>5.7</v>
      </c>
      <c r="T22" s="778">
        <v>5.26</v>
      </c>
      <c r="U22" s="778">
        <v>5.63</v>
      </c>
      <c r="V22" s="778">
        <v>4.87</v>
      </c>
      <c r="W22" s="778">
        <v>5.36</v>
      </c>
      <c r="X22" s="778">
        <v>5.19</v>
      </c>
      <c r="Y22" s="778">
        <v>5.22</v>
      </c>
      <c r="Z22" s="778">
        <v>5.24</v>
      </c>
      <c r="AA22" s="778">
        <v>5.45</v>
      </c>
      <c r="AB22" s="778">
        <v>5.52</v>
      </c>
      <c r="AC22" s="778">
        <v>6.31</v>
      </c>
      <c r="AD22" s="778">
        <v>5.94</v>
      </c>
      <c r="AE22" s="778">
        <v>5.53</v>
      </c>
      <c r="AF22" s="778">
        <v>10.26</v>
      </c>
      <c r="AG22" s="778">
        <v>10.199999999999999</v>
      </c>
      <c r="AH22" s="778">
        <v>9.6300000000000008</v>
      </c>
      <c r="AI22" s="778">
        <v>8.99</v>
      </c>
      <c r="AJ22" s="778">
        <v>7.73</v>
      </c>
      <c r="AK22" s="778">
        <v>5.92</v>
      </c>
      <c r="AL22" s="778">
        <v>7.83</v>
      </c>
      <c r="AM22" s="778">
        <v>6.04</v>
      </c>
      <c r="AN22" s="778">
        <v>7.97</v>
      </c>
      <c r="AO22" s="862">
        <v>6.97</v>
      </c>
      <c r="AP22" s="862">
        <v>5.6</v>
      </c>
      <c r="AQ22" s="863">
        <v>7.9790599999999996</v>
      </c>
    </row>
    <row r="23" spans="1:43">
      <c r="A23" s="779" t="s">
        <v>238</v>
      </c>
      <c r="B23" s="772">
        <v>50.98</v>
      </c>
      <c r="C23" s="772">
        <v>46.02</v>
      </c>
      <c r="D23" s="772">
        <v>40.6</v>
      </c>
      <c r="E23" s="772">
        <v>36.700000000000003</v>
      </c>
      <c r="F23" s="772">
        <v>33.76</v>
      </c>
      <c r="G23" s="772">
        <v>30.45</v>
      </c>
      <c r="H23" s="772">
        <v>29.75</v>
      </c>
      <c r="I23" s="772">
        <v>28.62</v>
      </c>
      <c r="J23" s="772">
        <v>28.61</v>
      </c>
      <c r="K23" s="772">
        <v>30.67</v>
      </c>
      <c r="L23" s="772">
        <v>32.869999999999997</v>
      </c>
      <c r="M23" s="772">
        <v>32.950000000000003</v>
      </c>
      <c r="N23" s="772">
        <v>31.29</v>
      </c>
      <c r="O23" s="772">
        <v>26.16</v>
      </c>
      <c r="P23" s="772">
        <v>25.5</v>
      </c>
      <c r="Q23" s="772">
        <v>25.17</v>
      </c>
      <c r="R23" s="772">
        <v>22.9</v>
      </c>
      <c r="S23" s="772">
        <v>22.1</v>
      </c>
      <c r="T23" s="772">
        <v>23.75</v>
      </c>
      <c r="U23" s="772">
        <v>26.39</v>
      </c>
      <c r="V23" s="772">
        <v>26.7</v>
      </c>
      <c r="W23" s="772">
        <v>24.77</v>
      </c>
      <c r="X23" s="772">
        <v>26.53</v>
      </c>
      <c r="Y23" s="772">
        <v>27.23</v>
      </c>
      <c r="Z23" s="772">
        <v>27.5</v>
      </c>
      <c r="AA23" s="772">
        <v>28.93</v>
      </c>
      <c r="AB23" s="772">
        <v>30.55</v>
      </c>
      <c r="AC23" s="772">
        <v>29.92</v>
      </c>
      <c r="AD23" s="772">
        <v>29.57</v>
      </c>
      <c r="AE23" s="772">
        <v>30</v>
      </c>
      <c r="AF23" s="772">
        <v>30.33</v>
      </c>
      <c r="AG23" s="772">
        <v>30.74</v>
      </c>
      <c r="AH23" s="772">
        <v>29.77</v>
      </c>
      <c r="AI23" s="772">
        <v>28.91</v>
      </c>
      <c r="AJ23" s="772">
        <v>28.25</v>
      </c>
      <c r="AK23" s="772">
        <v>26.99</v>
      </c>
      <c r="AL23" s="772">
        <v>27.4</v>
      </c>
      <c r="AM23" s="772">
        <v>26.54</v>
      </c>
      <c r="AN23" s="772">
        <v>27.92</v>
      </c>
      <c r="AO23" s="856">
        <v>30.5</v>
      </c>
      <c r="AP23" s="856">
        <v>28.189999999999998</v>
      </c>
      <c r="AQ23" s="864">
        <v>29.610462000000002</v>
      </c>
    </row>
    <row r="24" spans="1:43">
      <c r="A24" s="780" t="s">
        <v>239</v>
      </c>
      <c r="B24" s="778">
        <v>99.2</v>
      </c>
      <c r="C24" s="778">
        <v>99.1</v>
      </c>
      <c r="D24" s="778">
        <v>99.2</v>
      </c>
      <c r="E24" s="778">
        <v>99.1</v>
      </c>
      <c r="F24" s="778">
        <v>98.8</v>
      </c>
      <c r="G24" s="778">
        <v>98.5</v>
      </c>
      <c r="H24" s="778">
        <v>98.7</v>
      </c>
      <c r="I24" s="778">
        <v>98.6</v>
      </c>
      <c r="J24" s="778">
        <v>98.7</v>
      </c>
      <c r="K24" s="778">
        <v>98.3</v>
      </c>
      <c r="L24" s="778">
        <v>97</v>
      </c>
      <c r="M24" s="778">
        <v>96.8</v>
      </c>
      <c r="N24" s="778">
        <v>96.5</v>
      </c>
      <c r="O24" s="778">
        <v>96.2</v>
      </c>
      <c r="P24" s="778">
        <v>96.75</v>
      </c>
      <c r="Q24" s="778">
        <v>95.35</v>
      </c>
      <c r="R24" s="778">
        <v>94.32</v>
      </c>
      <c r="S24" s="778">
        <v>94.57</v>
      </c>
      <c r="T24" s="778">
        <v>93.43</v>
      </c>
      <c r="U24" s="778">
        <v>92.8</v>
      </c>
      <c r="V24" s="778">
        <v>92.13</v>
      </c>
      <c r="W24" s="778">
        <v>91.13</v>
      </c>
      <c r="X24" s="778">
        <v>91.52</v>
      </c>
      <c r="Y24" s="778">
        <v>90.36</v>
      </c>
      <c r="Z24" s="778">
        <v>89.89</v>
      </c>
      <c r="AA24" s="778">
        <v>89.6</v>
      </c>
      <c r="AB24" s="778">
        <v>91.41</v>
      </c>
      <c r="AC24" s="778">
        <v>89.49</v>
      </c>
      <c r="AD24" s="778">
        <v>86.91</v>
      </c>
      <c r="AE24" s="778">
        <v>86.72</v>
      </c>
      <c r="AF24" s="778">
        <v>87.89</v>
      </c>
      <c r="AG24" s="778">
        <v>89.1</v>
      </c>
      <c r="AH24" s="778">
        <v>88.92</v>
      </c>
      <c r="AI24" s="778">
        <v>88.17</v>
      </c>
      <c r="AJ24" s="778">
        <v>86.58</v>
      </c>
      <c r="AK24" s="778">
        <v>85.43</v>
      </c>
      <c r="AL24" s="778">
        <v>87.81</v>
      </c>
      <c r="AM24" s="778">
        <v>87.84</v>
      </c>
      <c r="AN24" s="778">
        <v>88.68</v>
      </c>
      <c r="AO24" s="862">
        <v>86.85</v>
      </c>
      <c r="AP24" s="862">
        <v>83.8</v>
      </c>
      <c r="AQ24" s="865">
        <v>82.15</v>
      </c>
    </row>
    <row r="25" spans="1:43">
      <c r="A25" s="775" t="s">
        <v>246</v>
      </c>
      <c r="B25" s="776"/>
      <c r="C25" s="776"/>
      <c r="D25" s="776"/>
      <c r="E25" s="776"/>
      <c r="F25" s="776"/>
      <c r="G25" s="776"/>
      <c r="H25" s="776"/>
      <c r="I25" s="776"/>
      <c r="J25" s="776"/>
      <c r="K25" s="776"/>
      <c r="L25" s="776"/>
      <c r="M25" s="776"/>
      <c r="N25" s="776"/>
      <c r="O25" s="776"/>
      <c r="P25" s="776"/>
      <c r="Q25" s="776"/>
      <c r="R25" s="776"/>
      <c r="S25" s="776"/>
      <c r="T25" s="776"/>
      <c r="U25" s="776"/>
      <c r="V25" s="776"/>
      <c r="W25" s="776"/>
      <c r="X25" s="776"/>
      <c r="Y25" s="776"/>
      <c r="Z25" s="776"/>
      <c r="AA25" s="776"/>
      <c r="AB25" s="776"/>
      <c r="AC25" s="776"/>
      <c r="AD25" s="776"/>
      <c r="AE25" s="776"/>
      <c r="AF25" s="776"/>
      <c r="AG25" s="776"/>
      <c r="AH25" s="776"/>
      <c r="AI25" s="776"/>
      <c r="AJ25" s="776"/>
      <c r="AK25" s="776"/>
      <c r="AL25" s="776"/>
      <c r="AM25" s="776"/>
      <c r="AN25" s="776"/>
      <c r="AO25" s="860"/>
      <c r="AP25" s="860"/>
      <c r="AQ25" s="861"/>
    </row>
    <row r="26" spans="1:43">
      <c r="A26" s="777" t="s">
        <v>241</v>
      </c>
      <c r="B26" s="778">
        <v>12.21</v>
      </c>
      <c r="C26" s="778">
        <v>10.34</v>
      </c>
      <c r="D26" s="778">
        <v>10.57</v>
      </c>
      <c r="E26" s="778">
        <v>10.16</v>
      </c>
      <c r="F26" s="778">
        <v>10.38</v>
      </c>
      <c r="G26" s="778">
        <v>10.33</v>
      </c>
      <c r="H26" s="778">
        <v>10.97</v>
      </c>
      <c r="I26" s="778">
        <v>10.61</v>
      </c>
      <c r="J26" s="778">
        <v>10.89</v>
      </c>
      <c r="K26" s="778">
        <v>12.19</v>
      </c>
      <c r="L26" s="778">
        <v>12.16</v>
      </c>
      <c r="M26" s="778">
        <v>12.04</v>
      </c>
      <c r="N26" s="778">
        <v>11.77</v>
      </c>
      <c r="O26" s="778">
        <v>10.67</v>
      </c>
      <c r="P26" s="778">
        <v>11.23</v>
      </c>
      <c r="Q26" s="778">
        <v>11.97</v>
      </c>
      <c r="R26" s="778">
        <v>11.05</v>
      </c>
      <c r="S26" s="778">
        <v>11.1</v>
      </c>
      <c r="T26" s="778">
        <v>10.51</v>
      </c>
      <c r="U26" s="778">
        <v>12.01</v>
      </c>
      <c r="V26" s="778">
        <v>12.69</v>
      </c>
      <c r="W26" s="778">
        <v>13.63</v>
      </c>
      <c r="X26" s="778">
        <v>13.22</v>
      </c>
      <c r="Y26" s="778">
        <v>12.05</v>
      </c>
      <c r="Z26" s="778">
        <v>14.4</v>
      </c>
      <c r="AA26" s="778">
        <v>14.32</v>
      </c>
      <c r="AB26" s="778">
        <v>14.34</v>
      </c>
      <c r="AC26" s="778">
        <v>14.19</v>
      </c>
      <c r="AD26" s="778">
        <v>13.76</v>
      </c>
      <c r="AE26" s="778">
        <v>10.41</v>
      </c>
      <c r="AF26" s="778">
        <v>13.43</v>
      </c>
      <c r="AG26" s="778">
        <v>13.08</v>
      </c>
      <c r="AH26" s="778">
        <v>12.44</v>
      </c>
      <c r="AI26" s="778">
        <v>12.99</v>
      </c>
      <c r="AJ26" s="778">
        <v>12.16</v>
      </c>
      <c r="AK26" s="778">
        <v>11.33</v>
      </c>
      <c r="AL26" s="778">
        <v>10.58</v>
      </c>
      <c r="AM26" s="778">
        <v>11.01</v>
      </c>
      <c r="AN26" s="778">
        <v>8.99</v>
      </c>
      <c r="AO26" s="862">
        <v>10.050000000000001</v>
      </c>
      <c r="AP26" s="862">
        <v>9.17</v>
      </c>
      <c r="AQ26" s="863">
        <v>9.504785</v>
      </c>
    </row>
    <row r="27" spans="1:43">
      <c r="A27" s="777" t="s">
        <v>242</v>
      </c>
      <c r="B27" s="778">
        <v>21.29</v>
      </c>
      <c r="C27" s="778">
        <v>20.05</v>
      </c>
      <c r="D27" s="778">
        <v>18.91</v>
      </c>
      <c r="E27" s="778">
        <v>19.23</v>
      </c>
      <c r="F27" s="778">
        <v>19.11</v>
      </c>
      <c r="G27" s="778">
        <v>18.57</v>
      </c>
      <c r="H27" s="778">
        <v>17.77</v>
      </c>
      <c r="I27" s="778">
        <v>17.329999999999998</v>
      </c>
      <c r="J27" s="778">
        <v>18.829999999999998</v>
      </c>
      <c r="K27" s="778">
        <v>17.63</v>
      </c>
      <c r="L27" s="778">
        <v>18.54</v>
      </c>
      <c r="M27" s="778">
        <v>16.16</v>
      </c>
      <c r="N27" s="778">
        <v>16.809999999999999</v>
      </c>
      <c r="O27" s="778">
        <v>17.03</v>
      </c>
      <c r="P27" s="778">
        <v>16.579999999999998</v>
      </c>
      <c r="Q27" s="778">
        <v>17.739999999999998</v>
      </c>
      <c r="R27" s="778">
        <v>16.72</v>
      </c>
      <c r="S27" s="778">
        <v>16.3</v>
      </c>
      <c r="T27" s="778">
        <v>16.53</v>
      </c>
      <c r="U27" s="778">
        <v>16.59</v>
      </c>
      <c r="V27" s="778">
        <v>19.28</v>
      </c>
      <c r="W27" s="778">
        <v>17.760000000000002</v>
      </c>
      <c r="X27" s="778">
        <v>17.04</v>
      </c>
      <c r="Y27" s="778">
        <v>15.38</v>
      </c>
      <c r="Z27" s="778">
        <v>16.09</v>
      </c>
      <c r="AA27" s="778">
        <v>16.260000000000002</v>
      </c>
      <c r="AB27" s="778">
        <v>17.440000000000001</v>
      </c>
      <c r="AC27" s="778">
        <v>17.64</v>
      </c>
      <c r="AD27" s="778">
        <v>16.82</v>
      </c>
      <c r="AE27" s="778">
        <v>15.7</v>
      </c>
      <c r="AF27" s="778">
        <v>16.690000000000001</v>
      </c>
      <c r="AG27" s="778">
        <v>14.84</v>
      </c>
      <c r="AH27" s="778">
        <v>16.239999999999998</v>
      </c>
      <c r="AI27" s="778">
        <v>16.3</v>
      </c>
      <c r="AJ27" s="778">
        <v>16.149999999999999</v>
      </c>
      <c r="AK27" s="778">
        <v>15.41</v>
      </c>
      <c r="AL27" s="778">
        <v>14.78</v>
      </c>
      <c r="AM27" s="778">
        <v>15</v>
      </c>
      <c r="AN27" s="778">
        <v>14.79</v>
      </c>
      <c r="AO27" s="862">
        <v>15.8</v>
      </c>
      <c r="AP27" s="862">
        <v>13.05</v>
      </c>
      <c r="AQ27" s="863">
        <v>12.824655999999999</v>
      </c>
    </row>
    <row r="28" spans="1:43">
      <c r="A28" s="777" t="s">
        <v>243</v>
      </c>
      <c r="B28" s="778">
        <v>7.72</v>
      </c>
      <c r="C28" s="778">
        <v>7.16</v>
      </c>
      <c r="D28" s="778">
        <v>6.33</v>
      </c>
      <c r="E28" s="778">
        <v>5.86</v>
      </c>
      <c r="F28" s="778">
        <v>5.64</v>
      </c>
      <c r="G28" s="778">
        <v>4.7699999999999996</v>
      </c>
      <c r="H28" s="778">
        <v>4.63</v>
      </c>
      <c r="I28" s="778">
        <v>4.16</v>
      </c>
      <c r="J28" s="778">
        <v>4.1100000000000003</v>
      </c>
      <c r="K28" s="778">
        <v>3.41</v>
      </c>
      <c r="L28" s="778">
        <v>2.52</v>
      </c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781"/>
      <c r="X28" s="781"/>
      <c r="Y28" s="781"/>
      <c r="Z28" s="781"/>
      <c r="AA28" s="781"/>
      <c r="AB28" s="781"/>
      <c r="AC28" s="781"/>
      <c r="AD28" s="781"/>
      <c r="AE28" s="781"/>
      <c r="AF28" s="778"/>
      <c r="AG28" s="778"/>
      <c r="AH28" s="778"/>
      <c r="AI28" s="778"/>
      <c r="AJ28" s="778"/>
      <c r="AK28" s="778"/>
      <c r="AL28" s="778"/>
      <c r="AM28" s="778"/>
      <c r="AN28" s="778"/>
      <c r="AO28" s="862"/>
      <c r="AP28" s="862"/>
      <c r="AQ28" s="863"/>
    </row>
    <row r="29" spans="1:43">
      <c r="A29" s="779" t="s">
        <v>244</v>
      </c>
      <c r="B29" s="772">
        <v>41.22</v>
      </c>
      <c r="C29" s="772">
        <v>37.549999999999997</v>
      </c>
      <c r="D29" s="772">
        <v>35.81</v>
      </c>
      <c r="E29" s="772">
        <v>35.25</v>
      </c>
      <c r="F29" s="772">
        <v>35.130000000000003</v>
      </c>
      <c r="G29" s="772">
        <v>33.67</v>
      </c>
      <c r="H29" s="772">
        <v>33.369999999999997</v>
      </c>
      <c r="I29" s="772">
        <v>32.1</v>
      </c>
      <c r="J29" s="772">
        <v>33.83</v>
      </c>
      <c r="K29" s="772">
        <v>33.229999999999997</v>
      </c>
      <c r="L29" s="772">
        <v>33.22</v>
      </c>
      <c r="M29" s="772">
        <v>28.2</v>
      </c>
      <c r="N29" s="772">
        <v>28.58</v>
      </c>
      <c r="O29" s="772">
        <v>27.7</v>
      </c>
      <c r="P29" s="772">
        <v>27.81</v>
      </c>
      <c r="Q29" s="772">
        <v>29.71</v>
      </c>
      <c r="R29" s="772">
        <v>27.77</v>
      </c>
      <c r="S29" s="772">
        <v>27.4</v>
      </c>
      <c r="T29" s="772">
        <v>27.04</v>
      </c>
      <c r="U29" s="772">
        <v>28.6</v>
      </c>
      <c r="V29" s="772">
        <v>31.97</v>
      </c>
      <c r="W29" s="772">
        <v>31.39</v>
      </c>
      <c r="X29" s="772">
        <v>30.26</v>
      </c>
      <c r="Y29" s="772">
        <v>27.43</v>
      </c>
      <c r="Z29" s="772">
        <v>30.49</v>
      </c>
      <c r="AA29" s="772">
        <v>30.58</v>
      </c>
      <c r="AB29" s="772">
        <v>31.78</v>
      </c>
      <c r="AC29" s="772">
        <v>31.83</v>
      </c>
      <c r="AD29" s="772">
        <v>30.58</v>
      </c>
      <c r="AE29" s="772">
        <v>26.11</v>
      </c>
      <c r="AF29" s="772">
        <v>30.12</v>
      </c>
      <c r="AG29" s="772">
        <v>27.92</v>
      </c>
      <c r="AH29" s="772">
        <v>28.68</v>
      </c>
      <c r="AI29" s="772">
        <v>29.29</v>
      </c>
      <c r="AJ29" s="772">
        <v>28.31</v>
      </c>
      <c r="AK29" s="772">
        <v>26.74</v>
      </c>
      <c r="AL29" s="772">
        <v>25.36</v>
      </c>
      <c r="AM29" s="772">
        <v>26.01</v>
      </c>
      <c r="AN29" s="772">
        <v>23.78</v>
      </c>
      <c r="AO29" s="856">
        <v>25.85</v>
      </c>
      <c r="AP29" s="856">
        <v>22.22</v>
      </c>
      <c r="AQ29" s="864">
        <v>22.329440999999999</v>
      </c>
    </row>
    <row r="30" spans="1:43">
      <c r="A30" s="782" t="s">
        <v>239</v>
      </c>
      <c r="B30" s="783">
        <v>19</v>
      </c>
      <c r="C30" s="783">
        <v>17.600000000000001</v>
      </c>
      <c r="D30" s="783">
        <v>18.899999999999999</v>
      </c>
      <c r="E30" s="783">
        <v>16.7</v>
      </c>
      <c r="F30" s="783">
        <v>15</v>
      </c>
      <c r="G30" s="783">
        <v>14</v>
      </c>
      <c r="H30" s="783">
        <v>11.2</v>
      </c>
      <c r="I30" s="783">
        <v>11.5</v>
      </c>
      <c r="J30" s="783">
        <v>13.43</v>
      </c>
      <c r="K30" s="783">
        <v>10.1</v>
      </c>
      <c r="L30" s="783">
        <v>10.8</v>
      </c>
      <c r="M30" s="783">
        <v>10.9</v>
      </c>
      <c r="N30" s="783">
        <v>11.2</v>
      </c>
      <c r="O30" s="783">
        <v>9.4</v>
      </c>
      <c r="P30" s="783">
        <v>9.7100000000000009</v>
      </c>
      <c r="Q30" s="783">
        <v>11.2</v>
      </c>
      <c r="R30" s="783">
        <v>11.52</v>
      </c>
      <c r="S30" s="783">
        <v>10.95</v>
      </c>
      <c r="T30" s="783">
        <v>9.6199999999999992</v>
      </c>
      <c r="U30" s="783">
        <v>8.74</v>
      </c>
      <c r="V30" s="783">
        <v>9.39</v>
      </c>
      <c r="W30" s="783">
        <v>9.8699999999999992</v>
      </c>
      <c r="X30" s="783">
        <v>9.09</v>
      </c>
      <c r="Y30" s="783">
        <v>10.79</v>
      </c>
      <c r="Z30" s="783">
        <v>10.76</v>
      </c>
      <c r="AA30" s="783">
        <v>10.67</v>
      </c>
      <c r="AB30" s="783">
        <v>11.11</v>
      </c>
      <c r="AC30" s="783">
        <v>11.26</v>
      </c>
      <c r="AD30" s="783">
        <v>11.58</v>
      </c>
      <c r="AE30" s="783">
        <v>11.49</v>
      </c>
      <c r="AF30" s="783">
        <v>11.16</v>
      </c>
      <c r="AG30" s="783">
        <v>12.36</v>
      </c>
      <c r="AH30" s="783">
        <v>12.24</v>
      </c>
      <c r="AI30" s="783">
        <v>11.74</v>
      </c>
      <c r="AJ30" s="783">
        <v>11.87</v>
      </c>
      <c r="AK30" s="783">
        <v>12.42</v>
      </c>
      <c r="AL30" s="783">
        <v>12.62</v>
      </c>
      <c r="AM30" s="783">
        <v>13.61</v>
      </c>
      <c r="AN30" s="783">
        <v>13.06</v>
      </c>
      <c r="AO30" s="866">
        <v>13.46</v>
      </c>
      <c r="AP30" s="866">
        <v>12.28</v>
      </c>
      <c r="AQ30" s="865">
        <v>13.94</v>
      </c>
    </row>
    <row r="31" spans="1:43">
      <c r="A31" s="784" t="s">
        <v>247</v>
      </c>
      <c r="B31" s="785">
        <v>92.2</v>
      </c>
      <c r="C31" s="785">
        <v>83.57</v>
      </c>
      <c r="D31" s="785">
        <v>76.41</v>
      </c>
      <c r="E31" s="785">
        <v>71.95</v>
      </c>
      <c r="F31" s="785">
        <v>68.89</v>
      </c>
      <c r="G31" s="785">
        <v>64.12</v>
      </c>
      <c r="H31" s="785">
        <v>63.12</v>
      </c>
      <c r="I31" s="785">
        <v>60.72</v>
      </c>
      <c r="J31" s="785">
        <v>62.44</v>
      </c>
      <c r="K31" s="785">
        <v>63.9</v>
      </c>
      <c r="L31" s="785">
        <v>66.09</v>
      </c>
      <c r="M31" s="785">
        <v>61.15</v>
      </c>
      <c r="N31" s="785">
        <v>59.87</v>
      </c>
      <c r="O31" s="785">
        <v>53.86</v>
      </c>
      <c r="P31" s="785">
        <v>53.31</v>
      </c>
      <c r="Q31" s="785">
        <v>54.88</v>
      </c>
      <c r="R31" s="785">
        <v>50.67</v>
      </c>
      <c r="S31" s="785">
        <v>49.5</v>
      </c>
      <c r="T31" s="785">
        <v>50.79</v>
      </c>
      <c r="U31" s="785">
        <v>54.99</v>
      </c>
      <c r="V31" s="785">
        <v>58.67</v>
      </c>
      <c r="W31" s="785">
        <v>56.16</v>
      </c>
      <c r="X31" s="785">
        <v>56.79</v>
      </c>
      <c r="Y31" s="785">
        <v>54.66</v>
      </c>
      <c r="Z31" s="785">
        <v>57.99</v>
      </c>
      <c r="AA31" s="785">
        <v>59.51</v>
      </c>
      <c r="AB31" s="785">
        <v>62.33</v>
      </c>
      <c r="AC31" s="785">
        <v>61.75</v>
      </c>
      <c r="AD31" s="785">
        <v>60.15</v>
      </c>
      <c r="AE31" s="785">
        <v>56.11</v>
      </c>
      <c r="AF31" s="785">
        <v>60.45</v>
      </c>
      <c r="AG31" s="785">
        <v>58.66</v>
      </c>
      <c r="AH31" s="785">
        <v>58.45</v>
      </c>
      <c r="AI31" s="785">
        <v>58.2</v>
      </c>
      <c r="AJ31" s="785">
        <v>56.56</v>
      </c>
      <c r="AK31" s="785">
        <v>53.73</v>
      </c>
      <c r="AL31" s="785">
        <v>52.76</v>
      </c>
      <c r="AM31" s="785">
        <v>52.55</v>
      </c>
      <c r="AN31" s="785">
        <v>51.71</v>
      </c>
      <c r="AO31" s="867">
        <v>56.34</v>
      </c>
      <c r="AP31" s="867">
        <v>50.41</v>
      </c>
      <c r="AQ31" s="868">
        <v>51.939903000000001</v>
      </c>
    </row>
    <row r="32" spans="1:43">
      <c r="A32" s="770"/>
      <c r="B32" s="770"/>
      <c r="C32" s="770"/>
      <c r="D32" s="770"/>
      <c r="E32" s="770"/>
      <c r="F32" s="770"/>
      <c r="G32" s="770"/>
      <c r="H32" s="770"/>
      <c r="I32" s="770"/>
      <c r="J32" s="770"/>
      <c r="K32" s="770"/>
      <c r="L32" s="770"/>
      <c r="M32" s="770"/>
      <c r="N32" s="770"/>
      <c r="O32" s="770"/>
      <c r="P32" s="770"/>
      <c r="Q32" s="770"/>
      <c r="R32" s="770"/>
      <c r="S32" s="770"/>
      <c r="T32" s="770"/>
      <c r="U32" s="770"/>
      <c r="V32" s="770"/>
      <c r="W32" s="770"/>
      <c r="X32" s="770"/>
      <c r="Y32" s="770"/>
      <c r="Z32" s="770"/>
      <c r="AA32" s="770"/>
      <c r="AB32" s="770"/>
      <c r="AC32" s="770"/>
      <c r="AD32" s="770"/>
      <c r="AE32" s="770"/>
      <c r="AF32" s="770"/>
      <c r="AG32" s="770"/>
      <c r="AH32" s="770"/>
      <c r="AI32" s="770"/>
      <c r="AJ32" s="770"/>
      <c r="AK32" s="770"/>
      <c r="AL32" s="770"/>
      <c r="AM32" s="770"/>
      <c r="AN32" s="770"/>
      <c r="AO32" s="770"/>
      <c r="AP32" s="770"/>
      <c r="AQ32" s="770"/>
    </row>
    <row r="33" spans="1:43">
      <c r="A33" s="786" t="s">
        <v>248</v>
      </c>
      <c r="B33" s="770"/>
      <c r="C33" s="770"/>
      <c r="D33" s="770"/>
      <c r="E33" s="770"/>
      <c r="F33" s="770"/>
      <c r="G33" s="770"/>
      <c r="H33" s="770"/>
      <c r="I33" s="770"/>
      <c r="J33" s="770"/>
      <c r="K33" s="770"/>
      <c r="L33" s="770"/>
      <c r="M33" s="770"/>
      <c r="N33" s="770"/>
      <c r="O33" s="770"/>
      <c r="P33" s="770"/>
      <c r="Q33" s="770"/>
      <c r="R33" s="770"/>
      <c r="S33" s="770"/>
      <c r="T33" s="770"/>
      <c r="U33" s="770"/>
      <c r="V33" s="770"/>
      <c r="W33" s="770"/>
      <c r="X33" s="770"/>
      <c r="Y33" s="770"/>
      <c r="Z33" s="770"/>
      <c r="AA33" s="770"/>
      <c r="AB33" s="770"/>
      <c r="AC33" s="770"/>
      <c r="AD33" s="770"/>
      <c r="AE33" s="770"/>
      <c r="AF33" s="770"/>
      <c r="AG33" s="770"/>
      <c r="AH33" s="770"/>
      <c r="AI33" s="770"/>
      <c r="AJ33" s="770"/>
      <c r="AK33" s="770"/>
      <c r="AL33" s="770"/>
      <c r="AM33" s="770"/>
      <c r="AN33" s="770"/>
      <c r="AO33" s="770"/>
      <c r="AP33" s="770"/>
      <c r="AQ33" s="770"/>
    </row>
    <row r="34" spans="1:43">
      <c r="A34" s="786" t="s">
        <v>249</v>
      </c>
      <c r="B34" s="770"/>
      <c r="C34" s="770"/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70"/>
      <c r="AH34" s="770"/>
      <c r="AI34" s="770"/>
      <c r="AJ34" s="770"/>
      <c r="AK34" s="770"/>
      <c r="AL34" s="770"/>
      <c r="AM34" s="770"/>
      <c r="AN34" s="770"/>
      <c r="AO34" s="770"/>
      <c r="AP34" s="770"/>
      <c r="AQ34" s="770"/>
    </row>
    <row r="35" spans="1:43">
      <c r="A35" s="786" t="s">
        <v>250</v>
      </c>
      <c r="B35" s="770"/>
      <c r="C35" s="770"/>
      <c r="D35" s="770"/>
      <c r="E35" s="770"/>
      <c r="F35" s="770"/>
      <c r="G35" s="770"/>
      <c r="H35" s="770"/>
      <c r="I35" s="770"/>
      <c r="J35" s="770"/>
      <c r="K35" s="770"/>
      <c r="L35" s="770"/>
      <c r="M35" s="770"/>
      <c r="N35" s="770"/>
      <c r="O35" s="770"/>
      <c r="P35" s="770"/>
      <c r="Q35" s="770"/>
      <c r="R35" s="770"/>
      <c r="S35" s="770"/>
      <c r="T35" s="770"/>
      <c r="U35" s="770"/>
      <c r="V35" s="770"/>
      <c r="W35" s="770"/>
      <c r="X35" s="770"/>
      <c r="Y35" s="770"/>
      <c r="Z35" s="770"/>
      <c r="AA35" s="770"/>
      <c r="AB35" s="770"/>
      <c r="AC35" s="770"/>
      <c r="AD35" s="770"/>
      <c r="AE35" s="770"/>
      <c r="AF35" s="770"/>
      <c r="AG35" s="770"/>
      <c r="AH35" s="770"/>
      <c r="AI35" s="770"/>
      <c r="AJ35" s="770"/>
      <c r="AK35" s="770"/>
      <c r="AL35" s="770"/>
      <c r="AM35" s="770"/>
      <c r="AN35" s="770"/>
      <c r="AO35" s="770"/>
      <c r="AP35" s="770"/>
      <c r="AQ35" s="770"/>
    </row>
    <row r="36" spans="1:43">
      <c r="A36" s="787" t="s">
        <v>535</v>
      </c>
      <c r="B36" s="770"/>
      <c r="C36" s="770"/>
      <c r="D36" s="770"/>
      <c r="E36" s="770"/>
      <c r="F36" s="770"/>
      <c r="G36" s="770"/>
      <c r="H36" s="770"/>
      <c r="I36" s="770"/>
      <c r="J36" s="770"/>
      <c r="K36" s="770"/>
      <c r="L36" s="770"/>
      <c r="M36" s="770"/>
      <c r="N36" s="770"/>
      <c r="O36" s="770"/>
      <c r="P36" s="770"/>
      <c r="Q36" s="770"/>
      <c r="R36" s="770"/>
      <c r="S36" s="770"/>
      <c r="T36" s="770"/>
      <c r="U36" s="770"/>
      <c r="V36" s="770"/>
      <c r="W36" s="770"/>
      <c r="X36" s="770"/>
      <c r="Y36" s="770"/>
      <c r="Z36" s="770"/>
      <c r="AA36" s="770"/>
      <c r="AB36" s="770"/>
      <c r="AC36" s="770"/>
      <c r="AD36" s="770"/>
      <c r="AE36" s="770"/>
      <c r="AF36" s="770"/>
      <c r="AG36" s="770"/>
      <c r="AH36" s="770"/>
      <c r="AI36" s="770"/>
      <c r="AJ36" s="770"/>
      <c r="AK36" s="770"/>
      <c r="AL36" s="770"/>
      <c r="AM36" s="770"/>
      <c r="AN36" s="770"/>
      <c r="AO36" s="770"/>
      <c r="AP36" s="770"/>
      <c r="AQ36" s="770"/>
    </row>
    <row r="37" spans="1:43">
      <c r="A37" s="770"/>
      <c r="B37" s="770"/>
      <c r="AQ37" s="77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AQ56"/>
  <sheetViews>
    <sheetView showGridLines="0" workbookViewId="0">
      <pane xSplit="1" ySplit="2" topLeftCell="T3" activePane="bottomRight" state="frozen"/>
      <selection pane="topRight"/>
      <selection pane="bottomLeft"/>
      <selection pane="bottomRight"/>
    </sheetView>
  </sheetViews>
  <sheetFormatPr baseColWidth="10" defaultColWidth="9.5703125" defaultRowHeight="11.25"/>
  <cols>
    <col min="1" max="1" width="36" style="378" customWidth="1"/>
    <col min="2" max="42" width="6" style="378" customWidth="1"/>
    <col min="43" max="43" width="7.42578125" style="378" customWidth="1"/>
    <col min="44" max="16384" width="9.5703125" style="378"/>
  </cols>
  <sheetData>
    <row r="1" spans="1:43" ht="12.75">
      <c r="A1" s="767" t="s">
        <v>496</v>
      </c>
      <c r="B1" s="365"/>
      <c r="C1" s="365"/>
      <c r="D1" s="365"/>
      <c r="E1" s="428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</row>
    <row r="2" spans="1:43"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Q2" s="857" t="s">
        <v>529</v>
      </c>
    </row>
    <row r="3" spans="1:43">
      <c r="A3" s="878"/>
      <c r="B3" s="422">
        <v>1980</v>
      </c>
      <c r="C3" s="422">
        <v>1981</v>
      </c>
      <c r="D3" s="422">
        <v>1982</v>
      </c>
      <c r="E3" s="422">
        <v>1983</v>
      </c>
      <c r="F3" s="422">
        <v>1984</v>
      </c>
      <c r="G3" s="422">
        <v>1985</v>
      </c>
      <c r="H3" s="422">
        <v>1986</v>
      </c>
      <c r="I3" s="422">
        <v>1987</v>
      </c>
      <c r="J3" s="422">
        <v>1988</v>
      </c>
      <c r="K3" s="422">
        <v>1989</v>
      </c>
      <c r="L3" s="422">
        <v>1990</v>
      </c>
      <c r="M3" s="422">
        <v>1991</v>
      </c>
      <c r="N3" s="422">
        <v>1992</v>
      </c>
      <c r="O3" s="422">
        <v>1993</v>
      </c>
      <c r="P3" s="422">
        <v>1994</v>
      </c>
      <c r="Q3" s="422">
        <v>1995</v>
      </c>
      <c r="R3" s="422">
        <v>1996</v>
      </c>
      <c r="S3" s="422">
        <v>1997</v>
      </c>
      <c r="T3" s="422">
        <v>1998</v>
      </c>
      <c r="U3" s="422">
        <v>1999</v>
      </c>
      <c r="V3" s="422">
        <v>2000</v>
      </c>
      <c r="W3" s="422">
        <v>2001</v>
      </c>
      <c r="X3" s="422">
        <v>2002</v>
      </c>
      <c r="Y3" s="422">
        <v>2003</v>
      </c>
      <c r="Z3" s="422">
        <v>2004</v>
      </c>
      <c r="AA3" s="422">
        <v>2005</v>
      </c>
      <c r="AB3" s="422">
        <v>2006</v>
      </c>
      <c r="AC3" s="422">
        <v>2007</v>
      </c>
      <c r="AD3" s="422">
        <v>2008</v>
      </c>
      <c r="AE3" s="422">
        <v>2009</v>
      </c>
      <c r="AF3" s="422">
        <v>2010</v>
      </c>
      <c r="AG3" s="422">
        <v>2011</v>
      </c>
      <c r="AH3" s="422">
        <v>2012</v>
      </c>
      <c r="AI3" s="422">
        <v>2013</v>
      </c>
      <c r="AJ3" s="422">
        <v>2014</v>
      </c>
      <c r="AK3" s="422">
        <v>2015</v>
      </c>
      <c r="AL3" s="422">
        <v>2016</v>
      </c>
      <c r="AM3" s="422">
        <v>2017</v>
      </c>
      <c r="AN3" s="422">
        <v>2018</v>
      </c>
      <c r="AO3" s="422">
        <v>2019</v>
      </c>
      <c r="AP3" s="422">
        <v>2020</v>
      </c>
      <c r="AQ3" s="423">
        <v>2021</v>
      </c>
    </row>
    <row r="4" spans="1:43">
      <c r="A4" s="431" t="s">
        <v>251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  <c r="Q4" s="869"/>
      <c r="R4" s="869"/>
      <c r="S4" s="869"/>
      <c r="T4" s="869"/>
      <c r="U4" s="869"/>
      <c r="V4" s="869"/>
      <c r="W4" s="869"/>
      <c r="X4" s="869"/>
      <c r="Y4" s="869"/>
      <c r="Z4" s="869"/>
      <c r="AA4" s="869"/>
      <c r="AB4" s="869"/>
      <c r="AC4" s="869"/>
      <c r="AD4" s="869"/>
      <c r="AE4" s="869"/>
      <c r="AF4" s="869"/>
      <c r="AG4" s="869"/>
      <c r="AH4" s="869"/>
      <c r="AI4" s="869"/>
      <c r="AJ4" s="869"/>
      <c r="AK4" s="869"/>
      <c r="AL4" s="869"/>
      <c r="AM4" s="869"/>
      <c r="AN4" s="869"/>
      <c r="AO4" s="869"/>
      <c r="AP4" s="869"/>
      <c r="AQ4" s="870"/>
    </row>
    <row r="5" spans="1:43">
      <c r="A5" s="425" t="s">
        <v>254</v>
      </c>
      <c r="B5" s="424" t="s">
        <v>404</v>
      </c>
      <c r="C5" s="424" t="s">
        <v>404</v>
      </c>
      <c r="D5" s="424" t="s">
        <v>404</v>
      </c>
      <c r="E5" s="424" t="s">
        <v>404</v>
      </c>
      <c r="F5" s="424" t="s">
        <v>404</v>
      </c>
      <c r="G5" s="424" t="s">
        <v>404</v>
      </c>
      <c r="H5" s="424" t="s">
        <v>404</v>
      </c>
      <c r="I5" s="424" t="s">
        <v>404</v>
      </c>
      <c r="J5" s="424" t="s">
        <v>404</v>
      </c>
      <c r="K5" s="424" t="s">
        <v>404</v>
      </c>
      <c r="L5" s="424" t="s">
        <v>404</v>
      </c>
      <c r="M5" s="424" t="s">
        <v>404</v>
      </c>
      <c r="N5" s="424" t="s">
        <v>404</v>
      </c>
      <c r="O5" s="424" t="s">
        <v>404</v>
      </c>
      <c r="P5" s="424" t="s">
        <v>404</v>
      </c>
      <c r="Q5" s="424" t="s">
        <v>404</v>
      </c>
      <c r="R5" s="424" t="s">
        <v>404</v>
      </c>
      <c r="S5" s="424" t="s">
        <v>404</v>
      </c>
      <c r="T5" s="424" t="s">
        <v>404</v>
      </c>
      <c r="U5" s="424" t="s">
        <v>404</v>
      </c>
      <c r="V5" s="424" t="s">
        <v>404</v>
      </c>
      <c r="W5" s="424" t="s">
        <v>404</v>
      </c>
      <c r="X5" s="424" t="s">
        <v>404</v>
      </c>
      <c r="Y5" s="424" t="s">
        <v>404</v>
      </c>
      <c r="Z5" s="424" t="s">
        <v>404</v>
      </c>
      <c r="AA5" s="424" t="s">
        <v>404</v>
      </c>
      <c r="AB5" s="424" t="s">
        <v>404</v>
      </c>
      <c r="AC5" s="424" t="s">
        <v>404</v>
      </c>
      <c r="AD5" s="424" t="s">
        <v>404</v>
      </c>
      <c r="AE5" s="424" t="s">
        <v>404</v>
      </c>
      <c r="AF5" s="424" t="s">
        <v>404</v>
      </c>
      <c r="AG5" s="424">
        <v>278.80275</v>
      </c>
      <c r="AH5" s="424">
        <v>285.90506699999997</v>
      </c>
      <c r="AI5" s="424">
        <v>297.90589299999999</v>
      </c>
      <c r="AJ5" s="424">
        <v>284.33252199999998</v>
      </c>
      <c r="AK5" s="424">
        <v>280.682501</v>
      </c>
      <c r="AL5" s="424">
        <v>389.745048</v>
      </c>
      <c r="AM5" s="424">
        <v>422.95250700000003</v>
      </c>
      <c r="AN5" s="424">
        <v>393.96585099999999</v>
      </c>
      <c r="AO5" s="424">
        <v>408.82063699999998</v>
      </c>
      <c r="AP5" s="424">
        <v>269.48244599999998</v>
      </c>
      <c r="AQ5" s="880">
        <v>240.522256</v>
      </c>
    </row>
    <row r="6" spans="1:43">
      <c r="A6" s="425" t="s">
        <v>253</v>
      </c>
      <c r="B6" s="424" t="s">
        <v>404</v>
      </c>
      <c r="C6" s="424" t="s">
        <v>404</v>
      </c>
      <c r="D6" s="424" t="s">
        <v>404</v>
      </c>
      <c r="E6" s="424" t="s">
        <v>404</v>
      </c>
      <c r="F6" s="424" t="s">
        <v>404</v>
      </c>
      <c r="G6" s="424" t="s">
        <v>404</v>
      </c>
      <c r="H6" s="424" t="s">
        <v>404</v>
      </c>
      <c r="I6" s="424" t="s">
        <v>404</v>
      </c>
      <c r="J6" s="424" t="s">
        <v>404</v>
      </c>
      <c r="K6" s="424" t="s">
        <v>404</v>
      </c>
      <c r="L6" s="424" t="s">
        <v>404</v>
      </c>
      <c r="M6" s="424" t="s">
        <v>404</v>
      </c>
      <c r="N6" s="424" t="s">
        <v>404</v>
      </c>
      <c r="O6" s="424" t="s">
        <v>404</v>
      </c>
      <c r="P6" s="424" t="s">
        <v>404</v>
      </c>
      <c r="Q6" s="424" t="s">
        <v>404</v>
      </c>
      <c r="R6" s="424" t="s">
        <v>404</v>
      </c>
      <c r="S6" s="424" t="s">
        <v>404</v>
      </c>
      <c r="T6" s="424" t="s">
        <v>404</v>
      </c>
      <c r="U6" s="424" t="s">
        <v>404</v>
      </c>
      <c r="V6" s="424" t="s">
        <v>404</v>
      </c>
      <c r="W6" s="424" t="s">
        <v>404</v>
      </c>
      <c r="X6" s="424" t="s">
        <v>404</v>
      </c>
      <c r="Y6" s="424" t="s">
        <v>404</v>
      </c>
      <c r="Z6" s="424" t="s">
        <v>404</v>
      </c>
      <c r="AA6" s="424" t="s">
        <v>404</v>
      </c>
      <c r="AB6" s="424" t="s">
        <v>404</v>
      </c>
      <c r="AC6" s="424" t="s">
        <v>404</v>
      </c>
      <c r="AD6" s="424" t="s">
        <v>404</v>
      </c>
      <c r="AE6" s="424" t="s">
        <v>404</v>
      </c>
      <c r="AF6" s="424" t="s">
        <v>404</v>
      </c>
      <c r="AG6" s="424">
        <v>560.72723599999995</v>
      </c>
      <c r="AH6" s="424">
        <v>614.09350500000005</v>
      </c>
      <c r="AI6" s="424">
        <v>643.71780899999999</v>
      </c>
      <c r="AJ6" s="424">
        <v>636.94079799999997</v>
      </c>
      <c r="AK6" s="424">
        <v>638.88267199999996</v>
      </c>
      <c r="AL6" s="424">
        <v>566.82400900000005</v>
      </c>
      <c r="AM6" s="424">
        <v>535.09222999999997</v>
      </c>
      <c r="AN6" s="424">
        <v>520.87455999999997</v>
      </c>
      <c r="AO6" s="424">
        <v>554.750226</v>
      </c>
      <c r="AP6" s="424">
        <v>482.45646599999998</v>
      </c>
      <c r="AQ6" s="880">
        <v>498.84329300000002</v>
      </c>
    </row>
    <row r="7" spans="1:43">
      <c r="A7" s="425" t="s">
        <v>256</v>
      </c>
      <c r="B7" s="424" t="s">
        <v>404</v>
      </c>
      <c r="C7" s="424" t="s">
        <v>404</v>
      </c>
      <c r="D7" s="424" t="s">
        <v>404</v>
      </c>
      <c r="E7" s="424" t="s">
        <v>404</v>
      </c>
      <c r="F7" s="424" t="s">
        <v>404</v>
      </c>
      <c r="G7" s="424" t="s">
        <v>404</v>
      </c>
      <c r="H7" s="424" t="s">
        <v>404</v>
      </c>
      <c r="I7" s="424" t="s">
        <v>404</v>
      </c>
      <c r="J7" s="424" t="s">
        <v>404</v>
      </c>
      <c r="K7" s="424" t="s">
        <v>404</v>
      </c>
      <c r="L7" s="424" t="s">
        <v>404</v>
      </c>
      <c r="M7" s="424" t="s">
        <v>404</v>
      </c>
      <c r="N7" s="424" t="s">
        <v>404</v>
      </c>
      <c r="O7" s="424" t="s">
        <v>404</v>
      </c>
      <c r="P7" s="424" t="s">
        <v>404</v>
      </c>
      <c r="Q7" s="424" t="s">
        <v>404</v>
      </c>
      <c r="R7" s="424" t="s">
        <v>404</v>
      </c>
      <c r="S7" s="424" t="s">
        <v>404</v>
      </c>
      <c r="T7" s="424" t="s">
        <v>404</v>
      </c>
      <c r="U7" s="424" t="s">
        <v>404</v>
      </c>
      <c r="V7" s="424" t="s">
        <v>404</v>
      </c>
      <c r="W7" s="424" t="s">
        <v>404</v>
      </c>
      <c r="X7" s="424" t="s">
        <v>404</v>
      </c>
      <c r="Y7" s="424" t="s">
        <v>404</v>
      </c>
      <c r="Z7" s="424" t="s">
        <v>404</v>
      </c>
      <c r="AA7" s="424" t="s">
        <v>404</v>
      </c>
      <c r="AB7" s="424" t="s">
        <v>404</v>
      </c>
      <c r="AC7" s="424" t="s">
        <v>404</v>
      </c>
      <c r="AD7" s="424" t="s">
        <v>404</v>
      </c>
      <c r="AE7" s="424" t="s">
        <v>404</v>
      </c>
      <c r="AF7" s="424" t="s">
        <v>404</v>
      </c>
      <c r="AG7" s="424">
        <v>0.80268099999999998</v>
      </c>
      <c r="AH7" s="424">
        <v>0.15229200000000001</v>
      </c>
      <c r="AI7" s="424">
        <v>0.30640499999999998</v>
      </c>
      <c r="AJ7" s="424">
        <v>0.50082499999999996</v>
      </c>
      <c r="AK7" s="424">
        <v>0.14255999999999999</v>
      </c>
      <c r="AL7" s="424">
        <v>0.12689600000000001</v>
      </c>
      <c r="AM7" s="424">
        <v>1.0717159999999999</v>
      </c>
      <c r="AN7" s="424">
        <v>1.341936</v>
      </c>
      <c r="AO7" s="424">
        <v>0.86108399999999996</v>
      </c>
      <c r="AP7" s="424">
        <v>0.55933100000000002</v>
      </c>
      <c r="AQ7" s="880">
        <v>0.79898100000000005</v>
      </c>
    </row>
    <row r="8" spans="1:43">
      <c r="A8" s="425" t="s">
        <v>252</v>
      </c>
      <c r="B8" s="424" t="s">
        <v>404</v>
      </c>
      <c r="C8" s="424" t="s">
        <v>404</v>
      </c>
      <c r="D8" s="424" t="s">
        <v>404</v>
      </c>
      <c r="E8" s="424" t="s">
        <v>404</v>
      </c>
      <c r="F8" s="424" t="s">
        <v>404</v>
      </c>
      <c r="G8" s="424" t="s">
        <v>404</v>
      </c>
      <c r="H8" s="424" t="s">
        <v>404</v>
      </c>
      <c r="I8" s="424" t="s">
        <v>404</v>
      </c>
      <c r="J8" s="424" t="s">
        <v>404</v>
      </c>
      <c r="K8" s="424" t="s">
        <v>404</v>
      </c>
      <c r="L8" s="424" t="s">
        <v>404</v>
      </c>
      <c r="M8" s="424" t="s">
        <v>404</v>
      </c>
      <c r="N8" s="424" t="s">
        <v>404</v>
      </c>
      <c r="O8" s="424" t="s">
        <v>404</v>
      </c>
      <c r="P8" s="424" t="s">
        <v>404</v>
      </c>
      <c r="Q8" s="424" t="s">
        <v>404</v>
      </c>
      <c r="R8" s="424" t="s">
        <v>404</v>
      </c>
      <c r="S8" s="424" t="s">
        <v>404</v>
      </c>
      <c r="T8" s="424" t="s">
        <v>404</v>
      </c>
      <c r="U8" s="424" t="s">
        <v>404</v>
      </c>
      <c r="V8" s="424" t="s">
        <v>404</v>
      </c>
      <c r="W8" s="424" t="s">
        <v>404</v>
      </c>
      <c r="X8" s="424" t="s">
        <v>404</v>
      </c>
      <c r="Y8" s="424" t="s">
        <v>404</v>
      </c>
      <c r="Z8" s="424" t="s">
        <v>404</v>
      </c>
      <c r="AA8" s="424" t="s">
        <v>404</v>
      </c>
      <c r="AB8" s="424" t="s">
        <v>404</v>
      </c>
      <c r="AC8" s="424" t="s">
        <v>404</v>
      </c>
      <c r="AD8" s="424" t="s">
        <v>404</v>
      </c>
      <c r="AE8" s="424" t="s">
        <v>404</v>
      </c>
      <c r="AF8" s="424" t="s">
        <v>404</v>
      </c>
      <c r="AG8" s="424">
        <v>558.90683799999999</v>
      </c>
      <c r="AH8" s="424">
        <v>650.57888000000003</v>
      </c>
      <c r="AI8" s="424">
        <v>624.633151</v>
      </c>
      <c r="AJ8" s="424">
        <v>631.82518300000004</v>
      </c>
      <c r="AK8" s="424">
        <v>573.19397800000002</v>
      </c>
      <c r="AL8" s="424">
        <v>519.08821499999999</v>
      </c>
      <c r="AM8" s="424">
        <v>568.84483699999998</v>
      </c>
      <c r="AN8" s="424">
        <v>522.10056599999996</v>
      </c>
      <c r="AO8" s="424">
        <v>547.65734399999997</v>
      </c>
      <c r="AP8" s="424">
        <v>484.68083999999999</v>
      </c>
      <c r="AQ8" s="880">
        <v>460.40306299999997</v>
      </c>
    </row>
    <row r="9" spans="1:43">
      <c r="A9" s="425" t="s">
        <v>255</v>
      </c>
      <c r="B9" s="424" t="s">
        <v>404</v>
      </c>
      <c r="C9" s="424" t="s">
        <v>404</v>
      </c>
      <c r="D9" s="424" t="s">
        <v>404</v>
      </c>
      <c r="E9" s="424" t="s">
        <v>404</v>
      </c>
      <c r="F9" s="424" t="s">
        <v>404</v>
      </c>
      <c r="G9" s="424" t="s">
        <v>404</v>
      </c>
      <c r="H9" s="424" t="s">
        <v>404</v>
      </c>
      <c r="I9" s="424" t="s">
        <v>404</v>
      </c>
      <c r="J9" s="424" t="s">
        <v>404</v>
      </c>
      <c r="K9" s="424" t="s">
        <v>404</v>
      </c>
      <c r="L9" s="424" t="s">
        <v>404</v>
      </c>
      <c r="M9" s="424" t="s">
        <v>404</v>
      </c>
      <c r="N9" s="424" t="s">
        <v>404</v>
      </c>
      <c r="O9" s="424" t="s">
        <v>404</v>
      </c>
      <c r="P9" s="424" t="s">
        <v>404</v>
      </c>
      <c r="Q9" s="424" t="s">
        <v>404</v>
      </c>
      <c r="R9" s="424" t="s">
        <v>404</v>
      </c>
      <c r="S9" s="424" t="s">
        <v>404</v>
      </c>
      <c r="T9" s="424" t="s">
        <v>404</v>
      </c>
      <c r="U9" s="424" t="s">
        <v>404</v>
      </c>
      <c r="V9" s="424" t="s">
        <v>404</v>
      </c>
      <c r="W9" s="424" t="s">
        <v>404</v>
      </c>
      <c r="X9" s="424" t="s">
        <v>404</v>
      </c>
      <c r="Y9" s="424" t="s">
        <v>404</v>
      </c>
      <c r="Z9" s="424" t="s">
        <v>404</v>
      </c>
      <c r="AA9" s="424" t="s">
        <v>404</v>
      </c>
      <c r="AB9" s="424" t="s">
        <v>404</v>
      </c>
      <c r="AC9" s="424" t="s">
        <v>404</v>
      </c>
      <c r="AD9" s="424" t="s">
        <v>404</v>
      </c>
      <c r="AE9" s="424" t="s">
        <v>404</v>
      </c>
      <c r="AF9" s="424" t="s">
        <v>404</v>
      </c>
      <c r="AG9" s="424">
        <v>14.627995</v>
      </c>
      <c r="AH9" s="424">
        <v>14.741282</v>
      </c>
      <c r="AI9" s="424">
        <v>21.710336999999999</v>
      </c>
      <c r="AJ9" s="424">
        <v>27.149560000000001</v>
      </c>
      <c r="AK9" s="424">
        <v>23.255054000000001</v>
      </c>
      <c r="AL9" s="424">
        <v>19.395555000000002</v>
      </c>
      <c r="AM9" s="424">
        <v>19.047502999999999</v>
      </c>
      <c r="AN9" s="424">
        <v>15.743050999999999</v>
      </c>
      <c r="AO9" s="424">
        <v>17.147991999999999</v>
      </c>
      <c r="AP9" s="424">
        <v>17.989764000000001</v>
      </c>
      <c r="AQ9" s="880">
        <v>20.872112000000001</v>
      </c>
    </row>
    <row r="10" spans="1:43">
      <c r="A10" s="432" t="s">
        <v>257</v>
      </c>
      <c r="B10" s="430" t="s">
        <v>404</v>
      </c>
      <c r="C10" s="430" t="s">
        <v>404</v>
      </c>
      <c r="D10" s="430" t="s">
        <v>404</v>
      </c>
      <c r="E10" s="430" t="s">
        <v>404</v>
      </c>
      <c r="F10" s="430" t="s">
        <v>404</v>
      </c>
      <c r="G10" s="430" t="s">
        <v>404</v>
      </c>
      <c r="H10" s="430" t="s">
        <v>404</v>
      </c>
      <c r="I10" s="430" t="s">
        <v>404</v>
      </c>
      <c r="J10" s="430" t="s">
        <v>404</v>
      </c>
      <c r="K10" s="430" t="s">
        <v>404</v>
      </c>
      <c r="L10" s="430" t="s">
        <v>404</v>
      </c>
      <c r="M10" s="430" t="s">
        <v>404</v>
      </c>
      <c r="N10" s="430" t="s">
        <v>404</v>
      </c>
      <c r="O10" s="430" t="s">
        <v>404</v>
      </c>
      <c r="P10" s="430" t="s">
        <v>404</v>
      </c>
      <c r="Q10" s="430" t="s">
        <v>404</v>
      </c>
      <c r="R10" s="430" t="s">
        <v>404</v>
      </c>
      <c r="S10" s="430" t="s">
        <v>404</v>
      </c>
      <c r="T10" s="430" t="s">
        <v>404</v>
      </c>
      <c r="U10" s="430" t="s">
        <v>404</v>
      </c>
      <c r="V10" s="430" t="s">
        <v>404</v>
      </c>
      <c r="W10" s="430" t="s">
        <v>404</v>
      </c>
      <c r="X10" s="430" t="s">
        <v>404</v>
      </c>
      <c r="Y10" s="430" t="s">
        <v>404</v>
      </c>
      <c r="Z10" s="430" t="s">
        <v>404</v>
      </c>
      <c r="AA10" s="430" t="s">
        <v>404</v>
      </c>
      <c r="AB10" s="430" t="s">
        <v>404</v>
      </c>
      <c r="AC10" s="430" t="s">
        <v>404</v>
      </c>
      <c r="AD10" s="430" t="s">
        <v>404</v>
      </c>
      <c r="AE10" s="430" t="s">
        <v>404</v>
      </c>
      <c r="AF10" s="430" t="s">
        <v>404</v>
      </c>
      <c r="AG10" s="430">
        <v>3.342622</v>
      </c>
      <c r="AH10" s="430">
        <v>1.190526</v>
      </c>
      <c r="AI10" s="430">
        <v>8.6391770000000001</v>
      </c>
      <c r="AJ10" s="430">
        <v>2.8865799999999999</v>
      </c>
      <c r="AK10" s="430">
        <v>0.73634699999999997</v>
      </c>
      <c r="AL10" s="430">
        <v>5.1999999999999998E-2</v>
      </c>
      <c r="AM10" s="430">
        <v>1.4674320000000001</v>
      </c>
      <c r="AN10" s="430">
        <v>1.3402780000000001</v>
      </c>
      <c r="AO10" s="430">
        <v>5.0514200000000002</v>
      </c>
      <c r="AP10" s="430">
        <v>3.0371320000000002</v>
      </c>
      <c r="AQ10" s="881">
        <v>0</v>
      </c>
    </row>
    <row r="11" spans="1:43">
      <c r="A11" s="426" t="s">
        <v>258</v>
      </c>
      <c r="B11" s="871" t="s">
        <v>404</v>
      </c>
      <c r="C11" s="871" t="s">
        <v>404</v>
      </c>
      <c r="D11" s="871" t="s">
        <v>404</v>
      </c>
      <c r="E11" s="871" t="s">
        <v>404</v>
      </c>
      <c r="F11" s="871" t="s">
        <v>404</v>
      </c>
      <c r="G11" s="871" t="s">
        <v>404</v>
      </c>
      <c r="H11" s="871" t="s">
        <v>404</v>
      </c>
      <c r="I11" s="871" t="s">
        <v>404</v>
      </c>
      <c r="J11" s="871" t="s">
        <v>404</v>
      </c>
      <c r="K11" s="871" t="s">
        <v>404</v>
      </c>
      <c r="L11" s="871" t="s">
        <v>404</v>
      </c>
      <c r="M11" s="871" t="s">
        <v>404</v>
      </c>
      <c r="N11" s="871" t="s">
        <v>404</v>
      </c>
      <c r="O11" s="871" t="s">
        <v>404</v>
      </c>
      <c r="P11" s="871" t="s">
        <v>404</v>
      </c>
      <c r="Q11" s="871" t="s">
        <v>404</v>
      </c>
      <c r="R11" s="871" t="s">
        <v>404</v>
      </c>
      <c r="S11" s="871" t="s">
        <v>404</v>
      </c>
      <c r="T11" s="871" t="s">
        <v>404</v>
      </c>
      <c r="U11" s="871" t="s">
        <v>404</v>
      </c>
      <c r="V11" s="871" t="s">
        <v>404</v>
      </c>
      <c r="W11" s="871" t="s">
        <v>404</v>
      </c>
      <c r="X11" s="871" t="s">
        <v>404</v>
      </c>
      <c r="Y11" s="871" t="s">
        <v>404</v>
      </c>
      <c r="Z11" s="871" t="s">
        <v>404</v>
      </c>
      <c r="AA11" s="871" t="s">
        <v>404</v>
      </c>
      <c r="AB11" s="871" t="s">
        <v>404</v>
      </c>
      <c r="AC11" s="871" t="s">
        <v>404</v>
      </c>
      <c r="AD11" s="871" t="s">
        <v>404</v>
      </c>
      <c r="AE11" s="871" t="s">
        <v>404</v>
      </c>
      <c r="AF11" s="871" t="s">
        <v>404</v>
      </c>
      <c r="AG11" s="871">
        <v>1417.210122</v>
      </c>
      <c r="AH11" s="871">
        <v>1566.661552</v>
      </c>
      <c r="AI11" s="871">
        <v>1596.9127719999999</v>
      </c>
      <c r="AJ11" s="871">
        <v>1583.6354679999999</v>
      </c>
      <c r="AK11" s="871">
        <v>1516.893112</v>
      </c>
      <c r="AL11" s="871">
        <v>1495.2317230000001</v>
      </c>
      <c r="AM11" s="871">
        <v>1548.4762250000001</v>
      </c>
      <c r="AN11" s="871">
        <v>1455.3662420000001</v>
      </c>
      <c r="AO11" s="871">
        <v>1534.2887029999999</v>
      </c>
      <c r="AP11" s="871">
        <v>1258.2059790000001</v>
      </c>
      <c r="AQ11" s="872">
        <v>1221.439705</v>
      </c>
    </row>
    <row r="12" spans="1:43">
      <c r="A12" s="431" t="s">
        <v>259</v>
      </c>
      <c r="B12" s="869"/>
      <c r="C12" s="869"/>
      <c r="D12" s="869"/>
      <c r="E12" s="869"/>
      <c r="F12" s="869"/>
      <c r="G12" s="869"/>
      <c r="H12" s="869"/>
      <c r="I12" s="869"/>
      <c r="J12" s="869"/>
      <c r="K12" s="869"/>
      <c r="L12" s="869"/>
      <c r="M12" s="869"/>
      <c r="N12" s="869"/>
      <c r="O12" s="869"/>
      <c r="P12" s="869"/>
      <c r="Q12" s="869"/>
      <c r="R12" s="869"/>
      <c r="S12" s="869"/>
      <c r="T12" s="869"/>
      <c r="U12" s="869"/>
      <c r="V12" s="869"/>
      <c r="W12" s="869"/>
      <c r="X12" s="869"/>
      <c r="Y12" s="869"/>
      <c r="Z12" s="869"/>
      <c r="AA12" s="869"/>
      <c r="AB12" s="869"/>
      <c r="AC12" s="869"/>
      <c r="AD12" s="869"/>
      <c r="AE12" s="869"/>
      <c r="AF12" s="869"/>
      <c r="AG12" s="869"/>
      <c r="AH12" s="869"/>
      <c r="AI12" s="869"/>
      <c r="AJ12" s="869"/>
      <c r="AK12" s="869"/>
      <c r="AL12" s="869"/>
      <c r="AM12" s="869"/>
      <c r="AN12" s="869"/>
      <c r="AO12" s="869"/>
      <c r="AP12" s="869"/>
      <c r="AQ12" s="870"/>
    </row>
    <row r="13" spans="1:43">
      <c r="A13" s="425" t="s">
        <v>254</v>
      </c>
      <c r="B13" s="424" t="s">
        <v>404</v>
      </c>
      <c r="C13" s="424" t="s">
        <v>404</v>
      </c>
      <c r="D13" s="424" t="s">
        <v>404</v>
      </c>
      <c r="E13" s="424" t="s">
        <v>404</v>
      </c>
      <c r="F13" s="424" t="s">
        <v>404</v>
      </c>
      <c r="G13" s="424" t="s">
        <v>404</v>
      </c>
      <c r="H13" s="424" t="s">
        <v>404</v>
      </c>
      <c r="I13" s="424" t="s">
        <v>404</v>
      </c>
      <c r="J13" s="424" t="s">
        <v>404</v>
      </c>
      <c r="K13" s="424" t="s">
        <v>404</v>
      </c>
      <c r="L13" s="424" t="s">
        <v>404</v>
      </c>
      <c r="M13" s="424" t="s">
        <v>404</v>
      </c>
      <c r="N13" s="424" t="s">
        <v>404</v>
      </c>
      <c r="O13" s="424" t="s">
        <v>404</v>
      </c>
      <c r="P13" s="424" t="s">
        <v>404</v>
      </c>
      <c r="Q13" s="424" t="s">
        <v>404</v>
      </c>
      <c r="R13" s="424" t="s">
        <v>404</v>
      </c>
      <c r="S13" s="424" t="s">
        <v>404</v>
      </c>
      <c r="T13" s="424" t="s">
        <v>404</v>
      </c>
      <c r="U13" s="424" t="s">
        <v>404</v>
      </c>
      <c r="V13" s="424" t="s">
        <v>404</v>
      </c>
      <c r="W13" s="424" t="s">
        <v>404</v>
      </c>
      <c r="X13" s="424" t="s">
        <v>404</v>
      </c>
      <c r="Y13" s="424" t="s">
        <v>404</v>
      </c>
      <c r="Z13" s="424" t="s">
        <v>404</v>
      </c>
      <c r="AA13" s="424" t="s">
        <v>404</v>
      </c>
      <c r="AB13" s="424" t="s">
        <v>404</v>
      </c>
      <c r="AC13" s="424" t="s">
        <v>404</v>
      </c>
      <c r="AD13" s="424" t="s">
        <v>404</v>
      </c>
      <c r="AE13" s="424" t="s">
        <v>404</v>
      </c>
      <c r="AF13" s="424" t="s">
        <v>404</v>
      </c>
      <c r="AG13" s="424">
        <v>202.372524</v>
      </c>
      <c r="AH13" s="424">
        <v>210.06976599999999</v>
      </c>
      <c r="AI13" s="424">
        <v>256.26254699999998</v>
      </c>
      <c r="AJ13" s="424">
        <v>300.36901799999998</v>
      </c>
      <c r="AK13" s="424">
        <v>301.31238500000001</v>
      </c>
      <c r="AL13" s="424">
        <v>256.02429599999999</v>
      </c>
      <c r="AM13" s="424">
        <v>257.94532400000003</v>
      </c>
      <c r="AN13" s="424">
        <v>217.08029500000001</v>
      </c>
      <c r="AO13" s="424">
        <v>277.86036899999999</v>
      </c>
      <c r="AP13" s="424">
        <v>210.95021800000001</v>
      </c>
      <c r="AQ13" s="880">
        <v>178.46508399999999</v>
      </c>
    </row>
    <row r="14" spans="1:43">
      <c r="A14" s="425" t="s">
        <v>253</v>
      </c>
      <c r="B14" s="424" t="s">
        <v>404</v>
      </c>
      <c r="C14" s="424" t="s">
        <v>404</v>
      </c>
      <c r="D14" s="424" t="s">
        <v>404</v>
      </c>
      <c r="E14" s="424" t="s">
        <v>404</v>
      </c>
      <c r="F14" s="424" t="s">
        <v>404</v>
      </c>
      <c r="G14" s="424" t="s">
        <v>404</v>
      </c>
      <c r="H14" s="424" t="s">
        <v>404</v>
      </c>
      <c r="I14" s="424" t="s">
        <v>404</v>
      </c>
      <c r="J14" s="424" t="s">
        <v>404</v>
      </c>
      <c r="K14" s="424" t="s">
        <v>404</v>
      </c>
      <c r="L14" s="424" t="s">
        <v>404</v>
      </c>
      <c r="M14" s="424" t="s">
        <v>404</v>
      </c>
      <c r="N14" s="424" t="s">
        <v>404</v>
      </c>
      <c r="O14" s="424" t="s">
        <v>404</v>
      </c>
      <c r="P14" s="424" t="s">
        <v>404</v>
      </c>
      <c r="Q14" s="424" t="s">
        <v>404</v>
      </c>
      <c r="R14" s="424" t="s">
        <v>404</v>
      </c>
      <c r="S14" s="424" t="s">
        <v>404</v>
      </c>
      <c r="T14" s="424" t="s">
        <v>404</v>
      </c>
      <c r="U14" s="424" t="s">
        <v>404</v>
      </c>
      <c r="V14" s="424" t="s">
        <v>404</v>
      </c>
      <c r="W14" s="424" t="s">
        <v>404</v>
      </c>
      <c r="X14" s="424" t="s">
        <v>404</v>
      </c>
      <c r="Y14" s="424" t="s">
        <v>404</v>
      </c>
      <c r="Z14" s="424" t="s">
        <v>404</v>
      </c>
      <c r="AA14" s="424" t="s">
        <v>404</v>
      </c>
      <c r="AB14" s="424" t="s">
        <v>404</v>
      </c>
      <c r="AC14" s="424" t="s">
        <v>404</v>
      </c>
      <c r="AD14" s="424" t="s">
        <v>404</v>
      </c>
      <c r="AE14" s="424" t="s">
        <v>404</v>
      </c>
      <c r="AF14" s="424" t="s">
        <v>404</v>
      </c>
      <c r="AG14" s="424">
        <v>556.99725599999999</v>
      </c>
      <c r="AH14" s="424">
        <v>534.67953999999997</v>
      </c>
      <c r="AI14" s="424">
        <v>514.91259500000001</v>
      </c>
      <c r="AJ14" s="424">
        <v>473.60091999999997</v>
      </c>
      <c r="AK14" s="424">
        <v>453.59532100000001</v>
      </c>
      <c r="AL14" s="424">
        <v>462.18337100000002</v>
      </c>
      <c r="AM14" s="424">
        <v>497.50095199999998</v>
      </c>
      <c r="AN14" s="424">
        <v>454.20572499999997</v>
      </c>
      <c r="AO14" s="424">
        <v>465.43794800000001</v>
      </c>
      <c r="AP14" s="424">
        <v>373.27062699999999</v>
      </c>
      <c r="AQ14" s="880">
        <v>376.93269600000002</v>
      </c>
    </row>
    <row r="15" spans="1:43">
      <c r="A15" s="425" t="s">
        <v>256</v>
      </c>
      <c r="B15" s="424" t="s">
        <v>404</v>
      </c>
      <c r="C15" s="424" t="s">
        <v>404</v>
      </c>
      <c r="D15" s="424" t="s">
        <v>404</v>
      </c>
      <c r="E15" s="424" t="s">
        <v>404</v>
      </c>
      <c r="F15" s="424" t="s">
        <v>404</v>
      </c>
      <c r="G15" s="424" t="s">
        <v>404</v>
      </c>
      <c r="H15" s="424" t="s">
        <v>404</v>
      </c>
      <c r="I15" s="424" t="s">
        <v>404</v>
      </c>
      <c r="J15" s="424" t="s">
        <v>404</v>
      </c>
      <c r="K15" s="424" t="s">
        <v>404</v>
      </c>
      <c r="L15" s="424" t="s">
        <v>404</v>
      </c>
      <c r="M15" s="424" t="s">
        <v>404</v>
      </c>
      <c r="N15" s="424" t="s">
        <v>404</v>
      </c>
      <c r="O15" s="424" t="s">
        <v>404</v>
      </c>
      <c r="P15" s="424" t="s">
        <v>404</v>
      </c>
      <c r="Q15" s="424" t="s">
        <v>404</v>
      </c>
      <c r="R15" s="424" t="s">
        <v>404</v>
      </c>
      <c r="S15" s="424" t="s">
        <v>404</v>
      </c>
      <c r="T15" s="424" t="s">
        <v>404</v>
      </c>
      <c r="U15" s="424" t="s">
        <v>404</v>
      </c>
      <c r="V15" s="424" t="s">
        <v>404</v>
      </c>
      <c r="W15" s="424" t="s">
        <v>404</v>
      </c>
      <c r="X15" s="424" t="s">
        <v>404</v>
      </c>
      <c r="Y15" s="424" t="s">
        <v>404</v>
      </c>
      <c r="Z15" s="424" t="s">
        <v>404</v>
      </c>
      <c r="AA15" s="424" t="s">
        <v>404</v>
      </c>
      <c r="AB15" s="424" t="s">
        <v>404</v>
      </c>
      <c r="AC15" s="424" t="s">
        <v>404</v>
      </c>
      <c r="AD15" s="424" t="s">
        <v>404</v>
      </c>
      <c r="AE15" s="424" t="s">
        <v>404</v>
      </c>
      <c r="AF15" s="424" t="s">
        <v>404</v>
      </c>
      <c r="AG15" s="424">
        <v>2.1350169999999999</v>
      </c>
      <c r="AH15" s="424">
        <v>1.0587880000000001</v>
      </c>
      <c r="AI15" s="424">
        <v>2.7147939999999999</v>
      </c>
      <c r="AJ15" s="424">
        <v>2.1601189999999999</v>
      </c>
      <c r="AK15" s="424">
        <v>0</v>
      </c>
      <c r="AL15" s="424">
        <v>0.140712</v>
      </c>
      <c r="AM15" s="424">
        <v>1.3298810000000001</v>
      </c>
      <c r="AN15" s="424">
        <v>0.41103899999999999</v>
      </c>
      <c r="AO15" s="424">
        <v>0.58956699999999995</v>
      </c>
      <c r="AP15" s="424">
        <v>0.261878</v>
      </c>
      <c r="AQ15" s="880">
        <v>0.267457</v>
      </c>
    </row>
    <row r="16" spans="1:43">
      <c r="A16" s="425" t="s">
        <v>252</v>
      </c>
      <c r="B16" s="424" t="s">
        <v>404</v>
      </c>
      <c r="C16" s="424" t="s">
        <v>404</v>
      </c>
      <c r="D16" s="424" t="s">
        <v>404</v>
      </c>
      <c r="E16" s="424" t="s">
        <v>404</v>
      </c>
      <c r="F16" s="424" t="s">
        <v>404</v>
      </c>
      <c r="G16" s="424" t="s">
        <v>404</v>
      </c>
      <c r="H16" s="424" t="s">
        <v>404</v>
      </c>
      <c r="I16" s="424" t="s">
        <v>404</v>
      </c>
      <c r="J16" s="424" t="s">
        <v>404</v>
      </c>
      <c r="K16" s="424" t="s">
        <v>404</v>
      </c>
      <c r="L16" s="424" t="s">
        <v>404</v>
      </c>
      <c r="M16" s="424" t="s">
        <v>404</v>
      </c>
      <c r="N16" s="424" t="s">
        <v>404</v>
      </c>
      <c r="O16" s="424" t="s">
        <v>404</v>
      </c>
      <c r="P16" s="424" t="s">
        <v>404</v>
      </c>
      <c r="Q16" s="424" t="s">
        <v>404</v>
      </c>
      <c r="R16" s="424" t="s">
        <v>404</v>
      </c>
      <c r="S16" s="424" t="s">
        <v>404</v>
      </c>
      <c r="T16" s="424" t="s">
        <v>404</v>
      </c>
      <c r="U16" s="424" t="s">
        <v>404</v>
      </c>
      <c r="V16" s="424" t="s">
        <v>404</v>
      </c>
      <c r="W16" s="424" t="s">
        <v>404</v>
      </c>
      <c r="X16" s="424" t="s">
        <v>404</v>
      </c>
      <c r="Y16" s="424" t="s">
        <v>404</v>
      </c>
      <c r="Z16" s="424" t="s">
        <v>404</v>
      </c>
      <c r="AA16" s="424" t="s">
        <v>404</v>
      </c>
      <c r="AB16" s="424" t="s">
        <v>404</v>
      </c>
      <c r="AC16" s="424" t="s">
        <v>404</v>
      </c>
      <c r="AD16" s="424" t="s">
        <v>404</v>
      </c>
      <c r="AE16" s="424" t="s">
        <v>404</v>
      </c>
      <c r="AF16" s="424" t="s">
        <v>404</v>
      </c>
      <c r="AG16" s="424">
        <v>621.32222999999999</v>
      </c>
      <c r="AH16" s="424">
        <v>537.32628699999998</v>
      </c>
      <c r="AI16" s="424">
        <v>556.69378300000005</v>
      </c>
      <c r="AJ16" s="424">
        <v>561.00804500000004</v>
      </c>
      <c r="AK16" s="424">
        <v>562.75277400000004</v>
      </c>
      <c r="AL16" s="424">
        <v>448.24964999999997</v>
      </c>
      <c r="AM16" s="424">
        <v>443.79035699999997</v>
      </c>
      <c r="AN16" s="424">
        <v>352.91067600000002</v>
      </c>
      <c r="AO16" s="424">
        <v>442.74348600000002</v>
      </c>
      <c r="AP16" s="424">
        <v>402.77347400000002</v>
      </c>
      <c r="AQ16" s="880">
        <v>448.68860899999999</v>
      </c>
    </row>
    <row r="17" spans="1:43">
      <c r="A17" s="425" t="s">
        <v>255</v>
      </c>
      <c r="B17" s="424" t="s">
        <v>404</v>
      </c>
      <c r="C17" s="424" t="s">
        <v>404</v>
      </c>
      <c r="D17" s="424" t="s">
        <v>404</v>
      </c>
      <c r="E17" s="424" t="s">
        <v>404</v>
      </c>
      <c r="F17" s="424" t="s">
        <v>404</v>
      </c>
      <c r="G17" s="424" t="s">
        <v>404</v>
      </c>
      <c r="H17" s="424" t="s">
        <v>404</v>
      </c>
      <c r="I17" s="424" t="s">
        <v>404</v>
      </c>
      <c r="J17" s="424" t="s">
        <v>404</v>
      </c>
      <c r="K17" s="424" t="s">
        <v>404</v>
      </c>
      <c r="L17" s="424" t="s">
        <v>404</v>
      </c>
      <c r="M17" s="424" t="s">
        <v>404</v>
      </c>
      <c r="N17" s="424" t="s">
        <v>404</v>
      </c>
      <c r="O17" s="424" t="s">
        <v>404</v>
      </c>
      <c r="P17" s="424" t="s">
        <v>404</v>
      </c>
      <c r="Q17" s="424" t="s">
        <v>404</v>
      </c>
      <c r="R17" s="424" t="s">
        <v>404</v>
      </c>
      <c r="S17" s="424" t="s">
        <v>404</v>
      </c>
      <c r="T17" s="424" t="s">
        <v>404</v>
      </c>
      <c r="U17" s="424" t="s">
        <v>404</v>
      </c>
      <c r="V17" s="424" t="s">
        <v>404</v>
      </c>
      <c r="W17" s="424" t="s">
        <v>404</v>
      </c>
      <c r="X17" s="424" t="s">
        <v>404</v>
      </c>
      <c r="Y17" s="424" t="s">
        <v>404</v>
      </c>
      <c r="Z17" s="424" t="s">
        <v>404</v>
      </c>
      <c r="AA17" s="424" t="s">
        <v>404</v>
      </c>
      <c r="AB17" s="424" t="s">
        <v>404</v>
      </c>
      <c r="AC17" s="424" t="s">
        <v>404</v>
      </c>
      <c r="AD17" s="424" t="s">
        <v>404</v>
      </c>
      <c r="AE17" s="424" t="s">
        <v>404</v>
      </c>
      <c r="AF17" s="424" t="s">
        <v>404</v>
      </c>
      <c r="AG17" s="424">
        <v>7.8258700000000001</v>
      </c>
      <c r="AH17" s="424">
        <v>7.3539099999999999</v>
      </c>
      <c r="AI17" s="424">
        <v>4.8288729999999997</v>
      </c>
      <c r="AJ17" s="424">
        <v>1.2923249999999999</v>
      </c>
      <c r="AK17" s="424">
        <v>2.2756439999999998</v>
      </c>
      <c r="AL17" s="424">
        <v>2.1800600000000001</v>
      </c>
      <c r="AM17" s="424">
        <v>0.81319200000000003</v>
      </c>
      <c r="AN17" s="424">
        <v>1.031277</v>
      </c>
      <c r="AO17" s="424">
        <v>0.418682</v>
      </c>
      <c r="AP17" s="424">
        <v>0.307168</v>
      </c>
      <c r="AQ17" s="880">
        <v>0.97626500000000005</v>
      </c>
    </row>
    <row r="18" spans="1:43">
      <c r="A18" s="432" t="s">
        <v>260</v>
      </c>
      <c r="B18" s="430" t="s">
        <v>404</v>
      </c>
      <c r="C18" s="430" t="s">
        <v>404</v>
      </c>
      <c r="D18" s="430" t="s">
        <v>404</v>
      </c>
      <c r="E18" s="430" t="s">
        <v>404</v>
      </c>
      <c r="F18" s="430" t="s">
        <v>404</v>
      </c>
      <c r="G18" s="430" t="s">
        <v>404</v>
      </c>
      <c r="H18" s="430" t="s">
        <v>404</v>
      </c>
      <c r="I18" s="430" t="s">
        <v>404</v>
      </c>
      <c r="J18" s="430" t="s">
        <v>404</v>
      </c>
      <c r="K18" s="430" t="s">
        <v>404</v>
      </c>
      <c r="L18" s="430" t="s">
        <v>404</v>
      </c>
      <c r="M18" s="430" t="s">
        <v>404</v>
      </c>
      <c r="N18" s="430" t="s">
        <v>404</v>
      </c>
      <c r="O18" s="430" t="s">
        <v>404</v>
      </c>
      <c r="P18" s="430" t="s">
        <v>404</v>
      </c>
      <c r="Q18" s="430" t="s">
        <v>404</v>
      </c>
      <c r="R18" s="430" t="s">
        <v>404</v>
      </c>
      <c r="S18" s="430" t="s">
        <v>404</v>
      </c>
      <c r="T18" s="430" t="s">
        <v>404</v>
      </c>
      <c r="U18" s="430" t="s">
        <v>404</v>
      </c>
      <c r="V18" s="430" t="s">
        <v>404</v>
      </c>
      <c r="W18" s="430" t="s">
        <v>404</v>
      </c>
      <c r="X18" s="430" t="s">
        <v>404</v>
      </c>
      <c r="Y18" s="430" t="s">
        <v>404</v>
      </c>
      <c r="Z18" s="430" t="s">
        <v>404</v>
      </c>
      <c r="AA18" s="430" t="s">
        <v>404</v>
      </c>
      <c r="AB18" s="430" t="s">
        <v>404</v>
      </c>
      <c r="AC18" s="430" t="s">
        <v>404</v>
      </c>
      <c r="AD18" s="430" t="s">
        <v>404</v>
      </c>
      <c r="AE18" s="430" t="s">
        <v>404</v>
      </c>
      <c r="AF18" s="430" t="s">
        <v>404</v>
      </c>
      <c r="AG18" s="430">
        <v>1.413548</v>
      </c>
      <c r="AH18" s="430">
        <v>0.57401199999999997</v>
      </c>
      <c r="AI18" s="430">
        <v>2.6942219999999999</v>
      </c>
      <c r="AJ18" s="430">
        <v>2.8341919999999998</v>
      </c>
      <c r="AK18" s="430">
        <v>0.71144300000000005</v>
      </c>
      <c r="AL18" s="430">
        <v>1.3187249999999999</v>
      </c>
      <c r="AM18" s="430">
        <v>1.214418</v>
      </c>
      <c r="AN18" s="430">
        <v>0.68782200000000004</v>
      </c>
      <c r="AO18" s="430">
        <v>6.5727999999999995E-2</v>
      </c>
      <c r="AP18" s="430">
        <v>0.454316</v>
      </c>
      <c r="AQ18" s="881">
        <v>0.95119799999999999</v>
      </c>
    </row>
    <row r="19" spans="1:43">
      <c r="A19" s="433" t="s">
        <v>258</v>
      </c>
      <c r="B19" s="873" t="s">
        <v>404</v>
      </c>
      <c r="C19" s="873" t="s">
        <v>404</v>
      </c>
      <c r="D19" s="873" t="s">
        <v>404</v>
      </c>
      <c r="E19" s="873" t="s">
        <v>404</v>
      </c>
      <c r="F19" s="873" t="s">
        <v>404</v>
      </c>
      <c r="G19" s="873" t="s">
        <v>404</v>
      </c>
      <c r="H19" s="873" t="s">
        <v>404</v>
      </c>
      <c r="I19" s="873" t="s">
        <v>404</v>
      </c>
      <c r="J19" s="873" t="s">
        <v>404</v>
      </c>
      <c r="K19" s="873" t="s">
        <v>404</v>
      </c>
      <c r="L19" s="873" t="s">
        <v>404</v>
      </c>
      <c r="M19" s="873" t="s">
        <v>404</v>
      </c>
      <c r="N19" s="873" t="s">
        <v>404</v>
      </c>
      <c r="O19" s="873" t="s">
        <v>404</v>
      </c>
      <c r="P19" s="873" t="s">
        <v>404</v>
      </c>
      <c r="Q19" s="873" t="s">
        <v>404</v>
      </c>
      <c r="R19" s="873" t="s">
        <v>404</v>
      </c>
      <c r="S19" s="873" t="s">
        <v>404</v>
      </c>
      <c r="T19" s="873" t="s">
        <v>404</v>
      </c>
      <c r="U19" s="873" t="s">
        <v>404</v>
      </c>
      <c r="V19" s="873" t="s">
        <v>404</v>
      </c>
      <c r="W19" s="873" t="s">
        <v>404</v>
      </c>
      <c r="X19" s="873" t="s">
        <v>404</v>
      </c>
      <c r="Y19" s="873" t="s">
        <v>404</v>
      </c>
      <c r="Z19" s="873" t="s">
        <v>404</v>
      </c>
      <c r="AA19" s="873" t="s">
        <v>404</v>
      </c>
      <c r="AB19" s="873" t="s">
        <v>404</v>
      </c>
      <c r="AC19" s="873" t="s">
        <v>404</v>
      </c>
      <c r="AD19" s="873" t="s">
        <v>404</v>
      </c>
      <c r="AE19" s="873" t="s">
        <v>404</v>
      </c>
      <c r="AF19" s="873" t="s">
        <v>404</v>
      </c>
      <c r="AG19" s="873">
        <v>1392.0664449999999</v>
      </c>
      <c r="AH19" s="873">
        <v>1291.0623029999999</v>
      </c>
      <c r="AI19" s="873">
        <v>1338.106814</v>
      </c>
      <c r="AJ19" s="873">
        <v>1341.264619</v>
      </c>
      <c r="AK19" s="873">
        <v>1320.647567</v>
      </c>
      <c r="AL19" s="873">
        <v>1170.096814</v>
      </c>
      <c r="AM19" s="873">
        <v>1202.594124</v>
      </c>
      <c r="AN19" s="873">
        <v>1026.326834</v>
      </c>
      <c r="AO19" s="873">
        <v>1187.1157800000001</v>
      </c>
      <c r="AP19" s="873">
        <v>988.01768100000004</v>
      </c>
      <c r="AQ19" s="874">
        <v>1006.281309</v>
      </c>
    </row>
    <row r="20" spans="1:43">
      <c r="A20" s="489"/>
      <c r="B20" s="871"/>
      <c r="C20" s="871"/>
      <c r="D20" s="871"/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871"/>
      <c r="Q20" s="871"/>
      <c r="R20" s="871"/>
      <c r="S20" s="871"/>
      <c r="T20" s="871"/>
      <c r="U20" s="871"/>
      <c r="V20" s="871"/>
      <c r="W20" s="871"/>
      <c r="X20" s="871"/>
      <c r="Y20" s="871"/>
      <c r="Z20" s="871"/>
      <c r="AA20" s="871"/>
      <c r="AB20" s="871"/>
      <c r="AC20" s="871"/>
      <c r="AD20" s="871"/>
      <c r="AE20" s="871"/>
      <c r="AF20" s="871"/>
      <c r="AG20" s="871"/>
      <c r="AH20" s="871"/>
      <c r="AI20" s="871"/>
      <c r="AJ20" s="871"/>
      <c r="AK20" s="871"/>
      <c r="AL20" s="871"/>
      <c r="AM20" s="871"/>
      <c r="AN20" s="871"/>
      <c r="AO20" s="871"/>
      <c r="AP20" s="871"/>
      <c r="AQ20" s="871"/>
    </row>
    <row r="21" spans="1:43"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Q21" s="857" t="s">
        <v>534</v>
      </c>
    </row>
    <row r="22" spans="1:43">
      <c r="A22" s="878"/>
      <c r="B22" s="422">
        <v>1980</v>
      </c>
      <c r="C22" s="422">
        <v>1981</v>
      </c>
      <c r="D22" s="422">
        <v>1982</v>
      </c>
      <c r="E22" s="422">
        <v>1983</v>
      </c>
      <c r="F22" s="422">
        <v>1984</v>
      </c>
      <c r="G22" s="422">
        <v>1985</v>
      </c>
      <c r="H22" s="422">
        <v>1986</v>
      </c>
      <c r="I22" s="422">
        <v>1987</v>
      </c>
      <c r="J22" s="422">
        <v>1988</v>
      </c>
      <c r="K22" s="422">
        <v>1989</v>
      </c>
      <c r="L22" s="422">
        <v>1990</v>
      </c>
      <c r="M22" s="422">
        <v>1991</v>
      </c>
      <c r="N22" s="422">
        <v>1992</v>
      </c>
      <c r="O22" s="422">
        <v>1993</v>
      </c>
      <c r="P22" s="422">
        <v>1994</v>
      </c>
      <c r="Q22" s="422">
        <v>1995</v>
      </c>
      <c r="R22" s="422">
        <v>1996</v>
      </c>
      <c r="S22" s="422">
        <v>1997</v>
      </c>
      <c r="T22" s="422">
        <v>1998</v>
      </c>
      <c r="U22" s="422">
        <v>1999</v>
      </c>
      <c r="V22" s="422">
        <v>2000</v>
      </c>
      <c r="W22" s="422">
        <v>2001</v>
      </c>
      <c r="X22" s="422">
        <v>2002</v>
      </c>
      <c r="Y22" s="422">
        <v>2003</v>
      </c>
      <c r="Z22" s="422">
        <v>2004</v>
      </c>
      <c r="AA22" s="422">
        <v>2005</v>
      </c>
      <c r="AB22" s="422">
        <v>2006</v>
      </c>
      <c r="AC22" s="422">
        <v>2007</v>
      </c>
      <c r="AD22" s="422">
        <v>2008</v>
      </c>
      <c r="AE22" s="422">
        <v>2009</v>
      </c>
      <c r="AF22" s="422">
        <v>2010</v>
      </c>
      <c r="AG22" s="422">
        <v>2011</v>
      </c>
      <c r="AH22" s="422">
        <v>2012</v>
      </c>
      <c r="AI22" s="422">
        <v>2013</v>
      </c>
      <c r="AJ22" s="422">
        <v>2014</v>
      </c>
      <c r="AK22" s="422">
        <v>2015</v>
      </c>
      <c r="AL22" s="422">
        <v>2016</v>
      </c>
      <c r="AM22" s="422">
        <v>2017</v>
      </c>
      <c r="AN22" s="422">
        <v>2018</v>
      </c>
      <c r="AO22" s="422">
        <v>2019</v>
      </c>
      <c r="AP22" s="422">
        <v>2020</v>
      </c>
      <c r="AQ22" s="423">
        <v>2021</v>
      </c>
    </row>
    <row r="23" spans="1:43">
      <c r="A23" s="431" t="s">
        <v>251</v>
      </c>
      <c r="B23" s="869"/>
      <c r="C23" s="869"/>
      <c r="D23" s="869"/>
      <c r="E23" s="869"/>
      <c r="F23" s="869"/>
      <c r="G23" s="869"/>
      <c r="H23" s="869"/>
      <c r="I23" s="869"/>
      <c r="J23" s="869"/>
      <c r="K23" s="869"/>
      <c r="L23" s="869"/>
      <c r="M23" s="869"/>
      <c r="N23" s="869"/>
      <c r="O23" s="869"/>
      <c r="P23" s="869"/>
      <c r="Q23" s="869"/>
      <c r="R23" s="869"/>
      <c r="S23" s="869"/>
      <c r="T23" s="869"/>
      <c r="U23" s="869"/>
      <c r="V23" s="869"/>
      <c r="W23" s="869"/>
      <c r="X23" s="869"/>
      <c r="Y23" s="869"/>
      <c r="Z23" s="869"/>
      <c r="AA23" s="869"/>
      <c r="AB23" s="869"/>
      <c r="AC23" s="869"/>
      <c r="AD23" s="869"/>
      <c r="AE23" s="869"/>
      <c r="AF23" s="869"/>
      <c r="AG23" s="869"/>
      <c r="AH23" s="869"/>
      <c r="AI23" s="869"/>
      <c r="AJ23" s="869"/>
      <c r="AK23" s="869"/>
      <c r="AL23" s="869"/>
      <c r="AM23" s="869"/>
      <c r="AN23" s="869"/>
      <c r="AO23" s="869"/>
      <c r="AP23" s="869"/>
      <c r="AQ23" s="870"/>
    </row>
    <row r="24" spans="1:43">
      <c r="A24" s="425" t="s">
        <v>254</v>
      </c>
      <c r="B24" s="424">
        <v>12316</v>
      </c>
      <c r="C24" s="424">
        <v>11889</v>
      </c>
      <c r="D24" s="424">
        <v>10951</v>
      </c>
      <c r="E24" s="424">
        <v>10910</v>
      </c>
      <c r="F24" s="424">
        <v>10432</v>
      </c>
      <c r="G24" s="424">
        <v>9745</v>
      </c>
      <c r="H24" s="424">
        <v>9436</v>
      </c>
      <c r="I24" s="424">
        <v>9455</v>
      </c>
      <c r="J24" s="424">
        <v>10273</v>
      </c>
      <c r="K24" s="424">
        <v>8891</v>
      </c>
      <c r="L24" s="424">
        <v>8732</v>
      </c>
      <c r="M24" s="424">
        <v>8160</v>
      </c>
      <c r="N24" s="424">
        <v>8390</v>
      </c>
      <c r="O24" s="424">
        <v>8690</v>
      </c>
      <c r="P24" s="424">
        <v>8342</v>
      </c>
      <c r="Q24" s="424">
        <v>8118</v>
      </c>
      <c r="R24" s="424">
        <v>7521</v>
      </c>
      <c r="S24" s="424">
        <v>7613</v>
      </c>
      <c r="T24" s="424">
        <v>7142</v>
      </c>
      <c r="U24" s="424">
        <v>7074</v>
      </c>
      <c r="V24" s="424">
        <v>8278</v>
      </c>
      <c r="W24" s="424">
        <v>7071</v>
      </c>
      <c r="X24" s="424">
        <v>6385</v>
      </c>
      <c r="Y24" s="424">
        <v>5497</v>
      </c>
      <c r="Z24" s="424">
        <v>5231</v>
      </c>
      <c r="AA24" s="424">
        <v>4731</v>
      </c>
      <c r="AB24" s="424">
        <v>5183</v>
      </c>
      <c r="AC24" s="424">
        <v>5654</v>
      </c>
      <c r="AD24" s="424">
        <v>5429</v>
      </c>
      <c r="AE24" s="424">
        <v>4831</v>
      </c>
      <c r="AF24" s="424">
        <v>4590</v>
      </c>
      <c r="AG24" s="424">
        <v>4320.1310000000003</v>
      </c>
      <c r="AH24" s="424">
        <v>4574.0330000000004</v>
      </c>
      <c r="AI24" s="424">
        <v>4632.8680000000004</v>
      </c>
      <c r="AJ24" s="424">
        <v>4569.5379999999996</v>
      </c>
      <c r="AK24" s="424">
        <v>4448.3879999999999</v>
      </c>
      <c r="AL24" s="424">
        <v>4771.4830000000002</v>
      </c>
      <c r="AM24" s="424">
        <v>5043.37</v>
      </c>
      <c r="AN24" s="424">
        <v>4858.6130000000003</v>
      </c>
      <c r="AO24" s="424">
        <v>5452.9629999999997</v>
      </c>
      <c r="AP24" s="424">
        <v>3968.643</v>
      </c>
      <c r="AQ24" s="880">
        <v>3458.5430000000001</v>
      </c>
    </row>
    <row r="25" spans="1:43">
      <c r="A25" s="425" t="s">
        <v>253</v>
      </c>
      <c r="B25" s="424">
        <v>3660</v>
      </c>
      <c r="C25" s="424">
        <v>3501</v>
      </c>
      <c r="D25" s="424">
        <v>3005</v>
      </c>
      <c r="E25" s="424">
        <v>2959</v>
      </c>
      <c r="F25" s="424">
        <v>3175</v>
      </c>
      <c r="G25" s="424">
        <v>3280</v>
      </c>
      <c r="H25" s="424">
        <v>2659</v>
      </c>
      <c r="I25" s="424">
        <v>2539</v>
      </c>
      <c r="J25" s="424">
        <v>3087</v>
      </c>
      <c r="K25" s="424">
        <v>3109</v>
      </c>
      <c r="L25" s="424">
        <v>3496</v>
      </c>
      <c r="M25" s="424">
        <v>2854</v>
      </c>
      <c r="N25" s="424">
        <v>3092</v>
      </c>
      <c r="O25" s="424">
        <v>2782</v>
      </c>
      <c r="P25" s="424">
        <v>2583</v>
      </c>
      <c r="Q25" s="424">
        <v>3099</v>
      </c>
      <c r="R25" s="424">
        <v>2916</v>
      </c>
      <c r="S25" s="424">
        <v>2846</v>
      </c>
      <c r="T25" s="424">
        <v>3151</v>
      </c>
      <c r="U25" s="424">
        <v>3316</v>
      </c>
      <c r="V25" s="424">
        <v>3864</v>
      </c>
      <c r="W25" s="424">
        <v>3384</v>
      </c>
      <c r="X25" s="424">
        <v>3023</v>
      </c>
      <c r="Y25" s="424">
        <v>3135</v>
      </c>
      <c r="Z25" s="424">
        <v>3854</v>
      </c>
      <c r="AA25" s="424">
        <v>4446</v>
      </c>
      <c r="AB25" s="424">
        <v>4456</v>
      </c>
      <c r="AC25" s="424">
        <v>4222</v>
      </c>
      <c r="AD25" s="424">
        <v>4100</v>
      </c>
      <c r="AE25" s="424">
        <v>4009</v>
      </c>
      <c r="AF25" s="424">
        <v>4608</v>
      </c>
      <c r="AG25" s="424">
        <v>4396.4009999999998</v>
      </c>
      <c r="AH25" s="424">
        <v>4773.2060000000001</v>
      </c>
      <c r="AI25" s="424">
        <v>4700.2950000000001</v>
      </c>
      <c r="AJ25" s="424">
        <v>4729.4960000000001</v>
      </c>
      <c r="AK25" s="424">
        <v>4478.6099999999997</v>
      </c>
      <c r="AL25" s="424">
        <v>4250.0110000000004</v>
      </c>
      <c r="AM25" s="424">
        <v>3971.1950000000002</v>
      </c>
      <c r="AN25" s="424">
        <v>4001.0010000000002</v>
      </c>
      <c r="AO25" s="424">
        <v>4305.4369999999999</v>
      </c>
      <c r="AP25" s="424">
        <v>3716.0610000000001</v>
      </c>
      <c r="AQ25" s="880">
        <v>4044.9430000000002</v>
      </c>
    </row>
    <row r="26" spans="1:43">
      <c r="A26" s="425" t="s">
        <v>256</v>
      </c>
      <c r="B26" s="424">
        <v>277</v>
      </c>
      <c r="C26" s="424">
        <v>179</v>
      </c>
      <c r="D26" s="424">
        <v>206</v>
      </c>
      <c r="E26" s="424">
        <v>323</v>
      </c>
      <c r="F26" s="424">
        <v>302</v>
      </c>
      <c r="G26" s="424">
        <v>247</v>
      </c>
      <c r="H26" s="424">
        <v>251</v>
      </c>
      <c r="I26" s="424">
        <v>280</v>
      </c>
      <c r="J26" s="424">
        <v>261</v>
      </c>
      <c r="K26" s="424">
        <v>193</v>
      </c>
      <c r="L26" s="424">
        <v>349</v>
      </c>
      <c r="M26" s="424">
        <v>153</v>
      </c>
      <c r="N26" s="424">
        <v>168</v>
      </c>
      <c r="O26" s="424">
        <v>74</v>
      </c>
      <c r="P26" s="424">
        <v>71</v>
      </c>
      <c r="Q26" s="424">
        <v>96</v>
      </c>
      <c r="R26" s="424">
        <v>66</v>
      </c>
      <c r="S26" s="424">
        <v>22</v>
      </c>
      <c r="T26" s="424">
        <v>12</v>
      </c>
      <c r="U26" s="424">
        <v>68</v>
      </c>
      <c r="V26" s="424">
        <v>90</v>
      </c>
      <c r="W26" s="424">
        <v>157</v>
      </c>
      <c r="X26" s="424">
        <v>186</v>
      </c>
      <c r="Y26" s="424">
        <v>253</v>
      </c>
      <c r="Z26" s="424">
        <v>208</v>
      </c>
      <c r="AA26" s="424">
        <v>90</v>
      </c>
      <c r="AB26" s="424">
        <v>73</v>
      </c>
      <c r="AC26" s="424">
        <v>36</v>
      </c>
      <c r="AD26" s="424">
        <v>6</v>
      </c>
      <c r="AE26" s="424">
        <v>5</v>
      </c>
      <c r="AF26" s="424">
        <v>9</v>
      </c>
      <c r="AG26" s="424">
        <v>5.0389999999999997</v>
      </c>
      <c r="AH26" s="424">
        <v>1.554</v>
      </c>
      <c r="AI26" s="424">
        <v>5.5709999999999997</v>
      </c>
      <c r="AJ26" s="424">
        <v>9.0950000000000006</v>
      </c>
      <c r="AK26" s="424">
        <v>2.5920000000000001</v>
      </c>
      <c r="AL26" s="424">
        <v>0.82399999999999995</v>
      </c>
      <c r="AM26" s="424">
        <v>7.8490000000000002</v>
      </c>
      <c r="AN26" s="424">
        <v>20.024999999999999</v>
      </c>
      <c r="AO26" s="424">
        <v>12.125</v>
      </c>
      <c r="AP26" s="424">
        <v>6.6890000000000001</v>
      </c>
      <c r="AQ26" s="880">
        <v>13.074999999999999</v>
      </c>
    </row>
    <row r="27" spans="1:43">
      <c r="A27" s="425" t="s">
        <v>252</v>
      </c>
      <c r="B27" s="424">
        <v>3675</v>
      </c>
      <c r="C27" s="424">
        <v>3325</v>
      </c>
      <c r="D27" s="424">
        <v>3803</v>
      </c>
      <c r="E27" s="424">
        <v>3670</v>
      </c>
      <c r="F27" s="424">
        <v>3859</v>
      </c>
      <c r="G27" s="424">
        <v>4023</v>
      </c>
      <c r="H27" s="424">
        <v>3998</v>
      </c>
      <c r="I27" s="424">
        <v>3497</v>
      </c>
      <c r="J27" s="424">
        <v>4623</v>
      </c>
      <c r="K27" s="424">
        <v>3907</v>
      </c>
      <c r="L27" s="424">
        <v>4375</v>
      </c>
      <c r="M27" s="424">
        <v>3764</v>
      </c>
      <c r="N27" s="424">
        <v>4088</v>
      </c>
      <c r="O27" s="424">
        <v>4344</v>
      </c>
      <c r="P27" s="424">
        <v>4515</v>
      </c>
      <c r="Q27" s="424">
        <v>5311</v>
      </c>
      <c r="R27" s="424">
        <v>5187</v>
      </c>
      <c r="S27" s="424">
        <v>4709</v>
      </c>
      <c r="T27" s="424">
        <v>4920</v>
      </c>
      <c r="U27" s="424">
        <v>5159</v>
      </c>
      <c r="V27" s="424">
        <v>5884</v>
      </c>
      <c r="W27" s="424">
        <v>6271</v>
      </c>
      <c r="X27" s="424">
        <v>6615</v>
      </c>
      <c r="Y27" s="424">
        <v>5647</v>
      </c>
      <c r="Z27" s="424">
        <v>5933</v>
      </c>
      <c r="AA27" s="424">
        <v>6251</v>
      </c>
      <c r="AB27" s="424">
        <v>7026</v>
      </c>
      <c r="AC27" s="424">
        <v>6959</v>
      </c>
      <c r="AD27" s="424">
        <v>6491</v>
      </c>
      <c r="AE27" s="424">
        <v>6314</v>
      </c>
      <c r="AF27" s="424">
        <v>6929</v>
      </c>
      <c r="AG27" s="424">
        <v>5385.6809999999996</v>
      </c>
      <c r="AH27" s="424">
        <v>6267.1149999999998</v>
      </c>
      <c r="AI27" s="424">
        <v>6037.1719999999996</v>
      </c>
      <c r="AJ27" s="424">
        <v>5890.8370000000004</v>
      </c>
      <c r="AK27" s="424">
        <v>5741.2439999999997</v>
      </c>
      <c r="AL27" s="424">
        <v>5238.2389999999996</v>
      </c>
      <c r="AM27" s="424">
        <v>5418.19</v>
      </c>
      <c r="AN27" s="424">
        <v>5373.9709999999995</v>
      </c>
      <c r="AO27" s="424">
        <v>5382.2730000000001</v>
      </c>
      <c r="AP27" s="424">
        <v>4752.5010000000002</v>
      </c>
      <c r="AQ27" s="880">
        <v>4744.4960000000001</v>
      </c>
    </row>
    <row r="28" spans="1:43">
      <c r="A28" s="425" t="s">
        <v>255</v>
      </c>
      <c r="B28" s="424">
        <v>1365</v>
      </c>
      <c r="C28" s="424">
        <v>1154</v>
      </c>
      <c r="D28" s="424">
        <v>947</v>
      </c>
      <c r="E28" s="424">
        <v>1369</v>
      </c>
      <c r="F28" s="424">
        <v>1338</v>
      </c>
      <c r="G28" s="424">
        <v>1271</v>
      </c>
      <c r="H28" s="424">
        <v>1425</v>
      </c>
      <c r="I28" s="424">
        <v>1554</v>
      </c>
      <c r="J28" s="424">
        <v>1233</v>
      </c>
      <c r="K28" s="424">
        <v>1535</v>
      </c>
      <c r="L28" s="424">
        <v>1585</v>
      </c>
      <c r="M28" s="424">
        <v>1225</v>
      </c>
      <c r="N28" s="424">
        <v>1011</v>
      </c>
      <c r="O28" s="424">
        <v>1138</v>
      </c>
      <c r="P28" s="424">
        <v>1061</v>
      </c>
      <c r="Q28" s="424">
        <v>1109</v>
      </c>
      <c r="R28" s="424">
        <v>1032</v>
      </c>
      <c r="S28" s="424">
        <v>1060</v>
      </c>
      <c r="T28" s="424">
        <v>1272</v>
      </c>
      <c r="U28" s="424">
        <v>926</v>
      </c>
      <c r="V28" s="424">
        <v>1078</v>
      </c>
      <c r="W28" s="424">
        <v>832</v>
      </c>
      <c r="X28" s="424">
        <v>830</v>
      </c>
      <c r="Y28" s="424">
        <v>849</v>
      </c>
      <c r="Z28" s="424">
        <v>833</v>
      </c>
      <c r="AA28" s="424">
        <v>739</v>
      </c>
      <c r="AB28" s="424">
        <v>698</v>
      </c>
      <c r="AC28" s="424">
        <v>751</v>
      </c>
      <c r="AD28" s="424">
        <v>758</v>
      </c>
      <c r="AE28" s="424">
        <v>530</v>
      </c>
      <c r="AF28" s="424">
        <v>539</v>
      </c>
      <c r="AG28" s="424">
        <v>510.291</v>
      </c>
      <c r="AH28" s="424">
        <v>491.51900000000001</v>
      </c>
      <c r="AI28" s="424">
        <v>697.13900000000001</v>
      </c>
      <c r="AJ28" s="424">
        <v>821.76499999999999</v>
      </c>
      <c r="AK28" s="424">
        <v>650.18299999999999</v>
      </c>
      <c r="AL28" s="424">
        <v>515.17499999999995</v>
      </c>
      <c r="AM28" s="424">
        <v>556.81200000000001</v>
      </c>
      <c r="AN28" s="424">
        <v>513.79200000000003</v>
      </c>
      <c r="AO28" s="424">
        <v>528.553</v>
      </c>
      <c r="AP28" s="424">
        <v>567.53300000000002</v>
      </c>
      <c r="AQ28" s="880">
        <v>562.37</v>
      </c>
    </row>
    <row r="29" spans="1:43">
      <c r="A29" s="432" t="s">
        <v>257</v>
      </c>
      <c r="B29" s="430">
        <v>0</v>
      </c>
      <c r="C29" s="430">
        <v>0</v>
      </c>
      <c r="D29" s="430">
        <v>0</v>
      </c>
      <c r="E29" s="430">
        <v>0</v>
      </c>
      <c r="F29" s="430">
        <v>1</v>
      </c>
      <c r="G29" s="430">
        <v>0</v>
      </c>
      <c r="H29" s="430">
        <v>0</v>
      </c>
      <c r="I29" s="430">
        <v>5</v>
      </c>
      <c r="J29" s="430">
        <v>0</v>
      </c>
      <c r="K29" s="430">
        <v>0</v>
      </c>
      <c r="L29" s="430">
        <v>0</v>
      </c>
      <c r="M29" s="430">
        <v>0</v>
      </c>
      <c r="N29" s="430">
        <v>57</v>
      </c>
      <c r="O29" s="430">
        <v>0</v>
      </c>
      <c r="P29" s="430">
        <v>0</v>
      </c>
      <c r="Q29" s="430">
        <v>0</v>
      </c>
      <c r="R29" s="430">
        <v>0</v>
      </c>
      <c r="S29" s="430">
        <v>46</v>
      </c>
      <c r="T29" s="430">
        <v>34</v>
      </c>
      <c r="U29" s="430">
        <v>44</v>
      </c>
      <c r="V29" s="430">
        <v>80</v>
      </c>
      <c r="W29" s="430">
        <v>48</v>
      </c>
      <c r="X29" s="430">
        <v>3</v>
      </c>
      <c r="Y29" s="430">
        <v>2</v>
      </c>
      <c r="Z29" s="430">
        <v>29</v>
      </c>
      <c r="AA29" s="430">
        <v>0</v>
      </c>
      <c r="AB29" s="430">
        <v>0</v>
      </c>
      <c r="AC29" s="430">
        <v>14</v>
      </c>
      <c r="AD29" s="430">
        <v>38</v>
      </c>
      <c r="AE29" s="430">
        <v>6</v>
      </c>
      <c r="AF29" s="430">
        <v>18</v>
      </c>
      <c r="AG29" s="430">
        <v>43.097000000000001</v>
      </c>
      <c r="AH29" s="430">
        <v>15.396000000000001</v>
      </c>
      <c r="AI29" s="430">
        <v>121.321</v>
      </c>
      <c r="AJ29" s="430">
        <v>39.920999999999999</v>
      </c>
      <c r="AK29" s="430">
        <v>5.1749999999999998</v>
      </c>
      <c r="AL29" s="430">
        <v>1</v>
      </c>
      <c r="AM29" s="430">
        <v>7.2249999999999996</v>
      </c>
      <c r="AN29" s="430">
        <v>18.163</v>
      </c>
      <c r="AO29" s="430">
        <v>87.31</v>
      </c>
      <c r="AP29" s="430">
        <v>36.966999999999999</v>
      </c>
      <c r="AQ29" s="881">
        <v>0</v>
      </c>
    </row>
    <row r="30" spans="1:43">
      <c r="A30" s="426" t="s">
        <v>258</v>
      </c>
      <c r="B30" s="871">
        <v>21293</v>
      </c>
      <c r="C30" s="871">
        <v>20048</v>
      </c>
      <c r="D30" s="871">
        <v>18912</v>
      </c>
      <c r="E30" s="871">
        <v>19231</v>
      </c>
      <c r="F30" s="871">
        <v>19107</v>
      </c>
      <c r="G30" s="871">
        <v>18566</v>
      </c>
      <c r="H30" s="871">
        <v>17769</v>
      </c>
      <c r="I30" s="871">
        <v>17330</v>
      </c>
      <c r="J30" s="871">
        <v>19477</v>
      </c>
      <c r="K30" s="871">
        <v>17635</v>
      </c>
      <c r="L30" s="871">
        <v>18537</v>
      </c>
      <c r="M30" s="871">
        <v>16156</v>
      </c>
      <c r="N30" s="871">
        <v>16806</v>
      </c>
      <c r="O30" s="871">
        <v>17028</v>
      </c>
      <c r="P30" s="871">
        <v>16572</v>
      </c>
      <c r="Q30" s="871">
        <v>17733</v>
      </c>
      <c r="R30" s="871">
        <v>16722</v>
      </c>
      <c r="S30" s="871">
        <v>16296</v>
      </c>
      <c r="T30" s="871">
        <v>16531</v>
      </c>
      <c r="U30" s="871">
        <v>16587</v>
      </c>
      <c r="V30" s="871">
        <v>19274</v>
      </c>
      <c r="W30" s="871">
        <v>17763</v>
      </c>
      <c r="X30" s="871">
        <v>17042</v>
      </c>
      <c r="Y30" s="871">
        <v>15383</v>
      </c>
      <c r="Z30" s="871">
        <v>16088</v>
      </c>
      <c r="AA30" s="871">
        <v>16257</v>
      </c>
      <c r="AB30" s="871">
        <v>17436</v>
      </c>
      <c r="AC30" s="871">
        <v>17636</v>
      </c>
      <c r="AD30" s="871">
        <v>16822</v>
      </c>
      <c r="AE30" s="871">
        <v>15695</v>
      </c>
      <c r="AF30" s="871">
        <v>16693</v>
      </c>
      <c r="AG30" s="871">
        <v>14660.64</v>
      </c>
      <c r="AH30" s="871">
        <v>16122.823</v>
      </c>
      <c r="AI30" s="871">
        <v>16194.366</v>
      </c>
      <c r="AJ30" s="871">
        <v>16060.652</v>
      </c>
      <c r="AK30" s="871">
        <v>15326.191999999999</v>
      </c>
      <c r="AL30" s="871">
        <v>14776.732</v>
      </c>
      <c r="AM30" s="871">
        <v>15004.641</v>
      </c>
      <c r="AN30" s="871">
        <v>14785.565000000001</v>
      </c>
      <c r="AO30" s="871">
        <v>15768.661</v>
      </c>
      <c r="AP30" s="871">
        <v>13048.394</v>
      </c>
      <c r="AQ30" s="872">
        <v>12823.427</v>
      </c>
    </row>
    <row r="31" spans="1:43">
      <c r="A31" s="431" t="s">
        <v>259</v>
      </c>
      <c r="B31" s="869"/>
      <c r="C31" s="869"/>
      <c r="D31" s="869"/>
      <c r="E31" s="869"/>
      <c r="F31" s="869"/>
      <c r="G31" s="869"/>
      <c r="H31" s="869"/>
      <c r="I31" s="869"/>
      <c r="J31" s="869"/>
      <c r="K31" s="869"/>
      <c r="L31" s="869"/>
      <c r="M31" s="869"/>
      <c r="N31" s="869"/>
      <c r="O31" s="869"/>
      <c r="P31" s="869"/>
      <c r="Q31" s="869"/>
      <c r="R31" s="869"/>
      <c r="S31" s="869"/>
      <c r="T31" s="869"/>
      <c r="U31" s="869"/>
      <c r="V31" s="869"/>
      <c r="W31" s="869"/>
      <c r="X31" s="869"/>
      <c r="Y31" s="869"/>
      <c r="Z31" s="869"/>
      <c r="AA31" s="869"/>
      <c r="AB31" s="869"/>
      <c r="AC31" s="869"/>
      <c r="AD31" s="869"/>
      <c r="AE31" s="869"/>
      <c r="AF31" s="869"/>
      <c r="AG31" s="869"/>
      <c r="AH31" s="869"/>
      <c r="AI31" s="869"/>
      <c r="AJ31" s="869"/>
      <c r="AK31" s="869"/>
      <c r="AL31" s="869"/>
      <c r="AM31" s="869"/>
      <c r="AN31" s="869"/>
      <c r="AO31" s="869"/>
      <c r="AP31" s="869"/>
      <c r="AQ31" s="870"/>
    </row>
    <row r="32" spans="1:43">
      <c r="A32" s="425" t="s">
        <v>254</v>
      </c>
      <c r="B32" s="424">
        <v>2741</v>
      </c>
      <c r="C32" s="424">
        <v>2367</v>
      </c>
      <c r="D32" s="424">
        <v>2318</v>
      </c>
      <c r="E32" s="424">
        <v>2459</v>
      </c>
      <c r="F32" s="424">
        <v>3100</v>
      </c>
      <c r="G32" s="424">
        <v>3095</v>
      </c>
      <c r="H32" s="424">
        <v>3204</v>
      </c>
      <c r="I32" s="424">
        <v>2901</v>
      </c>
      <c r="J32" s="424">
        <v>2686</v>
      </c>
      <c r="K32" s="424">
        <v>2851</v>
      </c>
      <c r="L32" s="424">
        <v>2985</v>
      </c>
      <c r="M32" s="424">
        <v>2563</v>
      </c>
      <c r="N32" s="424">
        <v>2205</v>
      </c>
      <c r="O32" s="424">
        <v>2239</v>
      </c>
      <c r="P32" s="424">
        <v>2315</v>
      </c>
      <c r="Q32" s="424">
        <v>2134</v>
      </c>
      <c r="R32" s="424">
        <v>1758</v>
      </c>
      <c r="S32" s="424">
        <v>1959</v>
      </c>
      <c r="T32" s="424">
        <v>1799</v>
      </c>
      <c r="U32" s="424">
        <v>2087</v>
      </c>
      <c r="V32" s="424">
        <v>2393</v>
      </c>
      <c r="W32" s="424">
        <v>2343</v>
      </c>
      <c r="X32" s="424">
        <v>2297</v>
      </c>
      <c r="Y32" s="424">
        <v>1956</v>
      </c>
      <c r="Z32" s="424">
        <v>2288</v>
      </c>
      <c r="AA32" s="424">
        <v>2387</v>
      </c>
      <c r="AB32" s="424">
        <v>2527</v>
      </c>
      <c r="AC32" s="424">
        <v>2837</v>
      </c>
      <c r="AD32" s="424">
        <v>2624</v>
      </c>
      <c r="AE32" s="424">
        <v>1956</v>
      </c>
      <c r="AF32" s="424">
        <v>2227</v>
      </c>
      <c r="AG32" s="424">
        <v>1860.26</v>
      </c>
      <c r="AH32" s="424">
        <v>2022.575</v>
      </c>
      <c r="AI32" s="424">
        <v>2532.7080000000001</v>
      </c>
      <c r="AJ32" s="424">
        <v>2693.3180000000002</v>
      </c>
      <c r="AK32" s="424">
        <v>2725.5250000000001</v>
      </c>
      <c r="AL32" s="424">
        <v>2623.0259999999998</v>
      </c>
      <c r="AM32" s="424">
        <v>2689.0309999999999</v>
      </c>
      <c r="AN32" s="424">
        <v>2051.3690000000001</v>
      </c>
      <c r="AO32" s="424">
        <v>2449.1610000000001</v>
      </c>
      <c r="AP32" s="424">
        <v>2245.2689999999998</v>
      </c>
      <c r="AQ32" s="880">
        <v>1944.414</v>
      </c>
    </row>
    <row r="33" spans="1:43">
      <c r="A33" s="425" t="s">
        <v>253</v>
      </c>
      <c r="B33" s="424">
        <v>3836</v>
      </c>
      <c r="C33" s="424">
        <v>3691</v>
      </c>
      <c r="D33" s="424">
        <v>4220</v>
      </c>
      <c r="E33" s="424">
        <v>4044</v>
      </c>
      <c r="F33" s="424">
        <v>3634</v>
      </c>
      <c r="G33" s="424">
        <v>3449</v>
      </c>
      <c r="H33" s="424">
        <v>3660</v>
      </c>
      <c r="I33" s="424">
        <v>3810</v>
      </c>
      <c r="J33" s="424">
        <v>3625</v>
      </c>
      <c r="K33" s="424">
        <v>3568</v>
      </c>
      <c r="L33" s="424">
        <v>3944</v>
      </c>
      <c r="M33" s="424">
        <v>3527</v>
      </c>
      <c r="N33" s="424">
        <v>3397</v>
      </c>
      <c r="O33" s="424">
        <v>3519</v>
      </c>
      <c r="P33" s="424">
        <v>3469</v>
      </c>
      <c r="Q33" s="424">
        <v>3549</v>
      </c>
      <c r="R33" s="424">
        <v>3285</v>
      </c>
      <c r="S33" s="424">
        <v>3262</v>
      </c>
      <c r="T33" s="424">
        <v>2955</v>
      </c>
      <c r="U33" s="424">
        <v>3937</v>
      </c>
      <c r="V33" s="424">
        <v>4782</v>
      </c>
      <c r="W33" s="424">
        <v>5275</v>
      </c>
      <c r="X33" s="424">
        <v>4746</v>
      </c>
      <c r="Y33" s="424">
        <v>4354</v>
      </c>
      <c r="Z33" s="424">
        <v>5187</v>
      </c>
      <c r="AA33" s="424">
        <v>4819</v>
      </c>
      <c r="AB33" s="424">
        <v>5231</v>
      </c>
      <c r="AC33" s="424">
        <v>5280</v>
      </c>
      <c r="AD33" s="424">
        <v>5081</v>
      </c>
      <c r="AE33" s="424">
        <v>4185</v>
      </c>
      <c r="AF33" s="424">
        <v>4728</v>
      </c>
      <c r="AG33" s="424">
        <v>4825.1400000000003</v>
      </c>
      <c r="AH33" s="424">
        <v>4613.7380000000003</v>
      </c>
      <c r="AI33" s="424">
        <v>4293.7240000000002</v>
      </c>
      <c r="AJ33" s="424">
        <v>3723.402</v>
      </c>
      <c r="AK33" s="424">
        <v>3505.9609999999998</v>
      </c>
      <c r="AL33" s="424">
        <v>3538.2370000000001</v>
      </c>
      <c r="AM33" s="424">
        <v>3645.1260000000002</v>
      </c>
      <c r="AN33" s="424">
        <v>3360.509</v>
      </c>
      <c r="AO33" s="424">
        <v>3544.7260000000001</v>
      </c>
      <c r="AP33" s="424">
        <v>3311.4650000000001</v>
      </c>
      <c r="AQ33" s="880">
        <v>3438.067</v>
      </c>
    </row>
    <row r="34" spans="1:43">
      <c r="A34" s="425" t="s">
        <v>256</v>
      </c>
      <c r="B34" s="424">
        <v>17</v>
      </c>
      <c r="C34" s="424">
        <v>18</v>
      </c>
      <c r="D34" s="424">
        <v>11</v>
      </c>
      <c r="E34" s="424">
        <v>10</v>
      </c>
      <c r="F34" s="424">
        <v>16</v>
      </c>
      <c r="G34" s="424">
        <v>6</v>
      </c>
      <c r="H34" s="424">
        <v>6</v>
      </c>
      <c r="I34" s="424">
        <v>4</v>
      </c>
      <c r="J34" s="424">
        <v>7</v>
      </c>
      <c r="K34" s="424">
        <v>8</v>
      </c>
      <c r="L34" s="424">
        <v>4</v>
      </c>
      <c r="M34" s="424">
        <v>6</v>
      </c>
      <c r="N34" s="424">
        <v>6</v>
      </c>
      <c r="O34" s="424">
        <v>2</v>
      </c>
      <c r="P34" s="424">
        <v>2</v>
      </c>
      <c r="Q34" s="424">
        <v>1</v>
      </c>
      <c r="R34" s="424">
        <v>2</v>
      </c>
      <c r="S34" s="424">
        <v>1</v>
      </c>
      <c r="T34" s="424">
        <v>3</v>
      </c>
      <c r="U34" s="424">
        <v>4</v>
      </c>
      <c r="V34" s="424">
        <v>10</v>
      </c>
      <c r="W34" s="424">
        <v>8</v>
      </c>
      <c r="X34" s="424">
        <v>8</v>
      </c>
      <c r="Y34" s="424">
        <v>9</v>
      </c>
      <c r="Z34" s="424">
        <v>9</v>
      </c>
      <c r="AA34" s="424">
        <v>2</v>
      </c>
      <c r="AB34" s="424">
        <v>3</v>
      </c>
      <c r="AC34" s="424">
        <v>1</v>
      </c>
      <c r="AD34" s="424">
        <v>5</v>
      </c>
      <c r="AE34" s="424">
        <v>8</v>
      </c>
      <c r="AF34" s="424">
        <v>6</v>
      </c>
      <c r="AG34" s="424">
        <v>5.7110000000000003</v>
      </c>
      <c r="AH34" s="424">
        <v>5.0720000000000001</v>
      </c>
      <c r="AI34" s="424">
        <v>27.181999999999999</v>
      </c>
      <c r="AJ34" s="424">
        <v>7.6479999999999997</v>
      </c>
      <c r="AK34" s="424">
        <v>0</v>
      </c>
      <c r="AL34" s="424">
        <v>2.706</v>
      </c>
      <c r="AM34" s="424">
        <v>4.63</v>
      </c>
      <c r="AN34" s="424">
        <v>10.558</v>
      </c>
      <c r="AO34" s="424">
        <v>13.162000000000001</v>
      </c>
      <c r="AP34" s="424">
        <v>5.5590000000000002</v>
      </c>
      <c r="AQ34" s="880">
        <v>1.849</v>
      </c>
    </row>
    <row r="35" spans="1:43">
      <c r="A35" s="425" t="s">
        <v>252</v>
      </c>
      <c r="B35" s="424">
        <v>5570</v>
      </c>
      <c r="C35" s="424">
        <v>4233</v>
      </c>
      <c r="D35" s="424">
        <v>4003</v>
      </c>
      <c r="E35" s="424">
        <v>3589</v>
      </c>
      <c r="F35" s="424">
        <v>3551</v>
      </c>
      <c r="G35" s="424">
        <v>3681</v>
      </c>
      <c r="H35" s="424">
        <v>4028</v>
      </c>
      <c r="I35" s="424">
        <v>3840</v>
      </c>
      <c r="J35" s="424">
        <v>4886</v>
      </c>
      <c r="K35" s="424">
        <v>5699</v>
      </c>
      <c r="L35" s="424">
        <v>5107</v>
      </c>
      <c r="M35" s="424">
        <v>5812</v>
      </c>
      <c r="N35" s="424">
        <v>6071</v>
      </c>
      <c r="O35" s="424">
        <v>4822</v>
      </c>
      <c r="P35" s="424">
        <v>5387</v>
      </c>
      <c r="Q35" s="424">
        <v>6199</v>
      </c>
      <c r="R35" s="424">
        <v>5866</v>
      </c>
      <c r="S35" s="424">
        <v>5800</v>
      </c>
      <c r="T35" s="424">
        <v>5636</v>
      </c>
      <c r="U35" s="424">
        <v>5868</v>
      </c>
      <c r="V35" s="424">
        <v>5400</v>
      </c>
      <c r="W35" s="424">
        <v>5884</v>
      </c>
      <c r="X35" s="424">
        <v>6047</v>
      </c>
      <c r="Y35" s="424">
        <v>5656</v>
      </c>
      <c r="Z35" s="424">
        <v>6838</v>
      </c>
      <c r="AA35" s="424">
        <v>7002</v>
      </c>
      <c r="AB35" s="424">
        <v>6515</v>
      </c>
      <c r="AC35" s="424">
        <v>6014</v>
      </c>
      <c r="AD35" s="424">
        <v>5976</v>
      </c>
      <c r="AE35" s="424">
        <v>4199</v>
      </c>
      <c r="AF35" s="424">
        <v>6381</v>
      </c>
      <c r="AG35" s="424">
        <v>6233.2190000000001</v>
      </c>
      <c r="AH35" s="424">
        <v>5686.9350000000004</v>
      </c>
      <c r="AI35" s="424">
        <v>5969.7380000000003</v>
      </c>
      <c r="AJ35" s="424">
        <v>5634.2879999999996</v>
      </c>
      <c r="AK35" s="424">
        <v>4989.1589999999997</v>
      </c>
      <c r="AL35" s="424">
        <v>4384.1360000000004</v>
      </c>
      <c r="AM35" s="424">
        <v>4644.4809999999998</v>
      </c>
      <c r="AN35" s="424">
        <v>3482.373</v>
      </c>
      <c r="AO35" s="424">
        <v>4012.51</v>
      </c>
      <c r="AP35" s="424">
        <v>3593.7620000000002</v>
      </c>
      <c r="AQ35" s="880">
        <v>4085.7440000000001</v>
      </c>
    </row>
    <row r="36" spans="1:43">
      <c r="A36" s="425" t="s">
        <v>255</v>
      </c>
      <c r="B36" s="424">
        <v>45</v>
      </c>
      <c r="C36" s="424">
        <v>27</v>
      </c>
      <c r="D36" s="424">
        <v>14</v>
      </c>
      <c r="E36" s="424">
        <v>49</v>
      </c>
      <c r="F36" s="424">
        <v>76</v>
      </c>
      <c r="G36" s="424">
        <v>97</v>
      </c>
      <c r="H36" s="424">
        <v>69</v>
      </c>
      <c r="I36" s="424">
        <v>53</v>
      </c>
      <c r="J36" s="424">
        <v>49</v>
      </c>
      <c r="K36" s="424">
        <v>50</v>
      </c>
      <c r="L36" s="424">
        <v>79</v>
      </c>
      <c r="M36" s="424">
        <v>115</v>
      </c>
      <c r="N36" s="424">
        <v>85</v>
      </c>
      <c r="O36" s="424">
        <v>87</v>
      </c>
      <c r="P36" s="424">
        <v>38</v>
      </c>
      <c r="Q36" s="424">
        <v>36</v>
      </c>
      <c r="R36" s="424">
        <v>78</v>
      </c>
      <c r="S36" s="424">
        <v>38</v>
      </c>
      <c r="T36" s="424">
        <v>62</v>
      </c>
      <c r="U36" s="424">
        <v>62</v>
      </c>
      <c r="V36" s="424">
        <v>38</v>
      </c>
      <c r="W36" s="424">
        <v>31</v>
      </c>
      <c r="X36" s="424">
        <v>30</v>
      </c>
      <c r="Y36" s="424">
        <v>23</v>
      </c>
      <c r="Z36" s="424">
        <v>55</v>
      </c>
      <c r="AA36" s="424">
        <v>82</v>
      </c>
      <c r="AB36" s="424">
        <v>46</v>
      </c>
      <c r="AC36" s="424">
        <v>34</v>
      </c>
      <c r="AD36" s="424">
        <v>19</v>
      </c>
      <c r="AE36" s="424">
        <v>37</v>
      </c>
      <c r="AF36" s="424">
        <v>29</v>
      </c>
      <c r="AG36" s="424">
        <v>66.98</v>
      </c>
      <c r="AH36" s="424">
        <v>61.247999999999998</v>
      </c>
      <c r="AI36" s="424">
        <v>88.135000000000005</v>
      </c>
      <c r="AJ36" s="424">
        <v>14.833</v>
      </c>
      <c r="AK36" s="424">
        <v>20.175999999999998</v>
      </c>
      <c r="AL36" s="424">
        <v>21.021000000000001</v>
      </c>
      <c r="AM36" s="424">
        <v>8.7810000000000006</v>
      </c>
      <c r="AN36" s="424">
        <v>13.837</v>
      </c>
      <c r="AO36" s="424">
        <v>8.0289999999999999</v>
      </c>
      <c r="AP36" s="424">
        <v>7.1219999999999999</v>
      </c>
      <c r="AQ36" s="880">
        <v>23.635000000000002</v>
      </c>
    </row>
    <row r="37" spans="1:43">
      <c r="A37" s="432" t="s">
        <v>260</v>
      </c>
      <c r="B37" s="430">
        <v>1</v>
      </c>
      <c r="C37" s="430">
        <v>3</v>
      </c>
      <c r="D37" s="430">
        <v>2</v>
      </c>
      <c r="E37" s="430">
        <v>2</v>
      </c>
      <c r="F37" s="430">
        <v>8</v>
      </c>
      <c r="G37" s="430">
        <v>4</v>
      </c>
      <c r="H37" s="430">
        <v>4</v>
      </c>
      <c r="I37" s="430">
        <v>7</v>
      </c>
      <c r="J37" s="430">
        <v>6</v>
      </c>
      <c r="K37" s="430">
        <v>13</v>
      </c>
      <c r="L37" s="430">
        <v>36</v>
      </c>
      <c r="M37" s="430">
        <v>30</v>
      </c>
      <c r="N37" s="430">
        <v>4</v>
      </c>
      <c r="O37" s="430">
        <v>3</v>
      </c>
      <c r="P37" s="430">
        <v>21</v>
      </c>
      <c r="Q37" s="430">
        <v>47</v>
      </c>
      <c r="R37" s="430">
        <v>63</v>
      </c>
      <c r="S37" s="430">
        <v>47</v>
      </c>
      <c r="T37" s="430">
        <v>52</v>
      </c>
      <c r="U37" s="430">
        <v>56</v>
      </c>
      <c r="V37" s="430">
        <v>69</v>
      </c>
      <c r="W37" s="430">
        <v>90</v>
      </c>
      <c r="X37" s="430">
        <v>90</v>
      </c>
      <c r="Y37" s="430">
        <v>51</v>
      </c>
      <c r="Z37" s="430">
        <v>22</v>
      </c>
      <c r="AA37" s="430">
        <v>20</v>
      </c>
      <c r="AB37" s="430">
        <v>10</v>
      </c>
      <c r="AC37" s="430">
        <v>24</v>
      </c>
      <c r="AD37" s="430">
        <v>57</v>
      </c>
      <c r="AE37" s="430">
        <v>37</v>
      </c>
      <c r="AF37" s="430">
        <v>55</v>
      </c>
      <c r="AG37" s="430">
        <v>19.202999999999999</v>
      </c>
      <c r="AH37" s="430">
        <v>11.941000000000001</v>
      </c>
      <c r="AI37" s="430">
        <v>34.840000000000003</v>
      </c>
      <c r="AJ37" s="430">
        <v>29.602</v>
      </c>
      <c r="AK37" s="430">
        <v>6.6509999999999998</v>
      </c>
      <c r="AL37" s="430">
        <v>11.092000000000001</v>
      </c>
      <c r="AM37" s="430">
        <v>6.87</v>
      </c>
      <c r="AN37" s="430">
        <v>7.1070000000000002</v>
      </c>
      <c r="AO37" s="430">
        <v>2.0539999999999998</v>
      </c>
      <c r="AP37" s="430">
        <v>4.2859999999999996</v>
      </c>
      <c r="AQ37" s="881">
        <v>9.4830000000000005</v>
      </c>
    </row>
    <row r="38" spans="1:43">
      <c r="A38" s="433" t="s">
        <v>258</v>
      </c>
      <c r="B38" s="873">
        <v>12210</v>
      </c>
      <c r="C38" s="873">
        <v>10339</v>
      </c>
      <c r="D38" s="873">
        <v>10568</v>
      </c>
      <c r="E38" s="873">
        <v>10153</v>
      </c>
      <c r="F38" s="873">
        <v>10385</v>
      </c>
      <c r="G38" s="873">
        <v>10332</v>
      </c>
      <c r="H38" s="873">
        <v>10971</v>
      </c>
      <c r="I38" s="873">
        <v>10615</v>
      </c>
      <c r="J38" s="873">
        <v>11259</v>
      </c>
      <c r="K38" s="873">
        <v>12189</v>
      </c>
      <c r="L38" s="873">
        <v>12155</v>
      </c>
      <c r="M38" s="873">
        <v>12053</v>
      </c>
      <c r="N38" s="873">
        <v>11768</v>
      </c>
      <c r="O38" s="873">
        <v>10672</v>
      </c>
      <c r="P38" s="873">
        <v>11232</v>
      </c>
      <c r="Q38" s="873">
        <v>11966</v>
      </c>
      <c r="R38" s="873">
        <v>11052</v>
      </c>
      <c r="S38" s="873">
        <v>11107</v>
      </c>
      <c r="T38" s="873">
        <v>10507</v>
      </c>
      <c r="U38" s="873">
        <v>12014</v>
      </c>
      <c r="V38" s="873">
        <v>12692</v>
      </c>
      <c r="W38" s="873">
        <v>13631</v>
      </c>
      <c r="X38" s="873">
        <v>13218</v>
      </c>
      <c r="Y38" s="873">
        <v>12049</v>
      </c>
      <c r="Z38" s="873">
        <v>14399</v>
      </c>
      <c r="AA38" s="873">
        <v>14312</v>
      </c>
      <c r="AB38" s="873">
        <v>14332</v>
      </c>
      <c r="AC38" s="873">
        <v>14190</v>
      </c>
      <c r="AD38" s="873">
        <v>13762</v>
      </c>
      <c r="AE38" s="873">
        <v>10422</v>
      </c>
      <c r="AF38" s="873">
        <v>13426</v>
      </c>
      <c r="AG38" s="873">
        <v>13010.513000000001</v>
      </c>
      <c r="AH38" s="873">
        <v>12401.509</v>
      </c>
      <c r="AI38" s="873">
        <v>12946.326999999999</v>
      </c>
      <c r="AJ38" s="873">
        <v>12103.091</v>
      </c>
      <c r="AK38" s="873">
        <v>11247.472</v>
      </c>
      <c r="AL38" s="873">
        <v>10580.218000000001</v>
      </c>
      <c r="AM38" s="873">
        <v>10998.919</v>
      </c>
      <c r="AN38" s="873">
        <v>8925.7530000000006</v>
      </c>
      <c r="AO38" s="873">
        <v>10029.642</v>
      </c>
      <c r="AP38" s="873">
        <v>9167.4629999999997</v>
      </c>
      <c r="AQ38" s="874">
        <v>9503.1919999999991</v>
      </c>
    </row>
    <row r="39" spans="1:43"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</row>
    <row r="40" spans="1:43">
      <c r="A40" s="178" t="s">
        <v>553</v>
      </c>
    </row>
    <row r="42" spans="1:43">
      <c r="O42" s="879"/>
      <c r="P42" s="879"/>
      <c r="Q42" s="879"/>
      <c r="R42" s="879"/>
      <c r="S42" s="879"/>
      <c r="T42" s="879"/>
      <c r="U42" s="879"/>
      <c r="V42" s="879"/>
      <c r="W42" s="879"/>
      <c r="X42" s="879"/>
      <c r="Y42" s="879"/>
      <c r="Z42" s="879"/>
      <c r="AA42" s="879"/>
      <c r="AB42" s="879"/>
      <c r="AC42" s="879"/>
      <c r="AD42" s="879"/>
      <c r="AE42" s="879"/>
      <c r="AF42" s="879"/>
      <c r="AG42" s="879"/>
      <c r="AH42" s="879"/>
      <c r="AI42" s="879"/>
      <c r="AJ42" s="879"/>
      <c r="AK42" s="879"/>
      <c r="AL42" s="879"/>
      <c r="AM42" s="879"/>
      <c r="AN42" s="879"/>
      <c r="AO42" s="879"/>
      <c r="AP42" s="879"/>
      <c r="AQ42" s="879"/>
    </row>
    <row r="43" spans="1:43"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879"/>
      <c r="AB43" s="879"/>
      <c r="AC43" s="879"/>
      <c r="AD43" s="879"/>
      <c r="AE43" s="879"/>
      <c r="AF43" s="879"/>
      <c r="AG43" s="879"/>
      <c r="AH43" s="879"/>
      <c r="AI43" s="879"/>
      <c r="AJ43" s="879"/>
      <c r="AK43" s="879"/>
      <c r="AL43" s="879"/>
      <c r="AM43" s="879"/>
      <c r="AN43" s="879"/>
      <c r="AO43" s="879"/>
      <c r="AP43" s="879"/>
      <c r="AQ43" s="879"/>
    </row>
    <row r="44" spans="1:43"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9"/>
      <c r="AB44" s="879"/>
      <c r="AC44" s="879"/>
      <c r="AD44" s="879"/>
      <c r="AE44" s="879"/>
      <c r="AF44" s="879"/>
      <c r="AG44" s="879"/>
      <c r="AH44" s="879"/>
      <c r="AI44" s="879"/>
      <c r="AJ44" s="879"/>
      <c r="AK44" s="879"/>
      <c r="AL44" s="879"/>
      <c r="AM44" s="879"/>
      <c r="AN44" s="879"/>
      <c r="AO44" s="879"/>
      <c r="AP44" s="879"/>
      <c r="AQ44" s="879"/>
    </row>
    <row r="45" spans="1:43">
      <c r="O45" s="879"/>
      <c r="P45" s="879"/>
      <c r="Q45" s="879"/>
      <c r="R45" s="879"/>
      <c r="S45" s="879"/>
      <c r="T45" s="879"/>
      <c r="U45" s="879"/>
      <c r="V45" s="879"/>
      <c r="W45" s="879"/>
      <c r="X45" s="879"/>
      <c r="Y45" s="879"/>
      <c r="Z45" s="879"/>
      <c r="AA45" s="879"/>
      <c r="AB45" s="879"/>
      <c r="AC45" s="879"/>
      <c r="AD45" s="879"/>
      <c r="AE45" s="879"/>
      <c r="AF45" s="879"/>
      <c r="AG45" s="879"/>
      <c r="AH45" s="879"/>
      <c r="AI45" s="879"/>
      <c r="AJ45" s="879"/>
      <c r="AK45" s="879"/>
      <c r="AL45" s="879"/>
      <c r="AM45" s="879"/>
      <c r="AN45" s="879"/>
      <c r="AO45" s="879"/>
      <c r="AP45" s="879"/>
      <c r="AQ45" s="879"/>
    </row>
    <row r="46" spans="1:43">
      <c r="O46" s="879"/>
      <c r="P46" s="879"/>
      <c r="Q46" s="879"/>
      <c r="R46" s="879"/>
      <c r="S46" s="879"/>
      <c r="T46" s="879"/>
      <c r="U46" s="879"/>
      <c r="V46" s="879"/>
      <c r="W46" s="879"/>
      <c r="X46" s="879"/>
      <c r="Y46" s="879"/>
      <c r="Z46" s="879"/>
      <c r="AA46" s="879"/>
      <c r="AB46" s="879"/>
      <c r="AC46" s="879"/>
      <c r="AD46" s="879"/>
      <c r="AE46" s="879"/>
      <c r="AF46" s="879"/>
      <c r="AG46" s="879"/>
      <c r="AH46" s="879"/>
      <c r="AI46" s="879"/>
      <c r="AJ46" s="879"/>
      <c r="AK46" s="879"/>
      <c r="AL46" s="879"/>
      <c r="AM46" s="879"/>
      <c r="AN46" s="879"/>
      <c r="AO46" s="879"/>
      <c r="AP46" s="879"/>
      <c r="AQ46" s="879"/>
    </row>
    <row r="47" spans="1:43">
      <c r="O47" s="879"/>
      <c r="P47" s="879"/>
      <c r="Q47" s="879"/>
      <c r="R47" s="879"/>
      <c r="S47" s="879"/>
      <c r="T47" s="879"/>
      <c r="U47" s="879"/>
      <c r="V47" s="879"/>
      <c r="W47" s="879"/>
      <c r="X47" s="879"/>
      <c r="Y47" s="879"/>
      <c r="Z47" s="879"/>
      <c r="AA47" s="879"/>
      <c r="AB47" s="879"/>
      <c r="AC47" s="879"/>
      <c r="AD47" s="879"/>
      <c r="AE47" s="879"/>
      <c r="AF47" s="879"/>
      <c r="AG47" s="879"/>
      <c r="AH47" s="879"/>
      <c r="AI47" s="879"/>
      <c r="AJ47" s="879"/>
      <c r="AK47" s="879"/>
      <c r="AL47" s="879"/>
      <c r="AM47" s="879"/>
      <c r="AN47" s="879"/>
      <c r="AO47" s="879"/>
      <c r="AP47" s="879"/>
      <c r="AQ47" s="879"/>
    </row>
    <row r="48" spans="1:43">
      <c r="O48" s="879"/>
      <c r="P48" s="879"/>
      <c r="Q48" s="879"/>
      <c r="R48" s="879"/>
      <c r="S48" s="879"/>
      <c r="T48" s="879"/>
      <c r="U48" s="879"/>
      <c r="V48" s="879"/>
      <c r="W48" s="879"/>
      <c r="X48" s="879"/>
      <c r="Y48" s="879"/>
      <c r="Z48" s="879"/>
      <c r="AA48" s="879"/>
      <c r="AB48" s="879"/>
      <c r="AC48" s="879"/>
      <c r="AD48" s="879"/>
      <c r="AE48" s="879"/>
      <c r="AF48" s="879"/>
      <c r="AG48" s="879"/>
      <c r="AH48" s="879"/>
      <c r="AI48" s="879"/>
      <c r="AJ48" s="879"/>
      <c r="AK48" s="879"/>
      <c r="AL48" s="879"/>
      <c r="AM48" s="879"/>
      <c r="AN48" s="879"/>
      <c r="AO48" s="879"/>
      <c r="AP48" s="879"/>
      <c r="AQ48" s="879"/>
    </row>
    <row r="49" spans="15:43">
      <c r="O49" s="879"/>
      <c r="P49" s="879"/>
      <c r="Q49" s="879"/>
      <c r="R49" s="879"/>
      <c r="S49" s="879"/>
      <c r="T49" s="879"/>
      <c r="U49" s="879"/>
      <c r="V49" s="879"/>
      <c r="W49" s="879"/>
      <c r="X49" s="879"/>
      <c r="Y49" s="879"/>
      <c r="Z49" s="879"/>
      <c r="AA49" s="879"/>
      <c r="AB49" s="879"/>
      <c r="AC49" s="879"/>
      <c r="AD49" s="879"/>
      <c r="AE49" s="879"/>
      <c r="AF49" s="879"/>
      <c r="AG49" s="879"/>
      <c r="AH49" s="879"/>
      <c r="AI49" s="879"/>
      <c r="AJ49" s="879"/>
      <c r="AK49" s="879"/>
      <c r="AL49" s="879"/>
      <c r="AM49" s="879"/>
      <c r="AN49" s="879"/>
      <c r="AO49" s="879"/>
      <c r="AP49" s="879"/>
      <c r="AQ49" s="879"/>
    </row>
    <row r="50" spans="15:43">
      <c r="O50" s="879"/>
      <c r="P50" s="879"/>
      <c r="Q50" s="879"/>
      <c r="R50" s="879"/>
      <c r="S50" s="879"/>
      <c r="T50" s="879"/>
      <c r="U50" s="879"/>
      <c r="V50" s="879"/>
      <c r="W50" s="879"/>
      <c r="X50" s="879"/>
      <c r="Y50" s="879"/>
      <c r="Z50" s="879"/>
      <c r="AA50" s="879"/>
      <c r="AB50" s="879"/>
      <c r="AC50" s="879"/>
      <c r="AD50" s="879"/>
      <c r="AE50" s="879"/>
      <c r="AF50" s="879"/>
      <c r="AG50" s="879"/>
      <c r="AH50" s="879"/>
      <c r="AI50" s="879"/>
      <c r="AJ50" s="879"/>
      <c r="AK50" s="879"/>
      <c r="AL50" s="879"/>
      <c r="AM50" s="879"/>
      <c r="AN50" s="879"/>
      <c r="AO50" s="879"/>
      <c r="AP50" s="879"/>
      <c r="AQ50" s="879"/>
    </row>
    <row r="51" spans="15:43">
      <c r="O51" s="879"/>
      <c r="P51" s="879"/>
      <c r="Q51" s="879"/>
      <c r="R51" s="879"/>
      <c r="S51" s="879"/>
      <c r="T51" s="879"/>
      <c r="U51" s="879"/>
      <c r="V51" s="879"/>
      <c r="W51" s="879"/>
      <c r="X51" s="879"/>
      <c r="Y51" s="879"/>
      <c r="Z51" s="879"/>
      <c r="AA51" s="879"/>
      <c r="AB51" s="879"/>
      <c r="AC51" s="879"/>
      <c r="AD51" s="879"/>
      <c r="AE51" s="879"/>
      <c r="AF51" s="879"/>
      <c r="AG51" s="879"/>
      <c r="AH51" s="879"/>
      <c r="AI51" s="879"/>
      <c r="AJ51" s="879"/>
      <c r="AK51" s="879"/>
      <c r="AL51" s="879"/>
      <c r="AM51" s="879"/>
      <c r="AN51" s="879"/>
      <c r="AO51" s="879"/>
      <c r="AP51" s="879"/>
      <c r="AQ51" s="879"/>
    </row>
    <row r="52" spans="15:43">
      <c r="O52" s="879"/>
      <c r="P52" s="879"/>
      <c r="Q52" s="879"/>
      <c r="R52" s="879"/>
      <c r="S52" s="879"/>
      <c r="T52" s="879"/>
      <c r="U52" s="879"/>
      <c r="V52" s="879"/>
      <c r="W52" s="879"/>
      <c r="X52" s="879"/>
      <c r="Y52" s="879"/>
      <c r="Z52" s="879"/>
      <c r="AA52" s="879"/>
      <c r="AB52" s="879"/>
      <c r="AC52" s="879"/>
      <c r="AD52" s="879"/>
      <c r="AE52" s="879"/>
      <c r="AF52" s="879"/>
      <c r="AG52" s="879"/>
      <c r="AH52" s="879"/>
      <c r="AI52" s="879"/>
      <c r="AJ52" s="879"/>
      <c r="AK52" s="879"/>
      <c r="AL52" s="879"/>
      <c r="AM52" s="879"/>
      <c r="AN52" s="879"/>
      <c r="AO52" s="879"/>
      <c r="AP52" s="879"/>
      <c r="AQ52" s="879"/>
    </row>
    <row r="53" spans="15:43">
      <c r="O53" s="879"/>
      <c r="P53" s="879"/>
      <c r="Q53" s="879"/>
      <c r="R53" s="879"/>
      <c r="S53" s="879"/>
      <c r="T53" s="879"/>
      <c r="U53" s="879"/>
      <c r="V53" s="879"/>
      <c r="W53" s="879"/>
      <c r="X53" s="879"/>
      <c r="Y53" s="879"/>
      <c r="Z53" s="879"/>
      <c r="AA53" s="879"/>
      <c r="AB53" s="879"/>
      <c r="AC53" s="879"/>
      <c r="AD53" s="879"/>
      <c r="AE53" s="879"/>
      <c r="AF53" s="879"/>
      <c r="AG53" s="879"/>
      <c r="AH53" s="879"/>
      <c r="AI53" s="879"/>
      <c r="AJ53" s="879"/>
      <c r="AK53" s="879"/>
      <c r="AL53" s="879"/>
      <c r="AM53" s="879"/>
      <c r="AN53" s="879"/>
      <c r="AO53" s="879"/>
      <c r="AP53" s="879"/>
      <c r="AQ53" s="879"/>
    </row>
    <row r="54" spans="15:43">
      <c r="O54" s="879"/>
      <c r="P54" s="879"/>
      <c r="Q54" s="879"/>
      <c r="R54" s="879"/>
      <c r="S54" s="879"/>
      <c r="T54" s="879"/>
      <c r="U54" s="879"/>
      <c r="V54" s="879"/>
      <c r="W54" s="879"/>
      <c r="X54" s="879"/>
      <c r="Y54" s="879"/>
      <c r="Z54" s="879"/>
      <c r="AA54" s="879"/>
      <c r="AB54" s="879"/>
      <c r="AC54" s="879"/>
      <c r="AD54" s="879"/>
      <c r="AE54" s="879"/>
      <c r="AF54" s="879"/>
      <c r="AG54" s="879"/>
      <c r="AH54" s="879"/>
      <c r="AI54" s="879"/>
      <c r="AJ54" s="879"/>
      <c r="AK54" s="879"/>
      <c r="AL54" s="879"/>
      <c r="AM54" s="879"/>
      <c r="AN54" s="879"/>
      <c r="AO54" s="879"/>
      <c r="AP54" s="879"/>
      <c r="AQ54" s="879"/>
    </row>
    <row r="55" spans="15:43">
      <c r="O55" s="879"/>
      <c r="P55" s="879"/>
      <c r="Q55" s="879"/>
      <c r="R55" s="879"/>
      <c r="S55" s="879"/>
      <c r="T55" s="879"/>
      <c r="U55" s="879"/>
      <c r="V55" s="879"/>
      <c r="W55" s="879"/>
      <c r="X55" s="879"/>
      <c r="Y55" s="879"/>
      <c r="Z55" s="879"/>
      <c r="AA55" s="879"/>
      <c r="AB55" s="879"/>
      <c r="AC55" s="879"/>
      <c r="AD55" s="879"/>
      <c r="AE55" s="879"/>
      <c r="AF55" s="879"/>
      <c r="AG55" s="879"/>
      <c r="AH55" s="879"/>
      <c r="AI55" s="879"/>
      <c r="AJ55" s="879"/>
      <c r="AK55" s="879"/>
      <c r="AL55" s="879"/>
      <c r="AM55" s="879"/>
      <c r="AN55" s="879"/>
      <c r="AO55" s="879"/>
      <c r="AP55" s="879"/>
      <c r="AQ55" s="879"/>
    </row>
    <row r="56" spans="15:43"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79"/>
      <c r="AK56" s="879"/>
      <c r="AL56" s="879"/>
      <c r="AM56" s="879"/>
      <c r="AN56" s="879"/>
      <c r="AO56" s="879"/>
      <c r="AP56" s="879"/>
      <c r="AQ56" s="879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X33"/>
  <sheetViews>
    <sheetView showGridLines="0"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baseColWidth="10" defaultColWidth="11" defaultRowHeight="12.75" customHeight="1"/>
  <cols>
    <col min="1" max="1" width="37.5703125" style="168" customWidth="1"/>
    <col min="2" max="13" width="8.5703125" style="168" customWidth="1"/>
    <col min="14" max="14" width="8.5703125" style="297" customWidth="1"/>
    <col min="15" max="15" width="8.85546875" style="297" customWidth="1"/>
    <col min="16" max="16384" width="11" style="168"/>
  </cols>
  <sheetData>
    <row r="1" spans="1:24" s="220" customFormat="1" ht="12.75" customHeight="1">
      <c r="A1" s="219" t="s">
        <v>4</v>
      </c>
    </row>
    <row r="2" spans="1:24" s="221" customFormat="1" ht="11.25" customHeight="1">
      <c r="P2" s="220"/>
    </row>
    <row r="3" spans="1:24" s="220" customFormat="1" ht="12.75" customHeight="1">
      <c r="A3" s="297"/>
      <c r="I3" s="222"/>
      <c r="J3" s="222"/>
      <c r="L3" s="223"/>
      <c r="O3" s="223" t="s">
        <v>538</v>
      </c>
    </row>
    <row r="4" spans="1:24" s="220" customFormat="1" ht="11.25" customHeight="1">
      <c r="A4" s="224"/>
      <c r="B4" s="225">
        <v>2008</v>
      </c>
      <c r="C4" s="226">
        <v>2009</v>
      </c>
      <c r="D4" s="226">
        <v>2010</v>
      </c>
      <c r="E4" s="226">
        <v>2011</v>
      </c>
      <c r="F4" s="226">
        <v>2012</v>
      </c>
      <c r="G4" s="226">
        <v>2013</v>
      </c>
      <c r="H4" s="226">
        <v>2014</v>
      </c>
      <c r="I4" s="226">
        <v>2015</v>
      </c>
      <c r="J4" s="226">
        <v>2016</v>
      </c>
      <c r="K4" s="226">
        <v>2017</v>
      </c>
      <c r="L4" s="226">
        <v>2018</v>
      </c>
      <c r="M4" s="226">
        <v>2019</v>
      </c>
      <c r="N4" s="226">
        <v>2020</v>
      </c>
      <c r="O4" s="791">
        <v>2021</v>
      </c>
    </row>
    <row r="5" spans="1:24" s="220" customFormat="1" ht="12" customHeight="1">
      <c r="A5" s="227" t="s">
        <v>91</v>
      </c>
      <c r="B5" s="228">
        <v>266.91890599999999</v>
      </c>
      <c r="C5" s="229">
        <v>237.09393621757113</v>
      </c>
      <c r="D5" s="229">
        <v>238.86424125434056</v>
      </c>
      <c r="E5" s="229">
        <v>239.70578971408892</v>
      </c>
      <c r="F5" s="229">
        <v>229.03079664825739</v>
      </c>
      <c r="G5" s="229">
        <v>225.50198473181177</v>
      </c>
      <c r="H5" s="229">
        <v>224.12211747766719</v>
      </c>
      <c r="I5" s="229">
        <v>222.8350373096219</v>
      </c>
      <c r="J5" s="230">
        <v>222.72074500000002</v>
      </c>
      <c r="K5" s="230">
        <v>238.78200000000001</v>
      </c>
      <c r="L5" s="230">
        <v>236.78149999999999</v>
      </c>
      <c r="M5" s="230">
        <v>233.517</v>
      </c>
      <c r="N5" s="230">
        <v>198.92400000000001</v>
      </c>
      <c r="O5" s="792">
        <v>212.2</v>
      </c>
      <c r="V5" s="406"/>
      <c r="W5" s="406"/>
      <c r="X5" s="406"/>
    </row>
    <row r="6" spans="1:24" s="220" customFormat="1" ht="11.25" customHeight="1">
      <c r="A6" s="231" t="s">
        <v>92</v>
      </c>
      <c r="B6" s="232">
        <v>147.050005</v>
      </c>
      <c r="C6" s="233">
        <v>137.06133051454873</v>
      </c>
      <c r="D6" s="233">
        <v>129.50335165768701</v>
      </c>
      <c r="E6" s="233">
        <v>131.26638303846164</v>
      </c>
      <c r="F6" s="233">
        <v>119.84073805402299</v>
      </c>
      <c r="G6" s="233">
        <v>111.421172</v>
      </c>
      <c r="H6" s="233">
        <v>108.814055</v>
      </c>
      <c r="I6" s="233">
        <v>110.66709400000001</v>
      </c>
      <c r="J6" s="234">
        <v>109.994992</v>
      </c>
      <c r="K6" s="234">
        <v>112.324</v>
      </c>
      <c r="L6" s="234">
        <v>113.553</v>
      </c>
      <c r="M6" s="234">
        <v>116.681</v>
      </c>
      <c r="N6" s="234">
        <v>99.111999999999995</v>
      </c>
      <c r="O6" s="793">
        <v>99</v>
      </c>
      <c r="V6" s="406"/>
      <c r="W6" s="406"/>
      <c r="X6" s="406"/>
    </row>
    <row r="7" spans="1:24" s="220" customFormat="1" ht="11.25" customHeight="1">
      <c r="A7" s="235" t="s">
        <v>93</v>
      </c>
      <c r="B7" s="236">
        <v>95.509050000000002</v>
      </c>
      <c r="C7" s="237">
        <v>82.031850050489297</v>
      </c>
      <c r="D7" s="237">
        <v>73.716537391525108</v>
      </c>
      <c r="E7" s="237">
        <v>74.424847039706364</v>
      </c>
      <c r="F7" s="237">
        <v>64.079320999999993</v>
      </c>
      <c r="G7" s="237">
        <v>59.162913000000003</v>
      </c>
      <c r="H7" s="237">
        <v>57.788057999999999</v>
      </c>
      <c r="I7" s="237">
        <v>59.823439999999998</v>
      </c>
      <c r="J7" s="238">
        <v>58.720348999999999</v>
      </c>
      <c r="K7" s="238">
        <v>60.054000000000002</v>
      </c>
      <c r="L7" s="238">
        <v>56.516299999999994</v>
      </c>
      <c r="M7" s="238">
        <v>51.305</v>
      </c>
      <c r="N7" s="238">
        <v>36.804000000000002</v>
      </c>
      <c r="O7" s="794">
        <v>35.9</v>
      </c>
      <c r="V7" s="406"/>
      <c r="W7" s="406"/>
      <c r="X7" s="406"/>
    </row>
    <row r="8" spans="1:24" s="220" customFormat="1" ht="11.25" customHeight="1">
      <c r="A8" s="235" t="s">
        <v>94</v>
      </c>
      <c r="B8" s="236">
        <v>32.143528000000003</v>
      </c>
      <c r="C8" s="237">
        <v>35.449576303138933</v>
      </c>
      <c r="D8" s="237">
        <v>35.302128278065901</v>
      </c>
      <c r="E8" s="237">
        <v>35.669426828202496</v>
      </c>
      <c r="F8" s="237">
        <v>38.231321000000001</v>
      </c>
      <c r="G8" s="237">
        <v>36.449114000000002</v>
      </c>
      <c r="H8" s="237">
        <v>36.608635</v>
      </c>
      <c r="I8" s="237">
        <v>35.833187000000002</v>
      </c>
      <c r="J8" s="238">
        <v>34.720573000000002</v>
      </c>
      <c r="K8" s="238">
        <v>34.058</v>
      </c>
      <c r="L8" s="239">
        <v>35.321400000000004</v>
      </c>
      <c r="M8" s="239">
        <v>38.081000000000003</v>
      </c>
      <c r="N8" s="239">
        <v>38.537999999999997</v>
      </c>
      <c r="O8" s="795">
        <v>38.799999999999997</v>
      </c>
      <c r="V8" s="406"/>
      <c r="W8" s="406"/>
      <c r="X8" s="406"/>
    </row>
    <row r="9" spans="1:24" s="220" customFormat="1" ht="11.25" customHeight="1">
      <c r="A9" s="231" t="s">
        <v>95</v>
      </c>
      <c r="B9" s="232">
        <v>61.104506999999998</v>
      </c>
      <c r="C9" s="233">
        <v>44.916261745675214</v>
      </c>
      <c r="D9" s="233">
        <v>52.918328004245403</v>
      </c>
      <c r="E9" s="233">
        <v>51.653786065185436</v>
      </c>
      <c r="F9" s="233">
        <v>53.898209511065701</v>
      </c>
      <c r="G9" s="233">
        <v>54.501669</v>
      </c>
      <c r="H9" s="233">
        <v>53.404245000000003</v>
      </c>
      <c r="I9" s="233">
        <v>49.9640166938742</v>
      </c>
      <c r="J9" s="234">
        <v>49.735889</v>
      </c>
      <c r="K9" s="234">
        <v>56.198</v>
      </c>
      <c r="L9" s="234">
        <v>54.542499999999997</v>
      </c>
      <c r="M9" s="234">
        <v>50.024000000000001</v>
      </c>
      <c r="N9" s="234">
        <v>41.649000000000001</v>
      </c>
      <c r="O9" s="793">
        <v>49.2</v>
      </c>
      <c r="V9" s="406"/>
      <c r="W9" s="406"/>
      <c r="X9" s="406"/>
    </row>
    <row r="10" spans="1:24" s="220" customFormat="1" ht="11.25" customHeight="1">
      <c r="A10" s="231" t="s">
        <v>539</v>
      </c>
      <c r="B10" s="232">
        <v>58.764394000000003</v>
      </c>
      <c r="C10" s="233">
        <v>54.952374223292288</v>
      </c>
      <c r="D10" s="233">
        <v>56.251704806138498</v>
      </c>
      <c r="E10" s="233">
        <v>56.785620610441846</v>
      </c>
      <c r="F10" s="233">
        <v>55.2918490831687</v>
      </c>
      <c r="G10" s="233">
        <v>59.579143731811797</v>
      </c>
      <c r="H10" s="233">
        <v>61.903817477667197</v>
      </c>
      <c r="I10" s="233">
        <v>62.203918615747696</v>
      </c>
      <c r="J10" s="234">
        <v>62.989863999999997</v>
      </c>
      <c r="K10" s="234">
        <v>70.260000000000005</v>
      </c>
      <c r="L10" s="234">
        <v>68.686000000000007</v>
      </c>
      <c r="M10" s="234">
        <v>66.811999999999998</v>
      </c>
      <c r="N10" s="234">
        <v>58.164000000000001</v>
      </c>
      <c r="O10" s="793">
        <v>64.099999999999994</v>
      </c>
      <c r="V10" s="406"/>
      <c r="W10" s="406"/>
      <c r="X10" s="406"/>
    </row>
    <row r="11" spans="1:24" s="220" customFormat="1" ht="11.25" customHeight="1">
      <c r="A11" s="235" t="s">
        <v>96</v>
      </c>
      <c r="B11" s="236">
        <v>21.171907000000001</v>
      </c>
      <c r="C11" s="237">
        <v>19.033729999999998</v>
      </c>
      <c r="D11" s="237">
        <v>20.361011999999999</v>
      </c>
      <c r="E11" s="237">
        <v>20.013276999999999</v>
      </c>
      <c r="F11" s="237">
        <v>20.398887999999999</v>
      </c>
      <c r="G11" s="237">
        <v>21.876221999999999</v>
      </c>
      <c r="H11" s="237">
        <v>22.831883999999999</v>
      </c>
      <c r="I11" s="237">
        <v>22.770094</v>
      </c>
      <c r="J11" s="238">
        <v>22.901537000000001</v>
      </c>
      <c r="K11" s="238">
        <v>25.789000000000001</v>
      </c>
      <c r="L11" s="238">
        <v>26.179299999999998</v>
      </c>
      <c r="M11" s="238">
        <v>26.248000000000001</v>
      </c>
      <c r="N11" s="238">
        <v>22.89</v>
      </c>
      <c r="O11" s="794">
        <v>29</v>
      </c>
      <c r="V11" s="406"/>
      <c r="W11" s="406"/>
      <c r="X11" s="406"/>
    </row>
    <row r="12" spans="1:24" s="220" customFormat="1" ht="11.25" customHeight="1">
      <c r="A12" s="240" t="s">
        <v>97</v>
      </c>
      <c r="B12" s="241">
        <v>33.273403000000002</v>
      </c>
      <c r="C12" s="242">
        <v>32.764497393077633</v>
      </c>
      <c r="D12" s="242">
        <v>31.532966913809702</v>
      </c>
      <c r="E12" s="242">
        <v>32.787704253943296</v>
      </c>
      <c r="F12" s="242">
        <v>31.6160205896023</v>
      </c>
      <c r="G12" s="242">
        <v>34.184680731811802</v>
      </c>
      <c r="H12" s="242">
        <v>35.611235477667201</v>
      </c>
      <c r="I12" s="242">
        <v>35.968105615747696</v>
      </c>
      <c r="J12" s="243">
        <v>36.635717999999997</v>
      </c>
      <c r="K12" s="243">
        <v>41.338999999999999</v>
      </c>
      <c r="L12" s="243">
        <v>39.646999999999998</v>
      </c>
      <c r="M12" s="243">
        <v>37.917000000000002</v>
      </c>
      <c r="N12" s="243">
        <v>32.673999999999999</v>
      </c>
      <c r="O12" s="796">
        <v>32.299999999999997</v>
      </c>
      <c r="V12" s="406"/>
      <c r="W12" s="406"/>
      <c r="X12" s="406"/>
    </row>
    <row r="13" spans="1:24" s="220" customFormat="1" ht="12" customHeight="1">
      <c r="A13" s="244" t="s">
        <v>98</v>
      </c>
      <c r="B13" s="245">
        <v>122.799347</v>
      </c>
      <c r="C13" s="246">
        <v>118.56790478276366</v>
      </c>
      <c r="D13" s="246">
        <v>120.48884950943582</v>
      </c>
      <c r="E13" s="246">
        <v>120.88729750545136</v>
      </c>
      <c r="F13" s="246">
        <v>114.8846563819472</v>
      </c>
      <c r="G13" s="246">
        <v>119.16358149268329</v>
      </c>
      <c r="H13" s="246">
        <v>121.88644648375347</v>
      </c>
      <c r="I13" s="246">
        <v>127.05972477291522</v>
      </c>
      <c r="J13" s="247">
        <v>122.20129299999999</v>
      </c>
      <c r="K13" s="247">
        <v>126.526</v>
      </c>
      <c r="L13" s="247">
        <v>131.21629999999999</v>
      </c>
      <c r="M13" s="247">
        <v>126.434</v>
      </c>
      <c r="N13" s="247">
        <v>112.66500000000001</v>
      </c>
      <c r="O13" s="797">
        <v>112.7</v>
      </c>
      <c r="V13" s="406"/>
      <c r="W13" s="406"/>
      <c r="X13" s="406"/>
    </row>
    <row r="14" spans="1:24" s="220" customFormat="1" ht="11.25" customHeight="1">
      <c r="A14" s="231" t="s">
        <v>92</v>
      </c>
      <c r="B14" s="232">
        <v>33.920642000000001</v>
      </c>
      <c r="C14" s="233">
        <v>30.340977499783385</v>
      </c>
      <c r="D14" s="233">
        <v>27.460689498266103</v>
      </c>
      <c r="E14" s="233">
        <v>29.712126161493217</v>
      </c>
      <c r="F14" s="233">
        <v>27.107963999999999</v>
      </c>
      <c r="G14" s="233">
        <v>24.850598999999999</v>
      </c>
      <c r="H14" s="233">
        <v>24.659789</v>
      </c>
      <c r="I14" s="233">
        <v>26.347957999999998</v>
      </c>
      <c r="J14" s="234">
        <v>24.930395000000001</v>
      </c>
      <c r="K14" s="234">
        <v>25.481999999999999</v>
      </c>
      <c r="L14" s="234">
        <v>26.569199999999999</v>
      </c>
      <c r="M14" s="234">
        <v>23.484999999999999</v>
      </c>
      <c r="N14" s="234">
        <v>20.329000000000001</v>
      </c>
      <c r="O14" s="793">
        <v>17.8</v>
      </c>
      <c r="V14" s="406"/>
      <c r="W14" s="406"/>
      <c r="X14" s="406"/>
    </row>
    <row r="15" spans="1:24" s="220" customFormat="1" ht="11.25" customHeight="1">
      <c r="A15" s="235" t="s">
        <v>93</v>
      </c>
      <c r="B15" s="236">
        <v>0.53688400000000003</v>
      </c>
      <c r="C15" s="237">
        <v>0.49285299999999999</v>
      </c>
      <c r="D15" s="237">
        <v>0.37041299999999999</v>
      </c>
      <c r="E15" s="237">
        <v>1.264138</v>
      </c>
      <c r="F15" s="237">
        <v>0.50401700000000005</v>
      </c>
      <c r="G15" s="237">
        <v>0.40001199999999998</v>
      </c>
      <c r="H15" s="237">
        <v>0.61743000000000003</v>
      </c>
      <c r="I15" s="237">
        <v>0.39714899999999997</v>
      </c>
      <c r="J15" s="238">
        <v>0.38927800000000001</v>
      </c>
      <c r="K15" s="238">
        <v>0.51900000000000002</v>
      </c>
      <c r="L15" s="238">
        <v>0.3705</v>
      </c>
      <c r="M15" s="238">
        <v>0.59499999999999997</v>
      </c>
      <c r="N15" s="238">
        <v>1.4950000000000001</v>
      </c>
      <c r="O15" s="794">
        <v>0.6</v>
      </c>
      <c r="V15" s="406"/>
      <c r="W15" s="406"/>
      <c r="X15" s="406"/>
    </row>
    <row r="16" spans="1:24" s="220" customFormat="1" ht="11.25" customHeight="1">
      <c r="A16" s="235" t="s">
        <v>94</v>
      </c>
      <c r="B16" s="236">
        <v>27.008818000000002</v>
      </c>
      <c r="C16" s="237">
        <v>23.830994</v>
      </c>
      <c r="D16" s="237">
        <v>21.286795000000001</v>
      </c>
      <c r="E16" s="237">
        <v>22.201381000000001</v>
      </c>
      <c r="F16" s="237">
        <v>20.272107999999999</v>
      </c>
      <c r="G16" s="237">
        <v>18.603760000000001</v>
      </c>
      <c r="H16" s="237">
        <v>18.284576999999999</v>
      </c>
      <c r="I16" s="237">
        <v>19.913126999999999</v>
      </c>
      <c r="J16" s="238">
        <v>18.220071999999998</v>
      </c>
      <c r="K16" s="238">
        <v>18.97</v>
      </c>
      <c r="L16" s="239">
        <v>18.3383</v>
      </c>
      <c r="M16" s="239">
        <v>16.087</v>
      </c>
      <c r="N16" s="239">
        <v>12.073</v>
      </c>
      <c r="O16" s="795">
        <v>10.6</v>
      </c>
      <c r="V16" s="406"/>
      <c r="W16" s="406"/>
      <c r="X16" s="406"/>
    </row>
    <row r="17" spans="1:24" s="220" customFormat="1" ht="11.25" customHeight="1">
      <c r="A17" s="231" t="s">
        <v>95</v>
      </c>
      <c r="B17" s="232">
        <v>21.774844000000002</v>
      </c>
      <c r="C17" s="233">
        <v>21.555471024350876</v>
      </c>
      <c r="D17" s="233">
        <v>26.964805280980698</v>
      </c>
      <c r="E17" s="233">
        <v>26.459392572231099</v>
      </c>
      <c r="F17" s="233">
        <v>22.808758391120097</v>
      </c>
      <c r="G17" s="233">
        <v>25.567475000000002</v>
      </c>
      <c r="H17" s="233">
        <v>25.466863</v>
      </c>
      <c r="I17" s="233">
        <v>27.534424999999999</v>
      </c>
      <c r="J17" s="234">
        <v>24.9</v>
      </c>
      <c r="K17" s="234">
        <v>21.567</v>
      </c>
      <c r="L17" s="234">
        <v>27.388999999999999</v>
      </c>
      <c r="M17" s="234">
        <v>26.375</v>
      </c>
      <c r="N17" s="234">
        <v>25.449000000000002</v>
      </c>
      <c r="O17" s="793">
        <v>22.3</v>
      </c>
      <c r="V17" s="406"/>
      <c r="W17" s="406"/>
      <c r="X17" s="406"/>
    </row>
    <row r="18" spans="1:24" s="220" customFormat="1" ht="11.25" customHeight="1">
      <c r="A18" s="231" t="s">
        <v>539</v>
      </c>
      <c r="B18" s="232">
        <v>67.103860999999995</v>
      </c>
      <c r="C18" s="233">
        <v>66.671057159664514</v>
      </c>
      <c r="D18" s="233">
        <v>66.0428910449711</v>
      </c>
      <c r="E18" s="233">
        <v>64.715348010933184</v>
      </c>
      <c r="F18" s="233">
        <v>64.931790990826997</v>
      </c>
      <c r="G18" s="233">
        <v>68.712638492683311</v>
      </c>
      <c r="H18" s="233">
        <v>71.729082483753501</v>
      </c>
      <c r="I18" s="233">
        <v>73.1466427729152</v>
      </c>
      <c r="J18" s="234">
        <v>72.370897999999997</v>
      </c>
      <c r="K18" s="234">
        <v>79.477000000000004</v>
      </c>
      <c r="L18" s="234">
        <v>77.258099999999999</v>
      </c>
      <c r="M18" s="234">
        <v>76.575000000000003</v>
      </c>
      <c r="N18" s="234">
        <v>66.885999999999996</v>
      </c>
      <c r="O18" s="793">
        <v>72.599999999999994</v>
      </c>
      <c r="V18" s="406"/>
      <c r="W18" s="406"/>
      <c r="X18" s="406"/>
    </row>
    <row r="19" spans="1:24" s="220" customFormat="1" ht="11.25" customHeight="1">
      <c r="A19" s="235" t="s">
        <v>96</v>
      </c>
      <c r="B19" s="236">
        <v>22.571580999999998</v>
      </c>
      <c r="C19" s="237">
        <v>22.057040000000001</v>
      </c>
      <c r="D19" s="237">
        <v>22.931408000000001</v>
      </c>
      <c r="E19" s="237">
        <v>22.796993000000001</v>
      </c>
      <c r="F19" s="237">
        <v>24.564032999999998</v>
      </c>
      <c r="G19" s="237">
        <v>25.632003999999998</v>
      </c>
      <c r="H19" s="237">
        <v>26.861476</v>
      </c>
      <c r="I19" s="237">
        <v>27.070627000000002</v>
      </c>
      <c r="J19" s="238">
        <v>26.968890999999999</v>
      </c>
      <c r="K19" s="238">
        <v>29.638999999999999</v>
      </c>
      <c r="L19" s="238">
        <v>29.1904</v>
      </c>
      <c r="M19" s="238">
        <v>28.954999999999998</v>
      </c>
      <c r="N19" s="238">
        <v>24.988</v>
      </c>
      <c r="O19" s="794">
        <v>30.2</v>
      </c>
      <c r="V19" s="406"/>
      <c r="W19" s="406"/>
      <c r="X19" s="406"/>
    </row>
    <row r="20" spans="1:24" s="220" customFormat="1" ht="11.25" customHeight="1">
      <c r="A20" s="240" t="s">
        <v>97</v>
      </c>
      <c r="B20" s="241">
        <v>39.389809</v>
      </c>
      <c r="C20" s="242">
        <v>39.219319245562012</v>
      </c>
      <c r="D20" s="242">
        <v>36.421934877850006</v>
      </c>
      <c r="E20" s="242">
        <v>37.147391156824213</v>
      </c>
      <c r="F20" s="242">
        <v>35.388520695464095</v>
      </c>
      <c r="G20" s="242">
        <v>38.299829492683301</v>
      </c>
      <c r="H20" s="237">
        <v>39.936726483753503</v>
      </c>
      <c r="I20" s="237">
        <v>41.593225772915197</v>
      </c>
      <c r="J20" s="238">
        <v>41.329020999999997</v>
      </c>
      <c r="K20" s="243">
        <v>45.109000000000002</v>
      </c>
      <c r="L20" s="243">
        <v>43.282800000000002</v>
      </c>
      <c r="M20" s="243">
        <v>42.621000000000002</v>
      </c>
      <c r="N20" s="243">
        <v>38.003</v>
      </c>
      <c r="O20" s="796">
        <v>38.200000000000003</v>
      </c>
      <c r="V20" s="406"/>
      <c r="W20" s="406"/>
      <c r="X20" s="406"/>
    </row>
    <row r="21" spans="1:24" s="220" customFormat="1" ht="12" customHeight="1">
      <c r="A21" s="248" t="s">
        <v>99</v>
      </c>
      <c r="B21" s="249">
        <v>389.718253</v>
      </c>
      <c r="C21" s="250">
        <v>355.66184100033485</v>
      </c>
      <c r="D21" s="250">
        <v>359.35309076377627</v>
      </c>
      <c r="E21" s="250">
        <v>360.59308721954039</v>
      </c>
      <c r="F21" s="250">
        <v>343.9154530302045</v>
      </c>
      <c r="G21" s="250">
        <v>344.66556622449508</v>
      </c>
      <c r="H21" s="250">
        <v>346.00856396142063</v>
      </c>
      <c r="I21" s="250">
        <v>349.89476208253711</v>
      </c>
      <c r="J21" s="251">
        <v>344.92203800000004</v>
      </c>
      <c r="K21" s="251">
        <v>365.30799999999999</v>
      </c>
      <c r="L21" s="251">
        <v>367.99779999999998</v>
      </c>
      <c r="M21" s="251">
        <v>359.95100000000002</v>
      </c>
      <c r="N21" s="251">
        <v>311.589</v>
      </c>
      <c r="O21" s="1242">
        <v>325</v>
      </c>
      <c r="V21" s="406"/>
      <c r="W21" s="406"/>
      <c r="X21" s="406"/>
    </row>
    <row r="22" spans="1:24" s="220" customFormat="1" ht="11.25" customHeight="1">
      <c r="A22" s="231" t="s">
        <v>92</v>
      </c>
      <c r="B22" s="232">
        <v>180.97064700000001</v>
      </c>
      <c r="C22" s="233">
        <v>167.40230801433208</v>
      </c>
      <c r="D22" s="233">
        <v>156.96404115595311</v>
      </c>
      <c r="E22" s="233">
        <v>160.97850919995483</v>
      </c>
      <c r="F22" s="233">
        <v>146.94870205402299</v>
      </c>
      <c r="G22" s="233">
        <v>136.271771</v>
      </c>
      <c r="H22" s="233">
        <v>133.47384400000001</v>
      </c>
      <c r="I22" s="233">
        <v>137.015052</v>
      </c>
      <c r="J22" s="234">
        <v>134.925387</v>
      </c>
      <c r="K22" s="234">
        <v>137.80600000000001</v>
      </c>
      <c r="L22" s="234">
        <v>140.12220000000002</v>
      </c>
      <c r="M22" s="234">
        <v>140.16499999999999</v>
      </c>
      <c r="N22" s="234">
        <v>119.441</v>
      </c>
      <c r="O22" s="793">
        <v>116.7</v>
      </c>
      <c r="P22" s="406"/>
      <c r="V22" s="406"/>
      <c r="W22" s="406"/>
      <c r="X22" s="406"/>
    </row>
    <row r="23" spans="1:24" s="220" customFormat="1" ht="11.25" customHeight="1">
      <c r="A23" s="235" t="s">
        <v>93</v>
      </c>
      <c r="B23" s="236">
        <v>96.045934000000003</v>
      </c>
      <c r="C23" s="237">
        <v>82.524703050489293</v>
      </c>
      <c r="D23" s="237">
        <v>74.086950391525107</v>
      </c>
      <c r="E23" s="237">
        <v>75.688985039706367</v>
      </c>
      <c r="F23" s="237">
        <v>64.583337999999998</v>
      </c>
      <c r="G23" s="237">
        <v>59.562925</v>
      </c>
      <c r="H23" s="237">
        <v>58.405487999999998</v>
      </c>
      <c r="I23" s="237">
        <v>60.220588999999997</v>
      </c>
      <c r="J23" s="238">
        <v>59.109626999999996</v>
      </c>
      <c r="K23" s="234">
        <v>60.573</v>
      </c>
      <c r="L23" s="234">
        <v>56.886799999999994</v>
      </c>
      <c r="M23" s="234">
        <v>51.9</v>
      </c>
      <c r="N23" s="234">
        <v>38.298999999999999</v>
      </c>
      <c r="O23" s="793">
        <v>36.5</v>
      </c>
      <c r="P23" s="406"/>
      <c r="V23" s="406"/>
      <c r="W23" s="406"/>
      <c r="X23" s="406"/>
    </row>
    <row r="24" spans="1:24" s="220" customFormat="1" ht="11.25" customHeight="1">
      <c r="A24" s="235" t="s">
        <v>94</v>
      </c>
      <c r="B24" s="236">
        <v>59.152346000000001</v>
      </c>
      <c r="C24" s="237">
        <v>59.280570303138937</v>
      </c>
      <c r="D24" s="237">
        <v>56.588923278065899</v>
      </c>
      <c r="E24" s="237">
        <v>57.870807828202494</v>
      </c>
      <c r="F24" s="237">
        <v>58.503428999999997</v>
      </c>
      <c r="G24" s="237">
        <v>55.052874000000003</v>
      </c>
      <c r="H24" s="237">
        <v>54.893211999999998</v>
      </c>
      <c r="I24" s="237">
        <v>55.746313999999998</v>
      </c>
      <c r="J24" s="238">
        <v>52.940645000000004</v>
      </c>
      <c r="K24" s="234">
        <v>53.027999999999999</v>
      </c>
      <c r="L24" s="252">
        <v>53.659699999999994</v>
      </c>
      <c r="M24" s="252">
        <v>54.167999999999999</v>
      </c>
      <c r="N24" s="252">
        <v>50.610999999999997</v>
      </c>
      <c r="O24" s="798">
        <v>49.4</v>
      </c>
      <c r="P24" s="406"/>
      <c r="V24" s="406"/>
      <c r="W24" s="406"/>
      <c r="X24" s="406"/>
    </row>
    <row r="25" spans="1:24" s="220" customFormat="1" ht="11.25" customHeight="1">
      <c r="A25" s="231" t="s">
        <v>95</v>
      </c>
      <c r="B25" s="232">
        <v>82.879351</v>
      </c>
      <c r="C25" s="233">
        <v>66.471732770026051</v>
      </c>
      <c r="D25" s="233">
        <v>79.883133285226108</v>
      </c>
      <c r="E25" s="233">
        <v>78.113178637416524</v>
      </c>
      <c r="F25" s="233">
        <v>76.706967902185795</v>
      </c>
      <c r="G25" s="233">
        <v>80.069143999999994</v>
      </c>
      <c r="H25" s="233">
        <v>78.871108000000007</v>
      </c>
      <c r="I25" s="233">
        <v>77.498441693874213</v>
      </c>
      <c r="J25" s="234">
        <v>74.635888999999992</v>
      </c>
      <c r="K25" s="234">
        <v>77.765000000000001</v>
      </c>
      <c r="L25" s="234">
        <v>81.9315</v>
      </c>
      <c r="M25" s="234">
        <v>76.399000000000001</v>
      </c>
      <c r="N25" s="234">
        <v>67.097999999999999</v>
      </c>
      <c r="O25" s="793">
        <v>71.5</v>
      </c>
      <c r="P25" s="406"/>
      <c r="V25" s="406"/>
      <c r="W25" s="406"/>
      <c r="X25" s="406"/>
    </row>
    <row r="26" spans="1:24" s="220" customFormat="1" ht="11.25" customHeight="1">
      <c r="A26" s="231" t="s">
        <v>539</v>
      </c>
      <c r="B26" s="232">
        <v>125.868255</v>
      </c>
      <c r="C26" s="233">
        <v>121.62343138295681</v>
      </c>
      <c r="D26" s="233">
        <v>122.29459585110959</v>
      </c>
      <c r="E26" s="233">
        <v>121.50096862137504</v>
      </c>
      <c r="F26" s="233">
        <v>120.22364007399571</v>
      </c>
      <c r="G26" s="233">
        <v>128.29178222449511</v>
      </c>
      <c r="H26" s="233">
        <v>133.63289996142069</v>
      </c>
      <c r="I26" s="233">
        <v>135.3505613886629</v>
      </c>
      <c r="J26" s="234">
        <v>135.36076199999999</v>
      </c>
      <c r="K26" s="234">
        <v>149.73699999999999</v>
      </c>
      <c r="L26" s="234">
        <v>145.94409999999999</v>
      </c>
      <c r="M26" s="234">
        <v>143.386</v>
      </c>
      <c r="N26" s="234">
        <v>125.05</v>
      </c>
      <c r="O26" s="793">
        <v>136.69999999999999</v>
      </c>
      <c r="P26" s="406"/>
      <c r="V26" s="406"/>
      <c r="W26" s="406"/>
      <c r="X26" s="406"/>
    </row>
    <row r="27" spans="1:24" s="220" customFormat="1" ht="11.25" customHeight="1">
      <c r="A27" s="235" t="s">
        <v>96</v>
      </c>
      <c r="B27" s="236">
        <v>43.743487999999999</v>
      </c>
      <c r="C27" s="237">
        <v>41.090769999999999</v>
      </c>
      <c r="D27" s="237">
        <v>43.29242</v>
      </c>
      <c r="E27" s="237">
        <v>42.810270000000003</v>
      </c>
      <c r="F27" s="237">
        <v>44.962921000000001</v>
      </c>
      <c r="G27" s="237">
        <v>47.508226000000001</v>
      </c>
      <c r="H27" s="237">
        <v>49.693359999999998</v>
      </c>
      <c r="I27" s="237">
        <v>49.840721000000002</v>
      </c>
      <c r="J27" s="238">
        <v>49.870428000000004</v>
      </c>
      <c r="K27" s="234">
        <v>55.427999999999997</v>
      </c>
      <c r="L27" s="234">
        <v>55.369699999999995</v>
      </c>
      <c r="M27" s="234">
        <v>55.203000000000003</v>
      </c>
      <c r="N27" s="234">
        <v>47.877000000000002</v>
      </c>
      <c r="O27" s="793">
        <v>59.2</v>
      </c>
      <c r="P27" s="406"/>
      <c r="V27" s="406"/>
      <c r="W27" s="406"/>
      <c r="X27" s="406"/>
    </row>
    <row r="28" spans="1:24" s="220" customFormat="1" ht="11.25" customHeight="1">
      <c r="A28" s="253" t="s">
        <v>97</v>
      </c>
      <c r="B28" s="254">
        <v>72.663212000000001</v>
      </c>
      <c r="C28" s="255">
        <v>71.983816638639624</v>
      </c>
      <c r="D28" s="255">
        <v>67.954901791659708</v>
      </c>
      <c r="E28" s="255">
        <v>69.935095410767531</v>
      </c>
      <c r="F28" s="255">
        <v>67.004541285066395</v>
      </c>
      <c r="G28" s="255">
        <v>72.484510224495097</v>
      </c>
      <c r="H28" s="255">
        <v>75.547961961420697</v>
      </c>
      <c r="I28" s="255">
        <v>77.561331388662907</v>
      </c>
      <c r="J28" s="256">
        <v>77.964738999999994</v>
      </c>
      <c r="K28" s="256">
        <v>86.447999999999993</v>
      </c>
      <c r="L28" s="256">
        <v>82.9298</v>
      </c>
      <c r="M28" s="256">
        <v>80.539000000000001</v>
      </c>
      <c r="N28" s="256">
        <v>70.677000000000007</v>
      </c>
      <c r="O28" s="799">
        <v>70.5</v>
      </c>
      <c r="P28" s="406"/>
      <c r="V28" s="406"/>
      <c r="W28" s="406"/>
      <c r="X28" s="406"/>
    </row>
    <row r="29" spans="1:24" s="220" customFormat="1" ht="11.25" customHeight="1">
      <c r="A29" s="257"/>
      <c r="B29" s="242"/>
      <c r="C29" s="242"/>
      <c r="D29" s="242"/>
      <c r="E29" s="242"/>
      <c r="F29" s="242"/>
      <c r="G29" s="242"/>
      <c r="H29" s="242"/>
      <c r="I29" s="242"/>
      <c r="J29" s="243"/>
      <c r="K29" s="243"/>
      <c r="L29" s="243"/>
      <c r="M29" s="243"/>
      <c r="N29" s="243"/>
      <c r="P29" s="406"/>
    </row>
    <row r="30" spans="1:24" s="220" customFormat="1" ht="11.25" customHeight="1">
      <c r="A30" s="258" t="s">
        <v>100</v>
      </c>
    </row>
    <row r="31" spans="1:24" s="220" customFormat="1" ht="12" customHeight="1">
      <c r="A31" s="757" t="s">
        <v>457</v>
      </c>
    </row>
    <row r="32" spans="1:24" s="220" customFormat="1" ht="11.25" customHeight="1">
      <c r="A32" s="259"/>
    </row>
    <row r="33" s="220" customFormat="1" ht="11.25" customHeight="1"/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BQ50"/>
  <sheetViews>
    <sheetView showGridLines="0" zoomScaleNormal="100" workbookViewId="0">
      <pane xSplit="1" ySplit="3" topLeftCell="E12" activePane="bottomRight" state="frozen"/>
      <selection pane="topRight"/>
      <selection pane="bottomLeft"/>
      <selection pane="bottomRight" activeCell="A40" sqref="A40"/>
    </sheetView>
  </sheetViews>
  <sheetFormatPr baseColWidth="10" defaultColWidth="11" defaultRowHeight="12.75" customHeight="1"/>
  <cols>
    <col min="1" max="1" width="34.42578125" style="168" customWidth="1"/>
    <col min="2" max="31" width="5.42578125" style="168" customWidth="1"/>
    <col min="32" max="32" width="6.140625" style="61" customWidth="1"/>
    <col min="33" max="16384" width="11" style="168"/>
  </cols>
  <sheetData>
    <row r="1" spans="1:69" s="145" customFormat="1" ht="12.75" customHeight="1">
      <c r="A1" s="260" t="s">
        <v>227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48"/>
      <c r="N1" s="448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528"/>
      <c r="AG1" s="403"/>
    </row>
    <row r="2" spans="1:69" s="178" customFormat="1" ht="12.75" customHeight="1">
      <c r="A2" s="179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179"/>
      <c r="X2" s="262"/>
      <c r="Y2" s="262"/>
      <c r="AC2" s="262"/>
      <c r="AF2" s="438" t="s">
        <v>538</v>
      </c>
    </row>
    <row r="3" spans="1:69" s="76" customFormat="1" ht="11.25">
      <c r="A3" s="263"/>
      <c r="B3" s="225">
        <v>1991</v>
      </c>
      <c r="C3" s="226">
        <v>1992</v>
      </c>
      <c r="D3" s="226">
        <v>1993</v>
      </c>
      <c r="E3" s="226">
        <v>1994</v>
      </c>
      <c r="F3" s="226">
        <v>1995</v>
      </c>
      <c r="G3" s="226">
        <v>1996</v>
      </c>
      <c r="H3" s="226">
        <v>1997</v>
      </c>
      <c r="I3" s="226">
        <v>1998</v>
      </c>
      <c r="J3" s="226">
        <v>1999</v>
      </c>
      <c r="K3" s="226">
        <v>2000</v>
      </c>
      <c r="L3" s="226">
        <v>2001</v>
      </c>
      <c r="M3" s="226">
        <v>2002</v>
      </c>
      <c r="N3" s="226">
        <v>2003</v>
      </c>
      <c r="O3" s="226">
        <v>2004</v>
      </c>
      <c r="P3" s="226">
        <v>2005</v>
      </c>
      <c r="Q3" s="226">
        <v>2006</v>
      </c>
      <c r="R3" s="226">
        <v>2007</v>
      </c>
      <c r="S3" s="226">
        <v>2008</v>
      </c>
      <c r="T3" s="226">
        <v>2009</v>
      </c>
      <c r="U3" s="226">
        <v>2010</v>
      </c>
      <c r="V3" s="226">
        <v>2011</v>
      </c>
      <c r="W3" s="226">
        <v>2012</v>
      </c>
      <c r="X3" s="226">
        <v>2013</v>
      </c>
      <c r="Y3" s="226">
        <v>2014</v>
      </c>
      <c r="Z3" s="226">
        <v>2015</v>
      </c>
      <c r="AA3" s="226">
        <v>2016</v>
      </c>
      <c r="AB3" s="226">
        <v>2017</v>
      </c>
      <c r="AC3" s="226">
        <v>2018</v>
      </c>
      <c r="AD3" s="226">
        <v>2019</v>
      </c>
      <c r="AE3" s="226">
        <v>2020</v>
      </c>
      <c r="AF3" s="800">
        <v>2021</v>
      </c>
      <c r="AG3" s="448"/>
    </row>
    <row r="4" spans="1:69" s="76" customFormat="1">
      <c r="A4" s="264" t="s">
        <v>101</v>
      </c>
      <c r="B4" s="265">
        <v>89.36</v>
      </c>
      <c r="C4" s="451">
        <v>90.418000000000006</v>
      </c>
      <c r="D4" s="451">
        <v>87.316999999999993</v>
      </c>
      <c r="E4" s="451">
        <v>91.063000000000002</v>
      </c>
      <c r="F4" s="451">
        <v>86.599000000000004</v>
      </c>
      <c r="G4" s="451">
        <v>90.711931000000007</v>
      </c>
      <c r="H4" s="451">
        <v>94.265449000000004</v>
      </c>
      <c r="I4" s="451">
        <v>93.421074000000004</v>
      </c>
      <c r="J4" s="451">
        <v>90.258574999999993</v>
      </c>
      <c r="K4" s="451">
        <v>94.096631000000002</v>
      </c>
      <c r="L4" s="451">
        <v>92.372093000000007</v>
      </c>
      <c r="M4" s="451">
        <v>92.260808999999995</v>
      </c>
      <c r="N4" s="451">
        <v>95.544580999999994</v>
      </c>
      <c r="O4" s="451">
        <v>94.092563999999996</v>
      </c>
      <c r="P4" s="451">
        <v>96.549806000000004</v>
      </c>
      <c r="Q4" s="451">
        <v>100.00620000000001</v>
      </c>
      <c r="R4" s="451">
        <v>96.285082000000003</v>
      </c>
      <c r="S4" s="451">
        <v>95.937683000000007</v>
      </c>
      <c r="T4" s="451">
        <v>83.194277</v>
      </c>
      <c r="U4" s="451">
        <v>85.997140000000002</v>
      </c>
      <c r="V4" s="451">
        <v>88.072844000000003</v>
      </c>
      <c r="W4" s="451">
        <v>85.632627999999997</v>
      </c>
      <c r="X4" s="451">
        <v>79.953395</v>
      </c>
      <c r="Y4" s="451">
        <v>78.520244999999989</v>
      </c>
      <c r="Z4" s="451">
        <v>81.730999999999995</v>
      </c>
      <c r="AA4" s="451">
        <v>80.626000000000005</v>
      </c>
      <c r="AB4" s="451">
        <v>80.361000000000004</v>
      </c>
      <c r="AC4" s="451">
        <v>80.45</v>
      </c>
      <c r="AD4" s="451">
        <v>78.885999999999996</v>
      </c>
      <c r="AE4" s="451">
        <v>68.915000000000006</v>
      </c>
      <c r="AF4" s="801">
        <v>75.122</v>
      </c>
      <c r="AG4" s="1174"/>
      <c r="AH4" s="296"/>
      <c r="AI4" s="296"/>
      <c r="AJ4" s="296"/>
      <c r="AK4" s="296"/>
      <c r="AL4" s="296"/>
      <c r="AM4" s="296"/>
      <c r="AN4" s="296"/>
      <c r="AO4" s="296"/>
      <c r="AP4" s="408"/>
      <c r="AQ4" s="408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</row>
    <row r="5" spans="1:69" s="76" customFormat="1">
      <c r="A5" s="266" t="s">
        <v>102</v>
      </c>
      <c r="B5" s="267">
        <v>57.22</v>
      </c>
      <c r="C5" s="453">
        <v>53.109000000000002</v>
      </c>
      <c r="D5" s="453">
        <v>54.917000000000002</v>
      </c>
      <c r="E5" s="453">
        <v>54.377000000000002</v>
      </c>
      <c r="F5" s="453">
        <v>53.783000000000001</v>
      </c>
      <c r="G5" s="453">
        <v>56.152473000000001</v>
      </c>
      <c r="H5" s="453">
        <v>59.691692000000003</v>
      </c>
      <c r="I5" s="453">
        <v>66.406961999999993</v>
      </c>
      <c r="J5" s="453">
        <v>63.922243999999999</v>
      </c>
      <c r="K5" s="453">
        <v>67.491783999999996</v>
      </c>
      <c r="L5" s="453">
        <v>68.970022</v>
      </c>
      <c r="M5" s="453">
        <v>67.697827000000004</v>
      </c>
      <c r="N5" s="453">
        <v>71.492642000000004</v>
      </c>
      <c r="O5" s="453">
        <v>76.262614999999997</v>
      </c>
      <c r="P5" s="453">
        <v>74.782736</v>
      </c>
      <c r="Q5" s="453">
        <v>73.897869999999998</v>
      </c>
      <c r="R5" s="453">
        <v>78.827663999999999</v>
      </c>
      <c r="S5" s="453">
        <v>80.526846000000006</v>
      </c>
      <c r="T5" s="453">
        <v>73.767508000000007</v>
      </c>
      <c r="U5" s="453">
        <v>70.216818000000004</v>
      </c>
      <c r="V5" s="453">
        <v>67.561498</v>
      </c>
      <c r="W5" s="453">
        <v>63.516152000000005</v>
      </c>
      <c r="X5" s="453">
        <v>67.172001000000009</v>
      </c>
      <c r="Y5" s="453">
        <v>66.905000000000001</v>
      </c>
      <c r="Z5" s="453">
        <v>68.316999999999993</v>
      </c>
      <c r="AA5" s="268">
        <v>65.388000000000005</v>
      </c>
      <c r="AB5" s="453">
        <v>72.042000000000002</v>
      </c>
      <c r="AC5" s="453">
        <v>70.853999999999999</v>
      </c>
      <c r="AD5" s="453">
        <v>65.834999999999994</v>
      </c>
      <c r="AE5" s="453">
        <v>52.447000000000003</v>
      </c>
      <c r="AF5" s="802">
        <v>62.371000000000002</v>
      </c>
      <c r="AG5" s="448"/>
      <c r="AH5" s="296"/>
      <c r="AI5" s="296"/>
      <c r="AJ5" s="296"/>
      <c r="AK5" s="296"/>
      <c r="AL5" s="296"/>
      <c r="AM5" s="296"/>
      <c r="AN5" s="296"/>
      <c r="AO5" s="296"/>
      <c r="AP5" s="408"/>
      <c r="AQ5" s="408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</row>
    <row r="6" spans="1:69" s="76" customFormat="1">
      <c r="A6" s="266" t="s">
        <v>103</v>
      </c>
      <c r="B6" s="267">
        <v>40.737000000000002</v>
      </c>
      <c r="C6" s="453">
        <v>40.203000000000003</v>
      </c>
      <c r="D6" s="453">
        <v>40.826999999999998</v>
      </c>
      <c r="E6" s="453">
        <v>37.167999999999999</v>
      </c>
      <c r="F6" s="453">
        <v>39.380000000000003</v>
      </c>
      <c r="G6" s="453">
        <v>34.948993000000002</v>
      </c>
      <c r="H6" s="453">
        <v>36.547235999999998</v>
      </c>
      <c r="I6" s="453">
        <v>39.229618000000002</v>
      </c>
      <c r="J6" s="453">
        <v>38.285609000000001</v>
      </c>
      <c r="K6" s="453">
        <v>45.283445</v>
      </c>
      <c r="L6" s="453">
        <v>44.449644999999997</v>
      </c>
      <c r="M6" s="453">
        <v>47.585273000000001</v>
      </c>
      <c r="N6" s="453">
        <v>50.087921999999999</v>
      </c>
      <c r="O6" s="453">
        <v>50.998567000000001</v>
      </c>
      <c r="P6" s="453">
        <v>53.436138</v>
      </c>
      <c r="Q6" s="453">
        <v>56.613897999999999</v>
      </c>
      <c r="R6" s="453">
        <v>57.091444000000003</v>
      </c>
      <c r="S6" s="453">
        <v>57.689422999999998</v>
      </c>
      <c r="T6" s="453">
        <v>45.023333000000001</v>
      </c>
      <c r="U6" s="453">
        <v>42.724163999999995</v>
      </c>
      <c r="V6" s="453">
        <v>47.522579</v>
      </c>
      <c r="W6" s="453">
        <v>47.629150000000003</v>
      </c>
      <c r="X6" s="453">
        <v>43.570038000000004</v>
      </c>
      <c r="Y6" s="453">
        <v>47.103116999999997</v>
      </c>
      <c r="Z6" s="453">
        <v>46.591999999999999</v>
      </c>
      <c r="AA6" s="268">
        <v>46.707000000000001</v>
      </c>
      <c r="AB6" s="268">
        <v>50.2</v>
      </c>
      <c r="AC6" s="268">
        <v>51.591000000000001</v>
      </c>
      <c r="AD6" s="268">
        <v>52.655000000000001</v>
      </c>
      <c r="AE6" s="268">
        <v>45.118000000000002</v>
      </c>
      <c r="AF6" s="802">
        <v>48.356000000000002</v>
      </c>
      <c r="AG6" s="448"/>
      <c r="AH6" s="296"/>
      <c r="AI6" s="296"/>
      <c r="AJ6" s="296"/>
      <c r="AK6" s="296"/>
      <c r="AL6" s="296"/>
      <c r="AM6" s="296"/>
      <c r="AN6" s="296"/>
      <c r="AO6" s="296"/>
      <c r="AP6" s="408"/>
      <c r="AQ6" s="408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</row>
    <row r="7" spans="1:69" s="76" customFormat="1">
      <c r="A7" s="266" t="s">
        <v>104</v>
      </c>
      <c r="B7" s="267">
        <v>25.163</v>
      </c>
      <c r="C7" s="453">
        <v>24.829000000000001</v>
      </c>
      <c r="D7" s="453">
        <v>24.751999999999999</v>
      </c>
      <c r="E7" s="453">
        <v>24.405000000000001</v>
      </c>
      <c r="F7" s="453">
        <v>23.8</v>
      </c>
      <c r="G7" s="453">
        <v>24.652918</v>
      </c>
      <c r="H7" s="453">
        <v>26.118525999999999</v>
      </c>
      <c r="I7" s="453">
        <v>31.660155</v>
      </c>
      <c r="J7" s="453">
        <v>28.794122000000002</v>
      </c>
      <c r="K7" s="453">
        <v>31.860474</v>
      </c>
      <c r="L7" s="453">
        <v>30.314861000000001</v>
      </c>
      <c r="M7" s="453">
        <v>31.651367</v>
      </c>
      <c r="N7" s="453">
        <v>30.835685999999999</v>
      </c>
      <c r="O7" s="453">
        <v>32.544280999999998</v>
      </c>
      <c r="P7" s="453">
        <v>34.538535000000003</v>
      </c>
      <c r="Q7" s="453">
        <v>34.391885000000002</v>
      </c>
      <c r="R7" s="453">
        <v>34.004047999999997</v>
      </c>
      <c r="S7" s="453">
        <v>33.620849999999997</v>
      </c>
      <c r="T7" s="453">
        <v>29.752368999999998</v>
      </c>
      <c r="U7" s="453">
        <v>31.091933000000001</v>
      </c>
      <c r="V7" s="453">
        <v>30.651538000000002</v>
      </c>
      <c r="W7" s="453">
        <v>29.866512999999998</v>
      </c>
      <c r="X7" s="453">
        <v>27.611999999999998</v>
      </c>
      <c r="Y7" s="453">
        <v>26.5</v>
      </c>
      <c r="Z7" s="453">
        <v>25.385999999999999</v>
      </c>
      <c r="AA7" s="268">
        <v>25.469000000000001</v>
      </c>
      <c r="AB7" s="453">
        <v>29.869</v>
      </c>
      <c r="AC7" s="453">
        <v>32.430999999999997</v>
      </c>
      <c r="AD7" s="453">
        <v>30.683</v>
      </c>
      <c r="AE7" s="453">
        <v>27.936</v>
      </c>
      <c r="AF7" s="802">
        <v>18.911999999999999</v>
      </c>
      <c r="AG7" s="448"/>
      <c r="AH7" s="296"/>
      <c r="AI7" s="296"/>
      <c r="AJ7" s="296"/>
      <c r="AK7" s="296"/>
      <c r="AL7" s="296"/>
      <c r="AM7" s="296"/>
      <c r="AN7" s="296"/>
      <c r="AO7" s="296"/>
      <c r="AP7" s="408"/>
      <c r="AQ7" s="408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</row>
    <row r="8" spans="1:69" s="76" customFormat="1">
      <c r="A8" s="266" t="s">
        <v>105</v>
      </c>
      <c r="B8" s="267">
        <v>23.692</v>
      </c>
      <c r="C8" s="453">
        <v>23.974</v>
      </c>
      <c r="D8" s="453">
        <v>23.617000000000001</v>
      </c>
      <c r="E8" s="453">
        <v>19.518999999999998</v>
      </c>
      <c r="F8" s="453">
        <v>19.827000000000002</v>
      </c>
      <c r="G8" s="453">
        <v>18.122364000000001</v>
      </c>
      <c r="H8" s="453">
        <v>20.005497999999999</v>
      </c>
      <c r="I8" s="453">
        <v>21.201542</v>
      </c>
      <c r="J8" s="453">
        <v>24.084941000000001</v>
      </c>
      <c r="K8" s="453">
        <v>22.805206999999999</v>
      </c>
      <c r="L8" s="453">
        <v>20.742628</v>
      </c>
      <c r="M8" s="453">
        <v>19.592787999999999</v>
      </c>
      <c r="N8" s="453">
        <v>21.850054</v>
      </c>
      <c r="O8" s="453">
        <v>20.196677000000001</v>
      </c>
      <c r="P8" s="453">
        <v>22.008946999999999</v>
      </c>
      <c r="Q8" s="453">
        <v>23.276001999999998</v>
      </c>
      <c r="R8" s="453">
        <v>22.225971999999999</v>
      </c>
      <c r="S8" s="453">
        <v>22.690874000000001</v>
      </c>
      <c r="T8" s="453">
        <v>23.302830999999998</v>
      </c>
      <c r="U8" s="453">
        <v>26.687569</v>
      </c>
      <c r="V8" s="453">
        <v>25.396650000000001</v>
      </c>
      <c r="W8" s="453">
        <v>21.159659000000001</v>
      </c>
      <c r="X8" s="453">
        <v>22.382169999999999</v>
      </c>
      <c r="Y8" s="453">
        <v>21.670822999999999</v>
      </c>
      <c r="Z8" s="453">
        <v>22.52</v>
      </c>
      <c r="AA8" s="268">
        <v>21.013999999999999</v>
      </c>
      <c r="AB8" s="453">
        <v>20.061</v>
      </c>
      <c r="AC8" s="453">
        <v>23.041</v>
      </c>
      <c r="AD8" s="453">
        <v>23.452000000000002</v>
      </c>
      <c r="AE8" s="453">
        <v>22.108000000000001</v>
      </c>
      <c r="AF8" s="802">
        <v>21.2</v>
      </c>
      <c r="AG8" s="448"/>
      <c r="AH8" s="296"/>
      <c r="AI8" s="296"/>
      <c r="AJ8" s="296"/>
      <c r="AK8" s="296"/>
      <c r="AL8" s="296"/>
      <c r="AM8" s="296"/>
      <c r="AN8" s="296"/>
      <c r="AO8" s="296"/>
      <c r="AP8" s="408"/>
      <c r="AQ8" s="408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</row>
    <row r="9" spans="1:69" s="76" customFormat="1">
      <c r="A9" s="266" t="s">
        <v>106</v>
      </c>
      <c r="B9" s="267">
        <v>8.8070000000000004</v>
      </c>
      <c r="C9" s="453">
        <v>9.3000000000000007</v>
      </c>
      <c r="D9" s="453">
        <v>8.8000000000000007</v>
      </c>
      <c r="E9" s="453">
        <v>9.33</v>
      </c>
      <c r="F9" s="453">
        <v>8.907</v>
      </c>
      <c r="G9" s="453">
        <v>8.6502549999999996</v>
      </c>
      <c r="H9" s="453">
        <v>8.3627020000000005</v>
      </c>
      <c r="I9" s="453">
        <v>8.6807160000000003</v>
      </c>
      <c r="J9" s="453">
        <v>8.9410760000000007</v>
      </c>
      <c r="K9" s="453">
        <v>9.2860870000000002</v>
      </c>
      <c r="L9" s="453">
        <v>8.9645049999999991</v>
      </c>
      <c r="M9" s="453">
        <v>8.6141140000000007</v>
      </c>
      <c r="N9" s="453">
        <v>8.3942789999999992</v>
      </c>
      <c r="O9" s="453">
        <v>8.1396960000000007</v>
      </c>
      <c r="P9" s="453">
        <v>8.6941229999999994</v>
      </c>
      <c r="Q9" s="453">
        <v>8.2327809999999992</v>
      </c>
      <c r="R9" s="453">
        <v>8.3068380000000008</v>
      </c>
      <c r="S9" s="453">
        <v>9.0051279999999991</v>
      </c>
      <c r="T9" s="453">
        <v>8.7455130000000008</v>
      </c>
      <c r="U9" s="453">
        <v>8.7232469999999989</v>
      </c>
      <c r="V9" s="453">
        <v>8.3811280000000004</v>
      </c>
      <c r="W9" s="453">
        <v>8.1923379999999995</v>
      </c>
      <c r="X9" s="453">
        <v>9.0673439999999985</v>
      </c>
      <c r="Y9" s="453">
        <v>8.5279899999999991</v>
      </c>
      <c r="Z9" s="453">
        <v>8.3849999999999998</v>
      </c>
      <c r="AA9" s="268">
        <v>7.8410000000000002</v>
      </c>
      <c r="AB9" s="453">
        <v>7.2690000000000001</v>
      </c>
      <c r="AC9" s="453">
        <v>7.0620000000000003</v>
      </c>
      <c r="AD9" s="453">
        <v>6.8109999999999999</v>
      </c>
      <c r="AE9" s="453">
        <v>6.0469999999999997</v>
      </c>
      <c r="AF9" s="802">
        <v>6.5949999999999998</v>
      </c>
      <c r="AG9" s="448"/>
      <c r="AH9" s="296"/>
      <c r="AI9" s="296"/>
      <c r="AJ9" s="296"/>
      <c r="AK9" s="296"/>
      <c r="AL9" s="296"/>
      <c r="AM9" s="296"/>
      <c r="AN9" s="296"/>
      <c r="AO9" s="296"/>
      <c r="AP9" s="408"/>
      <c r="AQ9" s="408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</row>
    <row r="10" spans="1:69" s="76" customFormat="1">
      <c r="A10" s="266" t="s">
        <v>107</v>
      </c>
      <c r="B10" s="267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>
        <v>7.9042760000000003</v>
      </c>
      <c r="T10" s="453">
        <v>7.5117889999999994</v>
      </c>
      <c r="U10" s="453">
        <v>8.431578</v>
      </c>
      <c r="V10" s="453">
        <v>8.4436149999999994</v>
      </c>
      <c r="W10" s="453">
        <v>8.3465100000000003</v>
      </c>
      <c r="X10" s="453">
        <v>9.7025210000000008</v>
      </c>
      <c r="Y10" s="453">
        <v>9.4014190000000006</v>
      </c>
      <c r="Z10" s="453">
        <v>9.81</v>
      </c>
      <c r="AA10" s="268">
        <v>9.23</v>
      </c>
      <c r="AB10" s="453">
        <v>8.5579999999999998</v>
      </c>
      <c r="AC10" s="453">
        <v>9.641</v>
      </c>
      <c r="AD10" s="453">
        <v>9.7810000000000006</v>
      </c>
      <c r="AE10" s="453">
        <v>8.9250000000000007</v>
      </c>
      <c r="AF10" s="802">
        <v>8.8279999999999994</v>
      </c>
      <c r="AG10" s="448"/>
      <c r="AH10" s="296"/>
      <c r="AI10" s="296"/>
      <c r="AJ10" s="296"/>
      <c r="AK10" s="296"/>
      <c r="AL10" s="296"/>
      <c r="AM10" s="296"/>
      <c r="AN10" s="296"/>
      <c r="AO10" s="296"/>
      <c r="AP10" s="408"/>
      <c r="AQ10" s="408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</row>
    <row r="11" spans="1:69" s="273" customFormat="1">
      <c r="A11" s="269" t="s">
        <v>108</v>
      </c>
      <c r="B11" s="270">
        <v>244.97899999999998</v>
      </c>
      <c r="C11" s="271">
        <v>241.83300000000003</v>
      </c>
      <c r="D11" s="271">
        <v>240.23</v>
      </c>
      <c r="E11" s="271">
        <v>235.86200000000002</v>
      </c>
      <c r="F11" s="271">
        <v>232.29600000000002</v>
      </c>
      <c r="G11" s="271">
        <v>233.238934</v>
      </c>
      <c r="H11" s="271">
        <v>244.99110300000001</v>
      </c>
      <c r="I11" s="271">
        <v>260.60006700000002</v>
      </c>
      <c r="J11" s="271">
        <v>254.28656699999999</v>
      </c>
      <c r="K11" s="271">
        <v>270.82362800000004</v>
      </c>
      <c r="L11" s="271">
        <v>265.81375400000002</v>
      </c>
      <c r="M11" s="271">
        <v>267.40217800000005</v>
      </c>
      <c r="N11" s="271">
        <v>278.20516399999997</v>
      </c>
      <c r="O11" s="271">
        <v>282.23440000000005</v>
      </c>
      <c r="P11" s="271">
        <v>290.01028499999995</v>
      </c>
      <c r="Q11" s="271">
        <v>296.41863599999999</v>
      </c>
      <c r="R11" s="271">
        <v>296.74104800000003</v>
      </c>
      <c r="S11" s="271">
        <v>307.37508000000003</v>
      </c>
      <c r="T11" s="271">
        <v>271.29762000000005</v>
      </c>
      <c r="U11" s="271">
        <v>273.87244900000002</v>
      </c>
      <c r="V11" s="271">
        <v>276.02985200000006</v>
      </c>
      <c r="W11" s="271">
        <v>264.34295000000003</v>
      </c>
      <c r="X11" s="271">
        <v>259.45946900000001</v>
      </c>
      <c r="Y11" s="271">
        <v>258.62859399999996</v>
      </c>
      <c r="Z11" s="271">
        <v>262.74099999999999</v>
      </c>
      <c r="AA11" s="272">
        <v>256.27500000000003</v>
      </c>
      <c r="AB11" s="271">
        <v>268.36</v>
      </c>
      <c r="AC11" s="271">
        <v>275.07000000000005</v>
      </c>
      <c r="AD11" s="271">
        <v>268.10300000000001</v>
      </c>
      <c r="AE11" s="271">
        <v>231.49600000000004</v>
      </c>
      <c r="AF11" s="803">
        <v>241.38399999999999</v>
      </c>
      <c r="AP11" s="409"/>
      <c r="AQ11" s="409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</row>
    <row r="12" spans="1:69" s="76" customFormat="1">
      <c r="A12" s="266" t="s">
        <v>109</v>
      </c>
      <c r="B12" s="267">
        <v>17.177</v>
      </c>
      <c r="C12" s="453">
        <v>17.995999999999999</v>
      </c>
      <c r="D12" s="453">
        <v>21.228587000000001</v>
      </c>
      <c r="E12" s="453">
        <v>25.419443999999999</v>
      </c>
      <c r="F12" s="453">
        <v>22.473649999999999</v>
      </c>
      <c r="G12" s="453">
        <v>24.911341</v>
      </c>
      <c r="H12" s="453">
        <v>35.630732999999999</v>
      </c>
      <c r="I12" s="453">
        <v>33.046478</v>
      </c>
      <c r="J12" s="453">
        <v>35.482320999999999</v>
      </c>
      <c r="K12" s="453">
        <v>31.875408</v>
      </c>
      <c r="L12" s="453">
        <v>32.741149999999998</v>
      </c>
      <c r="M12" s="453">
        <v>34.379894</v>
      </c>
      <c r="N12" s="453">
        <v>34.368149000000003</v>
      </c>
      <c r="O12" s="453">
        <v>37.902572999999997</v>
      </c>
      <c r="P12" s="453">
        <v>38.301605000000002</v>
      </c>
      <c r="Q12" s="453">
        <v>41.504863</v>
      </c>
      <c r="R12" s="453">
        <v>41.506646000000003</v>
      </c>
      <c r="S12" s="453">
        <v>40.386859000000001</v>
      </c>
      <c r="T12" s="453">
        <v>40.784700999999998</v>
      </c>
      <c r="U12" s="453">
        <v>37.798808999999999</v>
      </c>
      <c r="V12" s="453">
        <v>38.460467999999999</v>
      </c>
      <c r="W12" s="453">
        <v>34.136231000000002</v>
      </c>
      <c r="X12" s="453">
        <v>41.168537999999998</v>
      </c>
      <c r="Y12" s="453">
        <v>43.273479000000002</v>
      </c>
      <c r="Z12" s="453">
        <v>41.872999999999998</v>
      </c>
      <c r="AA12" s="268">
        <v>42.99</v>
      </c>
      <c r="AB12" s="453">
        <v>50.552</v>
      </c>
      <c r="AC12" s="453">
        <v>46.168999999999997</v>
      </c>
      <c r="AD12" s="453">
        <v>44.058</v>
      </c>
      <c r="AE12" s="453">
        <v>39.558999999999997</v>
      </c>
      <c r="AF12" s="802">
        <v>38.094999999999999</v>
      </c>
      <c r="AG12" s="448"/>
      <c r="AH12" s="296"/>
      <c r="AI12" s="296"/>
      <c r="AJ12" s="296"/>
      <c r="AK12" s="296"/>
      <c r="AL12" s="296"/>
      <c r="AM12" s="296"/>
      <c r="AN12" s="296"/>
      <c r="AO12" s="296"/>
      <c r="AP12" s="408"/>
      <c r="AQ12" s="408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</row>
    <row r="13" spans="1:69" s="273" customFormat="1" ht="11.25">
      <c r="A13" s="274" t="s">
        <v>110</v>
      </c>
      <c r="B13" s="275">
        <v>262.15600000000001</v>
      </c>
      <c r="C13" s="276">
        <v>259.82900000000001</v>
      </c>
      <c r="D13" s="276">
        <v>261.45858699999997</v>
      </c>
      <c r="E13" s="276">
        <v>261.28144400000002</v>
      </c>
      <c r="F13" s="276">
        <v>254.76965000000001</v>
      </c>
      <c r="G13" s="276">
        <v>258.15027500000002</v>
      </c>
      <c r="H13" s="276">
        <v>280.62183600000003</v>
      </c>
      <c r="I13" s="276">
        <v>293.646545</v>
      </c>
      <c r="J13" s="276">
        <v>289.768888</v>
      </c>
      <c r="K13" s="276">
        <v>302.69903600000004</v>
      </c>
      <c r="L13" s="276">
        <v>298.55490400000002</v>
      </c>
      <c r="M13" s="276">
        <v>301.78207200000003</v>
      </c>
      <c r="N13" s="276">
        <v>312.57331299999998</v>
      </c>
      <c r="O13" s="276">
        <v>320.13697300000007</v>
      </c>
      <c r="P13" s="276">
        <v>328.31188999999995</v>
      </c>
      <c r="Q13" s="276">
        <v>337.92349899999999</v>
      </c>
      <c r="R13" s="276">
        <v>338.24769400000002</v>
      </c>
      <c r="S13" s="276">
        <v>347.76193900000004</v>
      </c>
      <c r="T13" s="276">
        <v>312.08232100000004</v>
      </c>
      <c r="U13" s="276">
        <v>311.67125800000002</v>
      </c>
      <c r="V13" s="276">
        <v>314.49032000000005</v>
      </c>
      <c r="W13" s="276">
        <v>298.47918100000004</v>
      </c>
      <c r="X13" s="276">
        <v>300.62800700000003</v>
      </c>
      <c r="Y13" s="276">
        <v>301.90207299999997</v>
      </c>
      <c r="Z13" s="276">
        <v>304.61399999999998</v>
      </c>
      <c r="AA13" s="277">
        <v>299.26500000000004</v>
      </c>
      <c r="AB13" s="276">
        <v>318.91200000000003</v>
      </c>
      <c r="AC13" s="276">
        <v>321.23900000000003</v>
      </c>
      <c r="AD13" s="276">
        <v>312.161</v>
      </c>
      <c r="AE13" s="276">
        <v>271.05500000000006</v>
      </c>
      <c r="AF13" s="804">
        <v>279.47899999999998</v>
      </c>
      <c r="AG13" s="1175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</row>
    <row r="14" spans="1:69" s="76" customFormat="1" ht="12.75" customHeight="1">
      <c r="A14" s="453"/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48"/>
      <c r="Z14" s="448"/>
      <c r="AA14" s="448"/>
      <c r="AB14" s="448"/>
      <c r="AC14" s="448"/>
      <c r="AD14" s="448"/>
      <c r="AE14" s="448"/>
      <c r="AF14" s="445"/>
      <c r="AG14" s="448"/>
    </row>
    <row r="15" spans="1:69" ht="12.75" customHeight="1">
      <c r="A15" s="757" t="s">
        <v>457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1211"/>
      <c r="AG15" s="297"/>
    </row>
    <row r="16" spans="1:69" ht="12.75" customHeight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G16" s="297"/>
    </row>
    <row r="17" spans="1:55" ht="12.75" customHeight="1">
      <c r="A17" s="260" t="s">
        <v>228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G17" s="297"/>
    </row>
    <row r="18" spans="1:55" ht="12.75" customHeight="1">
      <c r="A18" s="179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179"/>
      <c r="X18" s="262"/>
      <c r="Y18" s="262"/>
      <c r="Z18" s="178"/>
      <c r="AA18" s="178"/>
      <c r="AB18" s="178"/>
      <c r="AC18" s="262"/>
      <c r="AD18" s="297"/>
      <c r="AE18" s="297"/>
      <c r="AF18" s="438" t="s">
        <v>538</v>
      </c>
      <c r="AG18" s="297"/>
    </row>
    <row r="19" spans="1:55" ht="12.75" customHeight="1">
      <c r="A19" s="263"/>
      <c r="B19" s="225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>
        <v>2009</v>
      </c>
      <c r="U19" s="226">
        <v>2010</v>
      </c>
      <c r="V19" s="226">
        <v>2011</v>
      </c>
      <c r="W19" s="226">
        <v>2012</v>
      </c>
      <c r="X19" s="226">
        <v>2013</v>
      </c>
      <c r="Y19" s="226">
        <v>2014</v>
      </c>
      <c r="Z19" s="226">
        <v>2015</v>
      </c>
      <c r="AA19" s="226">
        <v>2016</v>
      </c>
      <c r="AB19" s="226">
        <v>2017</v>
      </c>
      <c r="AC19" s="226">
        <v>2018</v>
      </c>
      <c r="AD19" s="226">
        <v>2019</v>
      </c>
      <c r="AE19" s="226">
        <v>2020</v>
      </c>
      <c r="AF19" s="800">
        <v>2021</v>
      </c>
      <c r="AG19" s="297"/>
    </row>
    <row r="20" spans="1:55" ht="12.75" customHeight="1">
      <c r="A20" s="264" t="s">
        <v>101</v>
      </c>
      <c r="B20" s="265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>
        <v>8.6669850000000004</v>
      </c>
      <c r="U20" s="451">
        <v>9.3003269999999993</v>
      </c>
      <c r="V20" s="451">
        <v>9.3069230000000012</v>
      </c>
      <c r="W20" s="451">
        <v>10.442762</v>
      </c>
      <c r="X20" s="451">
        <v>10.765229999999999</v>
      </c>
      <c r="Y20" s="451">
        <v>11.287829</v>
      </c>
      <c r="Z20" s="451">
        <v>11.736000000000001</v>
      </c>
      <c r="AA20" s="451">
        <v>12.051</v>
      </c>
      <c r="AB20" s="451">
        <v>13.311999999999999</v>
      </c>
      <c r="AC20" s="451">
        <v>13.289</v>
      </c>
      <c r="AD20" s="451">
        <v>13.638999999999999</v>
      </c>
      <c r="AE20" s="451">
        <v>12.451000000000001</v>
      </c>
      <c r="AF20" s="801">
        <v>13.846</v>
      </c>
      <c r="AG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</row>
    <row r="21" spans="1:55" ht="12.75" customHeight="1">
      <c r="A21" s="266" t="s">
        <v>102</v>
      </c>
      <c r="B21" s="267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>
        <v>22.195843</v>
      </c>
      <c r="U21" s="453">
        <v>23.049477</v>
      </c>
      <c r="V21" s="453">
        <v>21.651718000000002</v>
      </c>
      <c r="W21" s="453">
        <v>22.736884</v>
      </c>
      <c r="X21" s="453">
        <v>24.834350999999998</v>
      </c>
      <c r="Y21" s="453">
        <v>26.081</v>
      </c>
      <c r="Z21" s="453">
        <v>25.488</v>
      </c>
      <c r="AA21" s="268">
        <v>24.613</v>
      </c>
      <c r="AB21" s="453">
        <v>28.407</v>
      </c>
      <c r="AC21" s="453">
        <v>28.277999999999999</v>
      </c>
      <c r="AD21" s="453">
        <v>27.291</v>
      </c>
      <c r="AE21" s="453">
        <v>22.262</v>
      </c>
      <c r="AF21" s="802">
        <v>29.367999999999999</v>
      </c>
      <c r="AG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</row>
    <row r="22" spans="1:55" ht="12.75" customHeight="1">
      <c r="A22" s="266" t="s">
        <v>103</v>
      </c>
      <c r="B22" s="267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>
        <v>1.801426</v>
      </c>
      <c r="U22" s="453">
        <v>1.9050640000000001</v>
      </c>
      <c r="V22" s="453">
        <v>2.3869549999999999</v>
      </c>
      <c r="W22" s="453">
        <v>2.2990680000000001</v>
      </c>
      <c r="X22" s="453">
        <v>2.7114119999999997</v>
      </c>
      <c r="Y22" s="453">
        <v>2.886971</v>
      </c>
      <c r="Z22" s="453">
        <v>3.0184810000000004</v>
      </c>
      <c r="AA22" s="268">
        <v>3.2269999999999999</v>
      </c>
      <c r="AB22" s="268">
        <v>3.2149999999999999</v>
      </c>
      <c r="AC22" s="268">
        <v>3.4809999999999999</v>
      </c>
      <c r="AD22" s="268">
        <v>3.88</v>
      </c>
      <c r="AE22" s="268">
        <v>3.9510000000000001</v>
      </c>
      <c r="AF22" s="802">
        <v>5.2539999999999996</v>
      </c>
      <c r="AG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</row>
    <row r="23" spans="1:55" ht="12.75" customHeight="1">
      <c r="A23" s="266" t="s">
        <v>104</v>
      </c>
      <c r="B23" s="267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>
        <v>1.5699749999999999</v>
      </c>
      <c r="U23" s="453">
        <v>1.7523230000000001</v>
      </c>
      <c r="V23" s="453">
        <v>1.8777980000000001</v>
      </c>
      <c r="W23" s="453">
        <v>1.947241</v>
      </c>
      <c r="X23" s="453">
        <v>1.861421</v>
      </c>
      <c r="Y23" s="453">
        <v>1.777029</v>
      </c>
      <c r="Z23" s="453">
        <v>1.8009999999999999</v>
      </c>
      <c r="AA23" s="268">
        <v>1.798</v>
      </c>
      <c r="AB23" s="453">
        <v>1.8720000000000001</v>
      </c>
      <c r="AC23" s="453">
        <v>1.871</v>
      </c>
      <c r="AD23" s="453">
        <v>1.7949999999999999</v>
      </c>
      <c r="AE23" s="453">
        <v>1.649</v>
      </c>
      <c r="AF23" s="802">
        <v>1.579</v>
      </c>
      <c r="AG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</row>
    <row r="24" spans="1:55" ht="12.75" customHeight="1">
      <c r="A24" s="266" t="s">
        <v>105</v>
      </c>
      <c r="B24" s="267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>
        <v>1.012357</v>
      </c>
      <c r="U24" s="453">
        <v>1.0769359999999999</v>
      </c>
      <c r="V24" s="453">
        <v>1.031212</v>
      </c>
      <c r="W24" s="453">
        <v>0.99052399999999996</v>
      </c>
      <c r="X24" s="453">
        <v>0.78678499999999996</v>
      </c>
      <c r="Y24" s="453">
        <v>0.81951099999999999</v>
      </c>
      <c r="Z24" s="453">
        <v>0.91785600000000001</v>
      </c>
      <c r="AA24" s="268">
        <v>0.67700000000000005</v>
      </c>
      <c r="AB24" s="453">
        <v>0.63400000000000001</v>
      </c>
      <c r="AC24" s="453">
        <v>0.48</v>
      </c>
      <c r="AD24" s="453">
        <v>0.42499999999999999</v>
      </c>
      <c r="AE24" s="453">
        <v>0.47599999999999998</v>
      </c>
      <c r="AF24" s="802">
        <v>0.48699999999999999</v>
      </c>
      <c r="AG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</row>
    <row r="25" spans="1:55" ht="12.75" customHeight="1">
      <c r="A25" s="266" t="s">
        <v>106</v>
      </c>
      <c r="B25" s="267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>
        <v>0.77168199999999998</v>
      </c>
      <c r="U25" s="453">
        <v>0.63241700000000001</v>
      </c>
      <c r="V25" s="453">
        <v>0.62497199999999997</v>
      </c>
      <c r="W25" s="453">
        <v>0.61470100000000005</v>
      </c>
      <c r="X25" s="453">
        <v>0.68812200000000001</v>
      </c>
      <c r="Y25" s="453">
        <v>0.59087100000000004</v>
      </c>
      <c r="Z25" s="453">
        <v>0.57199999999999995</v>
      </c>
      <c r="AA25" s="268">
        <v>0.54800000000000004</v>
      </c>
      <c r="AB25" s="453">
        <v>0.55200000000000005</v>
      </c>
      <c r="AC25" s="453">
        <v>0.44700000000000001</v>
      </c>
      <c r="AD25" s="453">
        <v>0.32</v>
      </c>
      <c r="AE25" s="453">
        <v>0.27500000000000002</v>
      </c>
      <c r="AF25" s="802">
        <v>0.28000000000000003</v>
      </c>
      <c r="AG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</row>
    <row r="26" spans="1:55" ht="12.75" customHeight="1">
      <c r="A26" s="266" t="s">
        <v>107</v>
      </c>
      <c r="B26" s="267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>
        <v>5.6741E-2</v>
      </c>
      <c r="U26" s="453">
        <v>6.3005000000000005E-2</v>
      </c>
      <c r="V26" s="453">
        <v>6.4868999999999996E-2</v>
      </c>
      <c r="W26" s="453">
        <v>6.5454999999999999E-2</v>
      </c>
      <c r="X26" s="453">
        <v>4.2108E-2</v>
      </c>
      <c r="Y26" s="453">
        <v>5.1900000000000002E-2</v>
      </c>
      <c r="Z26" s="453">
        <v>5.2999999999999999E-2</v>
      </c>
      <c r="AA26" s="268">
        <v>6.2E-2</v>
      </c>
      <c r="AB26" s="453">
        <v>4.2999999999999997E-2</v>
      </c>
      <c r="AC26" s="453">
        <v>4.8000000000000001E-2</v>
      </c>
      <c r="AD26" s="453">
        <v>5.8000000000000003E-2</v>
      </c>
      <c r="AE26" s="453">
        <v>5.5E-2</v>
      </c>
      <c r="AF26" s="802">
        <v>4.2000000000000003E-2</v>
      </c>
      <c r="AG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</row>
    <row r="27" spans="1:55" ht="12.75" customHeight="1">
      <c r="A27" s="269" t="s">
        <v>108</v>
      </c>
      <c r="B27" s="270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>
        <v>36.075009000000001</v>
      </c>
      <c r="U27" s="271">
        <v>37.779548999999989</v>
      </c>
      <c r="V27" s="271">
        <v>36.944446999999997</v>
      </c>
      <c r="W27" s="271">
        <v>39.096634999999992</v>
      </c>
      <c r="X27" s="271">
        <v>41.689429000000004</v>
      </c>
      <c r="Y27" s="271">
        <v>43.495111000000001</v>
      </c>
      <c r="Z27" s="271">
        <v>43.586337000000007</v>
      </c>
      <c r="AA27" s="272">
        <v>42.975999999999999</v>
      </c>
      <c r="AB27" s="271">
        <v>48.034999999999997</v>
      </c>
      <c r="AC27" s="271">
        <v>47.894000000000005</v>
      </c>
      <c r="AD27" s="271">
        <v>47.408000000000001</v>
      </c>
      <c r="AE27" s="271">
        <v>41.119</v>
      </c>
      <c r="AF27" s="803">
        <v>50.9</v>
      </c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</row>
    <row r="28" spans="1:55" ht="12.75" customHeight="1">
      <c r="A28" s="266" t="s">
        <v>109</v>
      </c>
      <c r="B28" s="267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>
        <v>0</v>
      </c>
      <c r="U28" s="453">
        <v>0</v>
      </c>
      <c r="V28" s="453">
        <v>0</v>
      </c>
      <c r="W28" s="453">
        <v>0</v>
      </c>
      <c r="X28" s="453">
        <v>0</v>
      </c>
      <c r="Y28" s="453">
        <v>0</v>
      </c>
      <c r="Z28" s="453">
        <v>0</v>
      </c>
      <c r="AA28" s="268">
        <v>0</v>
      </c>
      <c r="AB28" s="453">
        <v>0</v>
      </c>
      <c r="AC28" s="453">
        <v>0</v>
      </c>
      <c r="AD28" s="453">
        <v>0</v>
      </c>
      <c r="AE28" s="453">
        <v>0</v>
      </c>
      <c r="AF28" s="802">
        <v>0</v>
      </c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</row>
    <row r="29" spans="1:55" ht="12.75" customHeight="1">
      <c r="A29" s="274" t="s">
        <v>110</v>
      </c>
      <c r="B29" s="275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>
        <v>36.075009000000001</v>
      </c>
      <c r="U29" s="276">
        <v>37.779548999999989</v>
      </c>
      <c r="V29" s="276">
        <v>36.944446999999997</v>
      </c>
      <c r="W29" s="276">
        <v>39.096634999999992</v>
      </c>
      <c r="X29" s="276">
        <v>41.689429000000004</v>
      </c>
      <c r="Y29" s="276">
        <v>43.495111000000001</v>
      </c>
      <c r="Z29" s="276">
        <v>43.586337000000007</v>
      </c>
      <c r="AA29" s="277">
        <v>42.975999999999999</v>
      </c>
      <c r="AB29" s="276">
        <v>48.034999999999997</v>
      </c>
      <c r="AC29" s="276">
        <v>47.894000000000005</v>
      </c>
      <c r="AD29" s="276">
        <v>47.408000000000001</v>
      </c>
      <c r="AE29" s="276">
        <v>41.119</v>
      </c>
      <c r="AF29" s="1241">
        <v>50.9</v>
      </c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</row>
    <row r="30" spans="1:55" ht="12.75" customHeight="1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G30" s="297"/>
    </row>
    <row r="31" spans="1:55" ht="12.75" customHeight="1">
      <c r="A31" s="757" t="s">
        <v>457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G31" s="297"/>
    </row>
    <row r="32" spans="1:55" s="297" customFormat="1" ht="12.75" customHeight="1">
      <c r="A32" s="648"/>
      <c r="AF32" s="61"/>
    </row>
    <row r="33" spans="1:58" ht="12.75" customHeight="1">
      <c r="A33" s="260" t="s">
        <v>229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G33" s="297"/>
    </row>
    <row r="34" spans="1:58" ht="12.75" customHeight="1">
      <c r="A34" s="179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179"/>
      <c r="X34" s="262"/>
      <c r="Y34" s="262"/>
      <c r="Z34" s="178"/>
      <c r="AA34" s="178"/>
      <c r="AB34" s="178"/>
      <c r="AC34" s="262"/>
      <c r="AD34" s="297"/>
      <c r="AE34" s="297"/>
      <c r="AF34" s="438" t="s">
        <v>538</v>
      </c>
      <c r="AG34" s="297"/>
    </row>
    <row r="35" spans="1:58" ht="12.75" customHeight="1">
      <c r="A35" s="263"/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>
        <v>2009</v>
      </c>
      <c r="U35" s="226">
        <v>2010</v>
      </c>
      <c r="V35" s="226">
        <v>2011</v>
      </c>
      <c r="W35" s="226">
        <v>2012</v>
      </c>
      <c r="X35" s="226">
        <v>2013</v>
      </c>
      <c r="Y35" s="226">
        <v>2014</v>
      </c>
      <c r="Z35" s="226">
        <v>2015</v>
      </c>
      <c r="AA35" s="226">
        <v>2016</v>
      </c>
      <c r="AB35" s="226">
        <v>2017</v>
      </c>
      <c r="AC35" s="226">
        <v>2018</v>
      </c>
      <c r="AD35" s="226">
        <v>2019</v>
      </c>
      <c r="AE35" s="226">
        <v>2020</v>
      </c>
      <c r="AF35" s="800">
        <v>2021</v>
      </c>
      <c r="AG35" s="297"/>
    </row>
    <row r="36" spans="1:58" ht="12.75" customHeight="1">
      <c r="A36" s="264" t="s">
        <v>101</v>
      </c>
      <c r="B36" s="265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>
        <v>4.0620520000000004</v>
      </c>
      <c r="U36" s="451">
        <v>4.3316859999999995</v>
      </c>
      <c r="V36" s="451">
        <v>4.2413109999999996</v>
      </c>
      <c r="W36" s="451">
        <v>4.1859780000000004</v>
      </c>
      <c r="X36" s="451">
        <v>3.9075549999999999</v>
      </c>
      <c r="Y36" s="451">
        <v>3.6847910000000001</v>
      </c>
      <c r="Z36" s="451">
        <v>3.8170000000000002</v>
      </c>
      <c r="AA36" s="451">
        <v>4.1189999999999998</v>
      </c>
      <c r="AB36" s="451">
        <v>4.3780000000000001</v>
      </c>
      <c r="AC36" s="451">
        <v>4.4770000000000003</v>
      </c>
      <c r="AD36" s="451">
        <v>4.4749999999999996</v>
      </c>
      <c r="AE36" s="451">
        <v>3.927</v>
      </c>
      <c r="AF36" s="801">
        <v>4.4939999999999998</v>
      </c>
      <c r="AG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</row>
    <row r="37" spans="1:58" ht="12.75" customHeight="1">
      <c r="A37" s="266" t="s">
        <v>102</v>
      </c>
      <c r="B37" s="267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>
        <v>2.100123</v>
      </c>
      <c r="U37" s="453">
        <v>1.3657710000000001</v>
      </c>
      <c r="V37" s="453">
        <v>1.454134</v>
      </c>
      <c r="W37" s="453">
        <v>1.4221520000000001</v>
      </c>
      <c r="X37" s="453">
        <v>1.456661</v>
      </c>
      <c r="Y37" s="453">
        <v>1.3939999999999999</v>
      </c>
      <c r="Z37" s="453">
        <v>1.1379999999999999</v>
      </c>
      <c r="AA37" s="268">
        <v>1.2929999999999999</v>
      </c>
      <c r="AB37" s="453">
        <v>1.3220000000000001</v>
      </c>
      <c r="AC37" s="453">
        <v>1.3740000000000001</v>
      </c>
      <c r="AD37" s="453">
        <v>1.149</v>
      </c>
      <c r="AE37" s="453">
        <v>0.57799999999999996</v>
      </c>
      <c r="AF37" s="802">
        <v>0.78600000000000003</v>
      </c>
      <c r="AG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</row>
    <row r="38" spans="1:58" ht="12.75" customHeight="1">
      <c r="A38" s="266" t="s">
        <v>103</v>
      </c>
      <c r="B38" s="267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>
        <v>12.435993</v>
      </c>
      <c r="U38" s="453">
        <v>11.189788</v>
      </c>
      <c r="V38" s="453">
        <v>11.831337</v>
      </c>
      <c r="W38" s="453">
        <v>13.076156999999998</v>
      </c>
      <c r="X38" s="453">
        <v>12.337146000000001</v>
      </c>
      <c r="Y38" s="453">
        <v>13.936145</v>
      </c>
      <c r="Z38" s="453">
        <v>16.261247000000001</v>
      </c>
      <c r="AA38" s="268">
        <v>15.944000000000001</v>
      </c>
      <c r="AB38" s="268">
        <v>16.186</v>
      </c>
      <c r="AC38" s="268">
        <v>15.568</v>
      </c>
      <c r="AD38" s="268">
        <v>14.98</v>
      </c>
      <c r="AE38" s="268">
        <v>14.82</v>
      </c>
      <c r="AF38" s="802">
        <v>13.705</v>
      </c>
      <c r="AG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</row>
    <row r="39" spans="1:58" ht="12.75" customHeight="1">
      <c r="A39" s="266" t="s">
        <v>104</v>
      </c>
      <c r="B39" s="267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  <c r="P39" s="453"/>
      <c r="Q39" s="453"/>
      <c r="R39" s="453"/>
      <c r="S39" s="453"/>
      <c r="T39" s="453">
        <v>0.40488799999999997</v>
      </c>
      <c r="U39" s="453">
        <v>0.48723500000000003</v>
      </c>
      <c r="V39" s="453">
        <v>1.0129999999999999</v>
      </c>
      <c r="W39" s="453">
        <v>0.94031399999999998</v>
      </c>
      <c r="X39" s="453">
        <v>1.013228</v>
      </c>
      <c r="Y39" s="453">
        <v>0.74882799999999994</v>
      </c>
      <c r="Z39" s="453">
        <v>0.44900000000000001</v>
      </c>
      <c r="AA39" s="268">
        <v>0.53</v>
      </c>
      <c r="AB39" s="453">
        <v>0.56499999999999995</v>
      </c>
      <c r="AC39" s="453">
        <v>0.59</v>
      </c>
      <c r="AD39" s="453">
        <v>0.57699999999999996</v>
      </c>
      <c r="AE39" s="453">
        <v>3.1E-2</v>
      </c>
      <c r="AF39" s="802">
        <v>0.43</v>
      </c>
      <c r="AG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</row>
    <row r="40" spans="1:58" ht="12.75" customHeight="1">
      <c r="A40" s="266" t="s">
        <v>105</v>
      </c>
      <c r="B40" s="267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>
        <v>0.13459000000000002</v>
      </c>
      <c r="U40" s="453">
        <v>0.145454</v>
      </c>
      <c r="V40" s="453">
        <v>0.101714</v>
      </c>
      <c r="W40" s="453">
        <v>7.8440999999999997E-2</v>
      </c>
      <c r="X40" s="453">
        <v>8.7680000000000015E-3</v>
      </c>
      <c r="Y40" s="453">
        <v>7.0899999999999999E-3</v>
      </c>
      <c r="Z40" s="453">
        <v>3.0659999999999997E-3</v>
      </c>
      <c r="AA40" s="268">
        <v>1E-3</v>
      </c>
      <c r="AB40" s="453">
        <v>0</v>
      </c>
      <c r="AC40" s="453">
        <v>0</v>
      </c>
      <c r="AD40" s="453">
        <v>1E-3</v>
      </c>
      <c r="AE40" s="453">
        <v>0</v>
      </c>
      <c r="AF40" s="802">
        <v>0</v>
      </c>
      <c r="AG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</row>
    <row r="41" spans="1:58" ht="12.75" customHeight="1">
      <c r="A41" s="266" t="s">
        <v>106</v>
      </c>
      <c r="B41" s="267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>
        <v>0</v>
      </c>
      <c r="U41" s="453">
        <v>0</v>
      </c>
      <c r="V41" s="453">
        <v>0</v>
      </c>
      <c r="W41" s="453">
        <v>0</v>
      </c>
      <c r="X41" s="453">
        <v>0</v>
      </c>
      <c r="Y41" s="453">
        <v>0</v>
      </c>
      <c r="Z41" s="453">
        <v>0</v>
      </c>
      <c r="AA41" s="268">
        <v>0</v>
      </c>
      <c r="AB41" s="453">
        <v>0</v>
      </c>
      <c r="AC41" s="453">
        <v>0</v>
      </c>
      <c r="AD41" s="453">
        <v>0</v>
      </c>
      <c r="AE41" s="453">
        <v>0</v>
      </c>
      <c r="AF41" s="802">
        <v>0</v>
      </c>
      <c r="AG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</row>
    <row r="42" spans="1:58" ht="12.75" customHeight="1">
      <c r="A42" s="266" t="s">
        <v>107</v>
      </c>
      <c r="B42" s="267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>
        <v>0</v>
      </c>
      <c r="U42" s="453">
        <v>0</v>
      </c>
      <c r="V42" s="453">
        <v>0</v>
      </c>
      <c r="W42" s="453">
        <v>0</v>
      </c>
      <c r="X42" s="453">
        <v>0</v>
      </c>
      <c r="Y42" s="453">
        <v>0</v>
      </c>
      <c r="Z42" s="453">
        <v>0</v>
      </c>
      <c r="AA42" s="268">
        <v>0</v>
      </c>
      <c r="AB42" s="453">
        <v>0</v>
      </c>
      <c r="AC42" s="453">
        <v>3.0000000000000001E-3</v>
      </c>
      <c r="AD42" s="453">
        <v>5.0000000000000001E-3</v>
      </c>
      <c r="AE42" s="453">
        <v>5.0000000000000001E-3</v>
      </c>
      <c r="AF42" s="802">
        <v>5.0000000000000001E-3</v>
      </c>
      <c r="AG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</row>
    <row r="43" spans="1:58" ht="12.75" customHeight="1">
      <c r="A43" s="269" t="s">
        <v>108</v>
      </c>
      <c r="B43" s="270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>
        <v>19.137646</v>
      </c>
      <c r="U43" s="271">
        <v>17.519934000000003</v>
      </c>
      <c r="V43" s="271">
        <v>18.641496</v>
      </c>
      <c r="W43" s="271">
        <v>19.703041999999996</v>
      </c>
      <c r="X43" s="271">
        <v>18.723358000000001</v>
      </c>
      <c r="Y43" s="271">
        <v>19.770854000000003</v>
      </c>
      <c r="Z43" s="271">
        <v>21.668312999999998</v>
      </c>
      <c r="AA43" s="272">
        <v>21.887</v>
      </c>
      <c r="AB43" s="271">
        <v>22.451000000000001</v>
      </c>
      <c r="AC43" s="271">
        <v>22.012</v>
      </c>
      <c r="AD43" s="271">
        <v>21.187000000000001</v>
      </c>
      <c r="AE43" s="271">
        <v>19.361000000000001</v>
      </c>
      <c r="AF43" s="803">
        <v>19.419999999999998</v>
      </c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</row>
    <row r="44" spans="1:58" ht="12.75" customHeight="1">
      <c r="A44" s="266" t="s">
        <v>109</v>
      </c>
      <c r="B44" s="267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>
        <v>40.380684000000002</v>
      </c>
      <c r="U44" s="453">
        <v>37.338881000000001</v>
      </c>
      <c r="V44" s="453">
        <v>37.987839999999998</v>
      </c>
      <c r="W44" s="453">
        <v>33.661552</v>
      </c>
      <c r="X44" s="453">
        <v>40.758853000000002</v>
      </c>
      <c r="Y44" s="453">
        <v>42.835451999999997</v>
      </c>
      <c r="Z44" s="453">
        <v>41.613993000000001</v>
      </c>
      <c r="AA44" s="268">
        <v>41.774000000000001</v>
      </c>
      <c r="AB44" s="453">
        <v>49.218000000000004</v>
      </c>
      <c r="AC44" s="453">
        <v>45.661000000000001</v>
      </c>
      <c r="AD44" s="453">
        <v>43.530999999999999</v>
      </c>
      <c r="AE44" s="453">
        <v>39.045000000000002</v>
      </c>
      <c r="AF44" s="802">
        <v>37.515999999999998</v>
      </c>
      <c r="AG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</row>
    <row r="45" spans="1:58" ht="12.75" customHeight="1">
      <c r="A45" s="274" t="s">
        <v>110</v>
      </c>
      <c r="B45" s="275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>
        <v>59.518329999999999</v>
      </c>
      <c r="U45" s="276">
        <v>54.858815</v>
      </c>
      <c r="V45" s="276">
        <v>56.629335999999995</v>
      </c>
      <c r="W45" s="276">
        <v>53.364593999999997</v>
      </c>
      <c r="X45" s="276">
        <v>59.482211</v>
      </c>
      <c r="Y45" s="276">
        <v>62.606305999999996</v>
      </c>
      <c r="Z45" s="276">
        <v>63.282305999999998</v>
      </c>
      <c r="AA45" s="277">
        <v>63.661000000000001</v>
      </c>
      <c r="AB45" s="276">
        <v>71.668999999999997</v>
      </c>
      <c r="AC45" s="276">
        <v>67.673000000000002</v>
      </c>
      <c r="AD45" s="276">
        <v>64.718000000000004</v>
      </c>
      <c r="AE45" s="276">
        <v>58.405999999999999</v>
      </c>
      <c r="AF45" s="804">
        <v>56.936</v>
      </c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</row>
    <row r="46" spans="1:58" ht="12.75" customHeight="1">
      <c r="A46" s="297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448"/>
      <c r="AD46" s="448"/>
      <c r="AE46" s="448"/>
      <c r="AG46" s="297"/>
    </row>
    <row r="47" spans="1:58" ht="12.75" customHeight="1">
      <c r="A47" s="757" t="s">
        <v>457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G47" s="297"/>
    </row>
    <row r="48" spans="1:58" ht="12.75" customHeight="1">
      <c r="A48" s="297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316"/>
      <c r="AD48" s="297"/>
      <c r="AE48" s="297"/>
      <c r="AG48" s="297"/>
    </row>
    <row r="49" spans="1:33" ht="12.75" customHeight="1">
      <c r="A49" s="297"/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G49" s="297"/>
    </row>
    <row r="50" spans="1:33" ht="12.75" customHeight="1">
      <c r="A50" s="297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G50" s="297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AM54"/>
  <sheetViews>
    <sheetView showGridLines="0" workbookViewId="0">
      <pane xSplit="1" ySplit="3" topLeftCell="B11" activePane="bottomRight" state="frozen"/>
      <selection pane="topRight"/>
      <selection pane="bottomLeft"/>
      <selection pane="bottomRight" activeCell="A40" sqref="A40"/>
    </sheetView>
  </sheetViews>
  <sheetFormatPr baseColWidth="10" defaultColWidth="11" defaultRowHeight="12.75"/>
  <cols>
    <col min="1" max="1" width="38.85546875" style="168" customWidth="1"/>
    <col min="2" max="14" width="8.140625" style="168" customWidth="1"/>
    <col min="15" max="15" width="8.140625" style="61" customWidth="1"/>
    <col min="16" max="24" width="12.85546875" style="168" bestFit="1" customWidth="1"/>
    <col min="25" max="25" width="11.85546875" style="168" bestFit="1" customWidth="1"/>
    <col min="26" max="16384" width="11" style="168"/>
  </cols>
  <sheetData>
    <row r="1" spans="1:39" s="76" customFormat="1">
      <c r="A1" s="260" t="s">
        <v>230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5"/>
    </row>
    <row r="2" spans="1:39" s="178" customFormat="1">
      <c r="A2" s="179"/>
      <c r="I2" s="262"/>
      <c r="J2" s="262"/>
      <c r="L2" s="180"/>
      <c r="N2" s="180"/>
      <c r="O2" s="438" t="s">
        <v>538</v>
      </c>
    </row>
    <row r="3" spans="1:39" s="76" customFormat="1" ht="11.25">
      <c r="A3" s="224"/>
      <c r="B3" s="278">
        <v>2008</v>
      </c>
      <c r="C3" s="279">
        <v>2009</v>
      </c>
      <c r="D3" s="279">
        <v>2010</v>
      </c>
      <c r="E3" s="279">
        <v>2011</v>
      </c>
      <c r="F3" s="279">
        <v>2012</v>
      </c>
      <c r="G3" s="279">
        <v>2013</v>
      </c>
      <c r="H3" s="279">
        <v>2014</v>
      </c>
      <c r="I3" s="279">
        <v>2015</v>
      </c>
      <c r="J3" s="279">
        <v>2016</v>
      </c>
      <c r="K3" s="280">
        <v>2017</v>
      </c>
      <c r="L3" s="280">
        <v>2018</v>
      </c>
      <c r="M3" s="280">
        <v>2019</v>
      </c>
      <c r="N3" s="280">
        <v>2020</v>
      </c>
      <c r="O3" s="808">
        <v>2021</v>
      </c>
    </row>
    <row r="4" spans="1:39" s="76" customFormat="1">
      <c r="A4" s="281" t="s">
        <v>91</v>
      </c>
      <c r="B4" s="228">
        <v>266.91890599999999</v>
      </c>
      <c r="C4" s="229">
        <v>237.09393621757127</v>
      </c>
      <c r="D4" s="229">
        <v>238.86424125434053</v>
      </c>
      <c r="E4" s="229">
        <v>239.70578971408892</v>
      </c>
      <c r="F4" s="229">
        <v>229.03079664825739</v>
      </c>
      <c r="G4" s="229">
        <v>225.5019847318118</v>
      </c>
      <c r="H4" s="229">
        <v>224.12211747766722</v>
      </c>
      <c r="I4" s="229">
        <v>222.8350373096219</v>
      </c>
      <c r="J4" s="230">
        <v>222.72074600000002</v>
      </c>
      <c r="K4" s="229">
        <v>238.78173699999999</v>
      </c>
      <c r="L4" s="229">
        <v>236.78233700000001</v>
      </c>
      <c r="M4" s="229">
        <v>233.517</v>
      </c>
      <c r="N4" s="229">
        <v>198.923</v>
      </c>
      <c r="O4" s="809">
        <v>212.24299999999999</v>
      </c>
      <c r="P4" s="403"/>
      <c r="Q4" s="403"/>
      <c r="R4" s="403"/>
      <c r="S4" s="403"/>
      <c r="T4" s="403"/>
      <c r="U4" s="403"/>
      <c r="V4" s="403"/>
      <c r="W4" s="403"/>
      <c r="X4" s="403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296"/>
      <c r="AL4" s="296"/>
    </row>
    <row r="5" spans="1:39" s="145" customFormat="1">
      <c r="A5" s="282" t="s">
        <v>111</v>
      </c>
      <c r="B5" s="283">
        <v>238.52748399999999</v>
      </c>
      <c r="C5" s="284">
        <v>208.02807300000001</v>
      </c>
      <c r="D5" s="284">
        <v>207.46067400000001</v>
      </c>
      <c r="E5" s="284">
        <v>208.92536899999999</v>
      </c>
      <c r="F5" s="284">
        <v>198.13082800000001</v>
      </c>
      <c r="G5" s="284">
        <v>195.863133</v>
      </c>
      <c r="H5" s="284">
        <v>194.00847400000001</v>
      </c>
      <c r="I5" s="284">
        <v>192.35724400000001</v>
      </c>
      <c r="J5" s="285">
        <v>192.35145900000001</v>
      </c>
      <c r="K5" s="284">
        <v>207.75910099999999</v>
      </c>
      <c r="L5" s="284">
        <v>205.65338700000001</v>
      </c>
      <c r="M5" s="284">
        <v>202.17500000000001</v>
      </c>
      <c r="N5" s="284">
        <v>171.446</v>
      </c>
      <c r="O5" s="810">
        <v>181.166</v>
      </c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296"/>
      <c r="AL5" s="296"/>
    </row>
    <row r="6" spans="1:39" s="145" customFormat="1">
      <c r="A6" s="231" t="s">
        <v>112</v>
      </c>
      <c r="B6" s="232">
        <v>19.674299000000001</v>
      </c>
      <c r="C6" s="233">
        <v>20.669087217571271</v>
      </c>
      <c r="D6" s="233">
        <v>22.5755582543405</v>
      </c>
      <c r="E6" s="233">
        <v>21.823735714088933</v>
      </c>
      <c r="F6" s="233">
        <v>21.721708648257401</v>
      </c>
      <c r="G6" s="233">
        <v>20.8852247318118</v>
      </c>
      <c r="H6" s="233">
        <v>21.0184424776672</v>
      </c>
      <c r="I6" s="233">
        <v>21.102686309621902</v>
      </c>
      <c r="J6" s="234">
        <v>20.879897</v>
      </c>
      <c r="K6" s="233">
        <v>21.299665999999998</v>
      </c>
      <c r="L6" s="233">
        <v>21.434508999999998</v>
      </c>
      <c r="M6" s="233">
        <v>21.437000000000001</v>
      </c>
      <c r="N6" s="233">
        <v>18.035</v>
      </c>
      <c r="O6" s="811">
        <v>20.5</v>
      </c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296"/>
      <c r="AL6" s="296"/>
    </row>
    <row r="7" spans="1:39" s="76" customFormat="1">
      <c r="A7" s="231" t="s">
        <v>113</v>
      </c>
      <c r="B7" s="232">
        <v>8.7171230000000008</v>
      </c>
      <c r="C7" s="233">
        <v>8.3967759999999991</v>
      </c>
      <c r="D7" s="233">
        <v>8.8280089999999998</v>
      </c>
      <c r="E7" s="233">
        <v>8.9566850000000002</v>
      </c>
      <c r="F7" s="233">
        <v>9.1782599999999999</v>
      </c>
      <c r="G7" s="233">
        <v>8.7536269999999998</v>
      </c>
      <c r="H7" s="233">
        <v>9.0952009999999994</v>
      </c>
      <c r="I7" s="233">
        <v>9.3751069999999999</v>
      </c>
      <c r="J7" s="234">
        <v>9.4893900000000002</v>
      </c>
      <c r="K7" s="233">
        <v>9.7229700000000001</v>
      </c>
      <c r="L7" s="233">
        <v>9.6944409999999994</v>
      </c>
      <c r="M7" s="233">
        <v>9.9049999999999994</v>
      </c>
      <c r="N7" s="233">
        <v>9.4420000000000002</v>
      </c>
      <c r="O7" s="811">
        <v>10.577</v>
      </c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296"/>
      <c r="AL7" s="296"/>
    </row>
    <row r="8" spans="1:39" s="287" customFormat="1">
      <c r="A8" s="286" t="s">
        <v>98</v>
      </c>
      <c r="B8" s="245">
        <v>122.799347</v>
      </c>
      <c r="C8" s="246">
        <v>118.56790478276368</v>
      </c>
      <c r="D8" s="246">
        <v>120.4688205094358</v>
      </c>
      <c r="E8" s="246">
        <v>120.88729750545133</v>
      </c>
      <c r="F8" s="246">
        <v>114.8485133819472</v>
      </c>
      <c r="G8" s="246">
        <v>119.13714949268331</v>
      </c>
      <c r="H8" s="246">
        <v>121.85573248375351</v>
      </c>
      <c r="I8" s="246">
        <v>127.0290287729152</v>
      </c>
      <c r="J8" s="247">
        <v>122.2</v>
      </c>
      <c r="K8" s="246">
        <v>126.52729600000001</v>
      </c>
      <c r="L8" s="246">
        <v>131.21687600000001</v>
      </c>
      <c r="M8" s="246">
        <v>126.434</v>
      </c>
      <c r="N8" s="246">
        <v>112.66500000000001</v>
      </c>
      <c r="O8" s="812">
        <v>112.733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</row>
    <row r="9" spans="1:39" s="76" customFormat="1">
      <c r="A9" s="282" t="s">
        <v>111</v>
      </c>
      <c r="B9" s="283">
        <v>109.234455</v>
      </c>
      <c r="C9" s="284">
        <v>104.054248</v>
      </c>
      <c r="D9" s="284">
        <v>104.210584</v>
      </c>
      <c r="E9" s="284">
        <v>105.56495099999999</v>
      </c>
      <c r="F9" s="284">
        <v>100.348353</v>
      </c>
      <c r="G9" s="284">
        <v>104.76446300000001</v>
      </c>
      <c r="H9" s="284">
        <v>107.894113</v>
      </c>
      <c r="I9" s="284">
        <v>112.255698</v>
      </c>
      <c r="J9" s="285">
        <v>106.924494</v>
      </c>
      <c r="K9" s="284">
        <v>111.148555</v>
      </c>
      <c r="L9" s="284">
        <v>115.581732</v>
      </c>
      <c r="M9" s="284">
        <v>109.988</v>
      </c>
      <c r="N9" s="284">
        <v>99.606999999999999</v>
      </c>
      <c r="O9" s="810">
        <v>98.313000000000002</v>
      </c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</row>
    <row r="10" spans="1:39" s="76" customFormat="1">
      <c r="A10" s="231" t="s">
        <v>112</v>
      </c>
      <c r="B10" s="232">
        <v>11.286046000000001</v>
      </c>
      <c r="C10" s="233">
        <v>12.31558778276367</v>
      </c>
      <c r="D10" s="233">
        <v>13.864804509435801</v>
      </c>
      <c r="E10" s="233">
        <v>13.165134505451329</v>
      </c>
      <c r="F10" s="233">
        <v>11.9920713819472</v>
      </c>
      <c r="G10" s="233">
        <v>11.9901694926833</v>
      </c>
      <c r="H10" s="233">
        <v>11.318923483753501</v>
      </c>
      <c r="I10" s="233">
        <v>12.0199767729152</v>
      </c>
      <c r="J10" s="234">
        <v>12.199673000000008</v>
      </c>
      <c r="K10" s="233">
        <v>12.252826000000001</v>
      </c>
      <c r="L10" s="233">
        <v>12.586898</v>
      </c>
      <c r="M10" s="233">
        <v>13.196</v>
      </c>
      <c r="N10" s="233">
        <v>10.085000000000001</v>
      </c>
      <c r="O10" s="811">
        <v>11.108000000000001</v>
      </c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</row>
    <row r="11" spans="1:39" s="76" customFormat="1">
      <c r="A11" s="231" t="s">
        <v>113</v>
      </c>
      <c r="B11" s="232">
        <v>2.2788460000000001</v>
      </c>
      <c r="C11" s="233">
        <v>2.1980689999999998</v>
      </c>
      <c r="D11" s="233">
        <v>2.3934319999999998</v>
      </c>
      <c r="E11" s="233">
        <v>2.1572119999999999</v>
      </c>
      <c r="F11" s="233">
        <v>2.508089</v>
      </c>
      <c r="G11" s="233">
        <v>2.382517</v>
      </c>
      <c r="H11" s="233">
        <v>2.6426959999999999</v>
      </c>
      <c r="I11" s="233">
        <v>2.7533539999999999</v>
      </c>
      <c r="J11" s="234">
        <v>3.0758329999999998</v>
      </c>
      <c r="K11" s="233">
        <v>3.125915</v>
      </c>
      <c r="L11" s="233">
        <v>3.0482459999999998</v>
      </c>
      <c r="M11" s="233">
        <v>3.25</v>
      </c>
      <c r="N11" s="233">
        <v>2.9710000000000001</v>
      </c>
      <c r="O11" s="811">
        <v>3.3119999999999998</v>
      </c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</row>
    <row r="12" spans="1:39" s="76" customFormat="1">
      <c r="A12" s="288" t="s">
        <v>99</v>
      </c>
      <c r="B12" s="245">
        <v>389.718253</v>
      </c>
      <c r="C12" s="246">
        <v>355.66184100033496</v>
      </c>
      <c r="D12" s="246">
        <v>359.3330617637763</v>
      </c>
      <c r="E12" s="246">
        <v>360.59308721954028</v>
      </c>
      <c r="F12" s="246">
        <v>343.87931003020458</v>
      </c>
      <c r="G12" s="246">
        <v>344.63913422449514</v>
      </c>
      <c r="H12" s="246">
        <v>345.9778499614207</v>
      </c>
      <c r="I12" s="246">
        <v>349.86406608253708</v>
      </c>
      <c r="J12" s="247">
        <v>344.92074600000001</v>
      </c>
      <c r="K12" s="246">
        <v>365.309031</v>
      </c>
      <c r="L12" s="246">
        <v>367.999211</v>
      </c>
      <c r="M12" s="246">
        <v>359.95100000000002</v>
      </c>
      <c r="N12" s="246">
        <v>311.589</v>
      </c>
      <c r="O12" s="812">
        <v>324.95699999999999</v>
      </c>
      <c r="Z12" s="412"/>
      <c r="AA12" s="412"/>
      <c r="AB12" s="412"/>
      <c r="AC12" s="412"/>
      <c r="AD12" s="412"/>
      <c r="AE12" s="412"/>
      <c r="AF12" s="412"/>
      <c r="AG12" s="412"/>
      <c r="AH12" s="412"/>
      <c r="AI12" s="412"/>
      <c r="AJ12" s="412"/>
      <c r="AK12" s="407"/>
      <c r="AL12" s="407"/>
      <c r="AM12" s="407"/>
    </row>
    <row r="13" spans="1:39" s="76" customFormat="1">
      <c r="A13" s="282" t="s">
        <v>111</v>
      </c>
      <c r="B13" s="283">
        <v>347.76193899999998</v>
      </c>
      <c r="C13" s="284">
        <v>312.08232099999998</v>
      </c>
      <c r="D13" s="284">
        <v>311.67125800000002</v>
      </c>
      <c r="E13" s="284">
        <v>314.49032</v>
      </c>
      <c r="F13" s="284">
        <v>298.47918100000004</v>
      </c>
      <c r="G13" s="284">
        <v>300.62759600000004</v>
      </c>
      <c r="H13" s="284">
        <v>301.90258700000004</v>
      </c>
      <c r="I13" s="284">
        <v>304.61294199999998</v>
      </c>
      <c r="J13" s="285">
        <v>299.27535</v>
      </c>
      <c r="K13" s="284">
        <v>318.90765800000003</v>
      </c>
      <c r="L13" s="284">
        <v>321.23511999999999</v>
      </c>
      <c r="M13" s="284">
        <v>312.161</v>
      </c>
      <c r="N13" s="284">
        <v>271.05500000000001</v>
      </c>
      <c r="O13" s="810">
        <v>279.47899999999998</v>
      </c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07"/>
      <c r="AL13" s="407"/>
      <c r="AM13" s="407"/>
    </row>
    <row r="14" spans="1:39" s="145" customFormat="1">
      <c r="A14" s="231" t="s">
        <v>112</v>
      </c>
      <c r="B14" s="232">
        <v>30.960345000000004</v>
      </c>
      <c r="C14" s="233">
        <v>32.984675000334938</v>
      </c>
      <c r="D14" s="233">
        <v>36.440362763776299</v>
      </c>
      <c r="E14" s="233">
        <v>34.98887021954026</v>
      </c>
      <c r="F14" s="233">
        <v>33.713780030204603</v>
      </c>
      <c r="G14" s="233">
        <v>32.875394224495096</v>
      </c>
      <c r="H14" s="233">
        <v>32.337365961420701</v>
      </c>
      <c r="I14" s="233">
        <v>33.122663082537102</v>
      </c>
      <c r="J14" s="285">
        <v>33.120950000000015</v>
      </c>
      <c r="K14" s="284">
        <v>33.552487999999997</v>
      </c>
      <c r="L14" s="284">
        <v>34.021403999999997</v>
      </c>
      <c r="M14" s="284">
        <v>34.633000000000003</v>
      </c>
      <c r="N14" s="284">
        <v>28.12</v>
      </c>
      <c r="O14" s="810">
        <v>31.588999999999999</v>
      </c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07"/>
      <c r="AL14" s="407"/>
      <c r="AM14" s="407"/>
    </row>
    <row r="15" spans="1:39" s="145" customFormat="1">
      <c r="A15" s="289" t="s">
        <v>113</v>
      </c>
      <c r="B15" s="290">
        <v>10.995969000000001</v>
      </c>
      <c r="C15" s="291">
        <v>10.594844999999999</v>
      </c>
      <c r="D15" s="291">
        <v>11.221440999999999</v>
      </c>
      <c r="E15" s="291">
        <v>11.113897</v>
      </c>
      <c r="F15" s="291">
        <v>11.686349</v>
      </c>
      <c r="G15" s="291">
        <v>11.136144</v>
      </c>
      <c r="H15" s="291">
        <v>11.737897</v>
      </c>
      <c r="I15" s="291">
        <v>12.128461</v>
      </c>
      <c r="J15" s="292">
        <v>12.565223</v>
      </c>
      <c r="K15" s="291">
        <v>12.848884999999999</v>
      </c>
      <c r="L15" s="291">
        <v>12.742687</v>
      </c>
      <c r="M15" s="291">
        <v>13.154999999999999</v>
      </c>
      <c r="N15" s="291">
        <v>12.413</v>
      </c>
      <c r="O15" s="813">
        <v>13.888999999999999</v>
      </c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07"/>
      <c r="AL15" s="407"/>
      <c r="AM15" s="407"/>
    </row>
    <row r="16" spans="1:39" s="76" customFormat="1" ht="11.25">
      <c r="A16" s="448"/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5"/>
    </row>
    <row r="17" spans="1:15" s="287" customFormat="1" ht="11.25">
      <c r="A17" s="757" t="s">
        <v>457</v>
      </c>
      <c r="B17" s="805"/>
      <c r="C17" s="805"/>
      <c r="D17" s="805"/>
      <c r="E17" s="805"/>
      <c r="F17" s="805"/>
      <c r="G17" s="805"/>
      <c r="H17" s="805"/>
      <c r="I17" s="805"/>
      <c r="J17" s="805"/>
      <c r="K17" s="806"/>
      <c r="L17" s="448"/>
      <c r="M17" s="807"/>
      <c r="N17" s="807"/>
      <c r="O17" s="814"/>
    </row>
    <row r="18" spans="1:15">
      <c r="A18" s="297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</row>
    <row r="19" spans="1:15">
      <c r="A19" s="260" t="s">
        <v>231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</row>
    <row r="20" spans="1:15" s="297" customFormat="1">
      <c r="A20" s="260"/>
      <c r="O20" s="438" t="s">
        <v>538</v>
      </c>
    </row>
    <row r="21" spans="1:15">
      <c r="A21" s="224"/>
      <c r="B21" s="278"/>
      <c r="C21" s="279">
        <v>2009</v>
      </c>
      <c r="D21" s="279">
        <v>2010</v>
      </c>
      <c r="E21" s="279">
        <v>2011</v>
      </c>
      <c r="F21" s="279">
        <v>2012</v>
      </c>
      <c r="G21" s="279">
        <v>2013</v>
      </c>
      <c r="H21" s="279">
        <v>2014</v>
      </c>
      <c r="I21" s="279">
        <v>2015</v>
      </c>
      <c r="J21" s="279">
        <v>2016</v>
      </c>
      <c r="K21" s="280">
        <v>2017</v>
      </c>
      <c r="L21" s="280">
        <v>2018</v>
      </c>
      <c r="M21" s="280">
        <v>2019</v>
      </c>
      <c r="N21" s="280">
        <v>2020</v>
      </c>
      <c r="O21" s="808">
        <v>2021</v>
      </c>
    </row>
    <row r="22" spans="1:15">
      <c r="A22" s="281" t="s">
        <v>91</v>
      </c>
      <c r="B22" s="228"/>
      <c r="C22" s="229">
        <v>18.464935000000001</v>
      </c>
      <c r="D22" s="229">
        <v>19.780287999999999</v>
      </c>
      <c r="E22" s="229">
        <v>20.013000000000002</v>
      </c>
      <c r="F22" s="229">
        <v>20.399000000000001</v>
      </c>
      <c r="G22" s="229">
        <v>21.876000000000001</v>
      </c>
      <c r="H22" s="229">
        <v>22.831189000000002</v>
      </c>
      <c r="I22" s="229">
        <v>22.77</v>
      </c>
      <c r="J22" s="230">
        <v>22.896000000000001</v>
      </c>
      <c r="K22" s="229">
        <v>25.885000000000002</v>
      </c>
      <c r="L22" s="229">
        <v>26.178999999999998</v>
      </c>
      <c r="M22" s="229">
        <v>26.248000000000001</v>
      </c>
      <c r="N22" s="229">
        <v>22.89</v>
      </c>
      <c r="O22" s="809">
        <v>29.000999999999998</v>
      </c>
    </row>
    <row r="23" spans="1:15">
      <c r="A23" s="282" t="s">
        <v>111</v>
      </c>
      <c r="B23" s="283"/>
      <c r="C23" s="284">
        <v>15.432964999999999</v>
      </c>
      <c r="D23" s="284">
        <v>16.448250000000002</v>
      </c>
      <c r="E23" s="284">
        <v>16.310155999999999</v>
      </c>
      <c r="F23" s="284">
        <v>16.664274000000002</v>
      </c>
      <c r="G23" s="284">
        <v>18.192287000000004</v>
      </c>
      <c r="H23" s="284">
        <v>18.898198000000001</v>
      </c>
      <c r="I23" s="284">
        <v>18.743661999999997</v>
      </c>
      <c r="J23" s="285">
        <v>18.698</v>
      </c>
      <c r="K23" s="284">
        <v>21.13</v>
      </c>
      <c r="L23" s="284">
        <v>21.504999999999999</v>
      </c>
      <c r="M23" s="284">
        <v>21.419</v>
      </c>
      <c r="N23" s="284">
        <v>18.686</v>
      </c>
      <c r="O23" s="810">
        <v>23.707999999999998</v>
      </c>
    </row>
    <row r="24" spans="1:15">
      <c r="A24" s="231" t="s">
        <v>112</v>
      </c>
      <c r="B24" s="232"/>
      <c r="C24" s="233">
        <v>5.8493999999999997E-2</v>
      </c>
      <c r="D24" s="233">
        <v>9.6895999999999996E-2</v>
      </c>
      <c r="E24" s="233">
        <v>0.20385300000000001</v>
      </c>
      <c r="F24" s="233">
        <v>0.14574400000000001</v>
      </c>
      <c r="G24" s="233">
        <v>0.13036300000000001</v>
      </c>
      <c r="H24" s="233">
        <v>8.3864999999999995E-2</v>
      </c>
      <c r="I24" s="233">
        <v>7.1589E-2</v>
      </c>
      <c r="J24" s="234">
        <v>8.7999999999999995E-2</v>
      </c>
      <c r="K24" s="233">
        <v>0.23899999999999999</v>
      </c>
      <c r="L24" s="233">
        <v>0.152</v>
      </c>
      <c r="M24" s="233">
        <v>0.20599999999999999</v>
      </c>
      <c r="N24" s="233">
        <v>0.223</v>
      </c>
      <c r="O24" s="811">
        <v>0.251</v>
      </c>
    </row>
    <row r="25" spans="1:15">
      <c r="A25" s="231" t="s">
        <v>113</v>
      </c>
      <c r="B25" s="232"/>
      <c r="C25" s="233">
        <v>2.9734760000000002</v>
      </c>
      <c r="D25" s="233">
        <v>3.2351419999999997</v>
      </c>
      <c r="E25" s="233">
        <v>3.5</v>
      </c>
      <c r="F25" s="233">
        <v>3.59</v>
      </c>
      <c r="G25" s="233">
        <v>3.5539999999999998</v>
      </c>
      <c r="H25" s="233">
        <v>3.849126</v>
      </c>
      <c r="I25" s="233">
        <v>3.9552959999999997</v>
      </c>
      <c r="J25" s="234">
        <v>4.1100000000000003</v>
      </c>
      <c r="K25" s="233">
        <v>4.516</v>
      </c>
      <c r="L25" s="233">
        <v>4.5220000000000002</v>
      </c>
      <c r="M25" s="233">
        <v>4.6230000000000002</v>
      </c>
      <c r="N25" s="233">
        <v>3.9790000000000001</v>
      </c>
      <c r="O25" s="811">
        <v>5.0419999999999998</v>
      </c>
    </row>
    <row r="26" spans="1:15">
      <c r="A26" s="286" t="s">
        <v>98</v>
      </c>
      <c r="B26" s="245"/>
      <c r="C26" s="246">
        <v>22.037517000000008</v>
      </c>
      <c r="D26" s="246">
        <v>22.931407999999998</v>
      </c>
      <c r="E26" s="246">
        <v>22.797000000000001</v>
      </c>
      <c r="F26" s="246">
        <v>24.585999999999999</v>
      </c>
      <c r="G26" s="246">
        <v>25.652000000000001</v>
      </c>
      <c r="H26" s="246">
        <v>26.885999999999999</v>
      </c>
      <c r="I26" s="246">
        <v>27.094999999999999</v>
      </c>
      <c r="J26" s="247">
        <v>26.965</v>
      </c>
      <c r="K26" s="246">
        <v>29.686</v>
      </c>
      <c r="L26" s="246">
        <v>29.196000000000002</v>
      </c>
      <c r="M26" s="246">
        <v>28.954999999999998</v>
      </c>
      <c r="N26" s="246">
        <v>24.988</v>
      </c>
      <c r="O26" s="812">
        <v>30.216999999999999</v>
      </c>
    </row>
    <row r="27" spans="1:15">
      <c r="A27" s="282" t="s">
        <v>111</v>
      </c>
      <c r="B27" s="283"/>
      <c r="C27" s="284">
        <v>20.318660000000008</v>
      </c>
      <c r="D27" s="284">
        <v>21.011109999999999</v>
      </c>
      <c r="E27" s="284">
        <v>20.634590000000003</v>
      </c>
      <c r="F27" s="284">
        <v>22.433329000000001</v>
      </c>
      <c r="G27" s="284">
        <v>23.497142</v>
      </c>
      <c r="H27" s="284">
        <v>24.594946999999998</v>
      </c>
      <c r="I27" s="284">
        <v>24.842223000000001</v>
      </c>
      <c r="J27" s="285">
        <v>24.271000000000001</v>
      </c>
      <c r="K27" s="284">
        <v>26.908999999999999</v>
      </c>
      <c r="L27" s="284">
        <v>26.39</v>
      </c>
      <c r="M27" s="284">
        <v>25.99</v>
      </c>
      <c r="N27" s="284">
        <v>22.431999999999999</v>
      </c>
      <c r="O27" s="810">
        <v>27.148</v>
      </c>
    </row>
    <row r="28" spans="1:15">
      <c r="A28" s="231" t="s">
        <v>112</v>
      </c>
      <c r="B28" s="232"/>
      <c r="C28" s="233">
        <v>0.25911499999999998</v>
      </c>
      <c r="D28" s="233">
        <v>0.36278199999999999</v>
      </c>
      <c r="E28" s="233">
        <v>0.55324699999999993</v>
      </c>
      <c r="F28" s="233">
        <v>0.35011700000000001</v>
      </c>
      <c r="G28" s="233">
        <v>0.473246</v>
      </c>
      <c r="H28" s="233">
        <v>0.39278500000000005</v>
      </c>
      <c r="I28" s="233">
        <v>0.29270100000000004</v>
      </c>
      <c r="J28" s="234">
        <v>0.32600000000000001</v>
      </c>
      <c r="K28" s="233">
        <v>0.32300000000000001</v>
      </c>
      <c r="L28" s="233">
        <v>0.33700000000000002</v>
      </c>
      <c r="M28" s="233">
        <v>0.33400000000000002</v>
      </c>
      <c r="N28" s="233">
        <v>0.38300000000000001</v>
      </c>
      <c r="O28" s="811">
        <v>0.38100000000000001</v>
      </c>
    </row>
    <row r="29" spans="1:15">
      <c r="A29" s="231" t="s">
        <v>113</v>
      </c>
      <c r="B29" s="232"/>
      <c r="C29" s="233">
        <v>1.4597419999999999</v>
      </c>
      <c r="D29" s="233">
        <v>1.5575160000000001</v>
      </c>
      <c r="E29" s="233">
        <v>1.609</v>
      </c>
      <c r="F29" s="233">
        <v>1.8029999999999999</v>
      </c>
      <c r="G29" s="233">
        <v>1.681</v>
      </c>
      <c r="H29" s="233">
        <v>1.8975850000000001</v>
      </c>
      <c r="I29" s="233">
        <v>1.9602950000000001</v>
      </c>
      <c r="J29" s="234">
        <v>2.3679999999999999</v>
      </c>
      <c r="K29" s="233">
        <v>2.4540000000000002</v>
      </c>
      <c r="L29" s="233">
        <v>2.4689999999999999</v>
      </c>
      <c r="M29" s="233">
        <v>2.6309999999999998</v>
      </c>
      <c r="N29" s="233">
        <v>2.173</v>
      </c>
      <c r="O29" s="811">
        <v>2.6880000000000002</v>
      </c>
    </row>
    <row r="30" spans="1:15">
      <c r="A30" s="288" t="s">
        <v>99</v>
      </c>
      <c r="B30" s="245"/>
      <c r="C30" s="246">
        <v>40.825835999999995</v>
      </c>
      <c r="D30" s="246">
        <v>43.031884999999996</v>
      </c>
      <c r="E30" s="246">
        <v>42.810547000000007</v>
      </c>
      <c r="F30" s="246">
        <v>44.985495999999998</v>
      </c>
      <c r="G30" s="246">
        <v>47.528429000000003</v>
      </c>
      <c r="H30" s="246">
        <v>49.718471999999998</v>
      </c>
      <c r="I30" s="246">
        <v>49.865927999999997</v>
      </c>
      <c r="J30" s="247">
        <v>49.869</v>
      </c>
      <c r="K30" s="246">
        <v>55.567999999999998</v>
      </c>
      <c r="L30" s="246">
        <v>55.372999999999998</v>
      </c>
      <c r="M30" s="246">
        <v>55.203000000000003</v>
      </c>
      <c r="N30" s="246">
        <v>47.877000000000002</v>
      </c>
      <c r="O30" s="812">
        <v>59.216999999999999</v>
      </c>
    </row>
    <row r="31" spans="1:15">
      <c r="A31" s="282" t="s">
        <v>111</v>
      </c>
      <c r="B31" s="283"/>
      <c r="C31" s="284">
        <v>36.075009000000001</v>
      </c>
      <c r="D31" s="284">
        <v>37.779548999999989</v>
      </c>
      <c r="E31" s="284">
        <v>36.944447000000011</v>
      </c>
      <c r="F31" s="284">
        <v>39.096634999999999</v>
      </c>
      <c r="G31" s="284">
        <v>41.689429000000004</v>
      </c>
      <c r="H31" s="284">
        <v>43.495110999999994</v>
      </c>
      <c r="I31" s="284">
        <v>43.586337</v>
      </c>
      <c r="J31" s="285">
        <v>42.975999999999999</v>
      </c>
      <c r="K31" s="284">
        <v>48.034999999999997</v>
      </c>
      <c r="L31" s="284">
        <v>47.893999999999998</v>
      </c>
      <c r="M31" s="284">
        <v>47.408000000000001</v>
      </c>
      <c r="N31" s="284">
        <v>41.119</v>
      </c>
      <c r="O31" s="810">
        <v>50.856000000000002</v>
      </c>
    </row>
    <row r="32" spans="1:15">
      <c r="A32" s="231" t="s">
        <v>112</v>
      </c>
      <c r="B32" s="232"/>
      <c r="C32" s="233">
        <v>0.31760899999999997</v>
      </c>
      <c r="D32" s="233">
        <v>0.45967799999999998</v>
      </c>
      <c r="E32" s="233">
        <v>0.7571</v>
      </c>
      <c r="F32" s="233">
        <v>0.495861</v>
      </c>
      <c r="G32" s="233">
        <v>0.60399999999999998</v>
      </c>
      <c r="H32" s="233">
        <v>0.47665000000000146</v>
      </c>
      <c r="I32" s="233">
        <v>0.36399999999999999</v>
      </c>
      <c r="J32" s="285">
        <v>0.41399999999999998</v>
      </c>
      <c r="K32" s="284">
        <v>0.56399999999999995</v>
      </c>
      <c r="L32" s="284">
        <v>0.48599999999999999</v>
      </c>
      <c r="M32" s="284">
        <v>0.54</v>
      </c>
      <c r="N32" s="284">
        <v>0.60699999999999998</v>
      </c>
      <c r="O32" s="810">
        <v>0.63200000000000001</v>
      </c>
    </row>
    <row r="33" spans="1:15">
      <c r="A33" s="289" t="s">
        <v>113</v>
      </c>
      <c r="B33" s="290"/>
      <c r="C33" s="291">
        <v>4.4332180000000001</v>
      </c>
      <c r="D33" s="291">
        <v>4.7926580000000003</v>
      </c>
      <c r="E33" s="291">
        <v>5.109</v>
      </c>
      <c r="F33" s="291">
        <v>5.3929999999999998</v>
      </c>
      <c r="G33" s="291">
        <v>5.2350000000000003</v>
      </c>
      <c r="H33" s="291">
        <v>5.7467110000000003</v>
      </c>
      <c r="I33" s="291">
        <v>5.915591</v>
      </c>
      <c r="J33" s="292">
        <v>6.4790000000000001</v>
      </c>
      <c r="K33" s="291">
        <v>6.9690000000000003</v>
      </c>
      <c r="L33" s="291">
        <v>6.9930000000000003</v>
      </c>
      <c r="M33" s="291">
        <v>7.2539999999999996</v>
      </c>
      <c r="N33" s="291">
        <v>6.1520000000000001</v>
      </c>
      <c r="O33" s="813">
        <v>7.7290000000000001</v>
      </c>
    </row>
    <row r="34" spans="1:15">
      <c r="A34" s="297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</row>
    <row r="35" spans="1:15" s="297" customFormat="1">
      <c r="A35" s="757" t="s">
        <v>457</v>
      </c>
      <c r="O35" s="61"/>
    </row>
    <row r="36" spans="1:15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</row>
    <row r="37" spans="1:15">
      <c r="A37" s="260" t="s">
        <v>232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</row>
    <row r="38" spans="1:15" s="297" customFormat="1">
      <c r="A38" s="260"/>
      <c r="O38" s="438" t="s">
        <v>538</v>
      </c>
    </row>
    <row r="39" spans="1:15">
      <c r="A39" s="224"/>
      <c r="B39" s="278"/>
      <c r="C39" s="279">
        <v>2009</v>
      </c>
      <c r="D39" s="279">
        <v>2010</v>
      </c>
      <c r="E39" s="279">
        <v>2011</v>
      </c>
      <c r="F39" s="279">
        <v>2012</v>
      </c>
      <c r="G39" s="279">
        <v>2013</v>
      </c>
      <c r="H39" s="279">
        <v>2014</v>
      </c>
      <c r="I39" s="279">
        <v>2015</v>
      </c>
      <c r="J39" s="279">
        <v>2016</v>
      </c>
      <c r="K39" s="280">
        <v>2017</v>
      </c>
      <c r="L39" s="280">
        <v>2018</v>
      </c>
      <c r="M39" s="280">
        <v>2019</v>
      </c>
      <c r="N39" s="280">
        <v>2020</v>
      </c>
      <c r="O39" s="808">
        <v>2021</v>
      </c>
    </row>
    <row r="40" spans="1:15">
      <c r="A40" s="281" t="s">
        <v>91</v>
      </c>
      <c r="B40" s="228"/>
      <c r="C40" s="229">
        <v>14.395050999999999</v>
      </c>
      <c r="D40" s="229">
        <v>14.292952000000001</v>
      </c>
      <c r="E40" s="229">
        <v>32.787999999999997</v>
      </c>
      <c r="F40" s="229">
        <v>31.616</v>
      </c>
      <c r="G40" s="229">
        <v>34.185000000000002</v>
      </c>
      <c r="H40" s="229">
        <v>35.610999999999997</v>
      </c>
      <c r="I40" s="229">
        <v>35.968000000000004</v>
      </c>
      <c r="J40" s="230">
        <v>36.636000000000003</v>
      </c>
      <c r="K40" s="229">
        <v>41.335000000000001</v>
      </c>
      <c r="L40" s="229">
        <v>39.646999999999998</v>
      </c>
      <c r="M40" s="229">
        <v>37.917000000000002</v>
      </c>
      <c r="N40" s="229">
        <v>32.673999999999999</v>
      </c>
      <c r="O40" s="809">
        <v>32.299999999999997</v>
      </c>
    </row>
    <row r="41" spans="1:15">
      <c r="A41" s="282" t="s">
        <v>111</v>
      </c>
      <c r="B41" s="283"/>
      <c r="C41" s="284">
        <v>8.554589</v>
      </c>
      <c r="D41" s="284">
        <v>7.9998099999999992</v>
      </c>
      <c r="E41" s="284">
        <v>26.127296000000001</v>
      </c>
      <c r="F41" s="284">
        <v>40.055873999999996</v>
      </c>
      <c r="G41" s="284">
        <v>27.637228000000004</v>
      </c>
      <c r="H41" s="284">
        <v>29.003824999999999</v>
      </c>
      <c r="I41" s="284">
        <v>28.725632000000001</v>
      </c>
      <c r="J41" s="285">
        <v>29.337</v>
      </c>
      <c r="K41" s="284">
        <v>33.856999999999999</v>
      </c>
      <c r="L41" s="284">
        <v>31.781299999999998</v>
      </c>
      <c r="M41" s="284">
        <v>30.158999999999999</v>
      </c>
      <c r="N41" s="284">
        <v>26.611999999999998</v>
      </c>
      <c r="O41" s="810">
        <v>25.6</v>
      </c>
    </row>
    <row r="42" spans="1:15">
      <c r="A42" s="231" t="s">
        <v>112</v>
      </c>
      <c r="B42" s="232"/>
      <c r="C42" s="233">
        <v>5.7980499999999999</v>
      </c>
      <c r="D42" s="233">
        <v>6.248602</v>
      </c>
      <c r="E42" s="233">
        <v>6.5940000000000003</v>
      </c>
      <c r="F42" s="233">
        <v>6.5940000000000003</v>
      </c>
      <c r="G42" s="233">
        <v>6.3970000000000002</v>
      </c>
      <c r="H42" s="233">
        <v>6.4640000000000004</v>
      </c>
      <c r="I42" s="233">
        <v>7.0720000000000001</v>
      </c>
      <c r="J42" s="234">
        <v>7.1180000000000003</v>
      </c>
      <c r="K42" s="233">
        <v>7.2460000000000004</v>
      </c>
      <c r="L42" s="233">
        <v>7.6107000000000005</v>
      </c>
      <c r="M42" s="233">
        <v>7.5289999999999999</v>
      </c>
      <c r="N42" s="233">
        <v>5.3369999999999997</v>
      </c>
      <c r="O42" s="811">
        <v>6.4</v>
      </c>
    </row>
    <row r="43" spans="1:15">
      <c r="A43" s="231" t="s">
        <v>113</v>
      </c>
      <c r="B43" s="232"/>
      <c r="C43" s="233">
        <v>4.2411999999999998E-2</v>
      </c>
      <c r="D43" s="233">
        <v>4.4539999999999996E-2</v>
      </c>
      <c r="E43" s="233">
        <v>6.6000000000000003E-2</v>
      </c>
      <c r="F43" s="233">
        <v>0.39600000000000002</v>
      </c>
      <c r="G43" s="233">
        <v>0.15065500000000001</v>
      </c>
      <c r="H43" s="233">
        <v>0.14390799999999998</v>
      </c>
      <c r="I43" s="233">
        <v>0.17089500000000002</v>
      </c>
      <c r="J43" s="234">
        <v>0.18099999999999999</v>
      </c>
      <c r="K43" s="233">
        <v>0.23200000000000001</v>
      </c>
      <c r="L43" s="233">
        <v>0.255</v>
      </c>
      <c r="M43" s="233">
        <v>0.22800000000000001</v>
      </c>
      <c r="N43" s="233">
        <v>0.72399999999999998</v>
      </c>
      <c r="O43" s="811">
        <v>0.3</v>
      </c>
    </row>
    <row r="44" spans="1:15">
      <c r="A44" s="286" t="s">
        <v>98</v>
      </c>
      <c r="B44" s="245"/>
      <c r="C44" s="246">
        <v>38.909016999999999</v>
      </c>
      <c r="D44" s="246">
        <v>36.100625000000001</v>
      </c>
      <c r="E44" s="246">
        <v>37.146999999999998</v>
      </c>
      <c r="F44" s="246">
        <v>35.392000000000003</v>
      </c>
      <c r="G44" s="246">
        <v>38.299999999999997</v>
      </c>
      <c r="H44" s="246">
        <v>39.936</v>
      </c>
      <c r="I44" s="246">
        <v>41.593000000000004</v>
      </c>
      <c r="J44" s="247">
        <v>41.328000000000003</v>
      </c>
      <c r="K44" s="246">
        <v>45.109000000000002</v>
      </c>
      <c r="L44" s="246">
        <v>43.277999999999999</v>
      </c>
      <c r="M44" s="246">
        <v>42.621000000000002</v>
      </c>
      <c r="N44" s="246">
        <v>38.003</v>
      </c>
      <c r="O44" s="812">
        <v>38.200000000000003</v>
      </c>
    </row>
    <row r="45" spans="1:15">
      <c r="A45" s="282" t="s">
        <v>111</v>
      </c>
      <c r="B45" s="283"/>
      <c r="C45" s="284">
        <v>32.985442999999997</v>
      </c>
      <c r="D45" s="284">
        <v>30.044961999999998</v>
      </c>
      <c r="E45" s="284">
        <v>30.501828</v>
      </c>
      <c r="F45" s="284">
        <v>28.738060000000001</v>
      </c>
      <c r="G45" s="284">
        <v>31.844982999999999</v>
      </c>
      <c r="H45" s="284">
        <v>33.603127999999998</v>
      </c>
      <c r="I45" s="284">
        <v>34.556251000000003</v>
      </c>
      <c r="J45" s="285">
        <v>34.323999999999998</v>
      </c>
      <c r="K45" s="284">
        <v>37.813000000000002</v>
      </c>
      <c r="L45" s="284">
        <v>35.893380000000001</v>
      </c>
      <c r="M45" s="284">
        <v>34.558</v>
      </c>
      <c r="N45" s="284">
        <v>31.792999999999999</v>
      </c>
      <c r="O45" s="810">
        <v>31.3</v>
      </c>
    </row>
    <row r="46" spans="1:15">
      <c r="A46" s="231" t="s">
        <v>112</v>
      </c>
      <c r="B46" s="232"/>
      <c r="C46" s="233">
        <v>5.9193800000000003</v>
      </c>
      <c r="D46" s="233">
        <v>6.0546660000000001</v>
      </c>
      <c r="E46" s="233">
        <v>6.6360000000000001</v>
      </c>
      <c r="F46" s="233">
        <v>6.4740000000000002</v>
      </c>
      <c r="G46" s="233">
        <v>6.3520000000000003</v>
      </c>
      <c r="H46" s="233">
        <v>6.2649999999999997</v>
      </c>
      <c r="I46" s="233">
        <v>6.9550000000000001</v>
      </c>
      <c r="J46" s="234">
        <v>6.899</v>
      </c>
      <c r="K46" s="233">
        <v>7.1740000000000004</v>
      </c>
      <c r="L46" s="233">
        <v>7.2456200000000024</v>
      </c>
      <c r="M46" s="233">
        <v>7.9020000000000001</v>
      </c>
      <c r="N46" s="233">
        <v>5.843</v>
      </c>
      <c r="O46" s="811">
        <v>6.7</v>
      </c>
    </row>
    <row r="47" spans="1:15">
      <c r="A47" s="231" t="s">
        <v>113</v>
      </c>
      <c r="B47" s="232"/>
      <c r="C47" s="233">
        <v>4.1939999999999998E-3</v>
      </c>
      <c r="D47" s="233">
        <v>9.9700000000000006E-4</v>
      </c>
      <c r="E47" s="233">
        <v>8.8770000000000012E-3</v>
      </c>
      <c r="F47" s="233">
        <v>0.18</v>
      </c>
      <c r="G47" s="233">
        <v>0.10255400000000001</v>
      </c>
      <c r="H47" s="233">
        <v>6.8261000000000002E-2</v>
      </c>
      <c r="I47" s="233">
        <v>8.2418000000000005E-2</v>
      </c>
      <c r="J47" s="234">
        <v>0.105</v>
      </c>
      <c r="K47" s="233">
        <v>0.122</v>
      </c>
      <c r="L47" s="233">
        <v>0.13900000000000001</v>
      </c>
      <c r="M47" s="233">
        <v>0.161</v>
      </c>
      <c r="N47" s="233">
        <v>0.36599999999999999</v>
      </c>
      <c r="O47" s="811">
        <v>0.2</v>
      </c>
    </row>
    <row r="48" spans="1:15">
      <c r="A48" s="288" t="s">
        <v>99</v>
      </c>
      <c r="B48" s="245"/>
      <c r="C48" s="246">
        <v>71.282365999999996</v>
      </c>
      <c r="D48" s="246">
        <v>67.207619999999991</v>
      </c>
      <c r="E48" s="246">
        <v>69.935335999999992</v>
      </c>
      <c r="F48" s="246">
        <v>67.006594000000007</v>
      </c>
      <c r="G48" s="246">
        <v>72.484211000000016</v>
      </c>
      <c r="H48" s="246">
        <v>75.548474999999996</v>
      </c>
      <c r="I48" s="246">
        <v>77.561619000000007</v>
      </c>
      <c r="J48" s="247">
        <v>77.962000000000003</v>
      </c>
      <c r="K48" s="246">
        <v>86.451999999999998</v>
      </c>
      <c r="L48" s="246">
        <v>82.921999999999997</v>
      </c>
      <c r="M48" s="246">
        <v>80.539000000000001</v>
      </c>
      <c r="N48" s="246">
        <v>70.677000000000007</v>
      </c>
      <c r="O48" s="812">
        <v>70.400000000000006</v>
      </c>
    </row>
    <row r="49" spans="1:15">
      <c r="A49" s="282" t="s">
        <v>111</v>
      </c>
      <c r="B49" s="283"/>
      <c r="C49" s="284">
        <v>59.518329999999992</v>
      </c>
      <c r="D49" s="284">
        <v>54.858815</v>
      </c>
      <c r="E49" s="284">
        <v>56.629335999999995</v>
      </c>
      <c r="F49" s="284">
        <v>53.364594000000004</v>
      </c>
      <c r="G49" s="284">
        <v>59.482211</v>
      </c>
      <c r="H49" s="284">
        <v>62.606305999999996</v>
      </c>
      <c r="I49" s="284">
        <v>63.282306000000005</v>
      </c>
      <c r="J49" s="285">
        <v>63.661000000000001</v>
      </c>
      <c r="K49" s="284">
        <v>71.668999999999997</v>
      </c>
      <c r="L49" s="284">
        <v>67.673000000000002</v>
      </c>
      <c r="M49" s="284">
        <v>64.718000000000004</v>
      </c>
      <c r="N49" s="284">
        <v>58.405999999999999</v>
      </c>
      <c r="O49" s="810">
        <v>56.8</v>
      </c>
    </row>
    <row r="50" spans="1:15">
      <c r="A50" s="231" t="s">
        <v>112</v>
      </c>
      <c r="B50" s="232"/>
      <c r="C50" s="233">
        <v>11.71743</v>
      </c>
      <c r="D50" s="233">
        <v>12.303267999999999</v>
      </c>
      <c r="E50" s="233">
        <v>13.23</v>
      </c>
      <c r="F50" s="233">
        <v>13.067</v>
      </c>
      <c r="G50" s="233">
        <v>12.749000000000001</v>
      </c>
      <c r="H50" s="233">
        <v>12.73</v>
      </c>
      <c r="I50" s="233">
        <v>14.026</v>
      </c>
      <c r="J50" s="285">
        <v>14.02</v>
      </c>
      <c r="K50" s="284">
        <v>14.426</v>
      </c>
      <c r="L50" s="284">
        <v>14.853999999999999</v>
      </c>
      <c r="M50" s="284">
        <v>15.430999999999999</v>
      </c>
      <c r="N50" s="284">
        <v>11.180999999999999</v>
      </c>
      <c r="O50" s="810">
        <v>13.1</v>
      </c>
    </row>
    <row r="51" spans="1:15">
      <c r="A51" s="289" t="s">
        <v>113</v>
      </c>
      <c r="B51" s="290"/>
      <c r="C51" s="291">
        <v>4.6606000000000002E-2</v>
      </c>
      <c r="D51" s="291">
        <v>4.5537000000000001E-2</v>
      </c>
      <c r="E51" s="291">
        <v>7.5999999999999998E-2</v>
      </c>
      <c r="F51" s="291">
        <v>0.57499999999999996</v>
      </c>
      <c r="G51" s="291">
        <v>0.253</v>
      </c>
      <c r="H51" s="291">
        <v>0.21216900000000002</v>
      </c>
      <c r="I51" s="291">
        <v>0.25331300000000001</v>
      </c>
      <c r="J51" s="292">
        <v>0.28100000000000003</v>
      </c>
      <c r="K51" s="291">
        <v>0.35699999999999998</v>
      </c>
      <c r="L51" s="291">
        <v>0.39500000000000002</v>
      </c>
      <c r="M51" s="291">
        <v>0.38900000000000001</v>
      </c>
      <c r="N51" s="291">
        <v>1.0900000000000001</v>
      </c>
      <c r="O51" s="813">
        <v>0.5</v>
      </c>
    </row>
    <row r="52" spans="1:15">
      <c r="A52" s="297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</row>
    <row r="53" spans="1:15">
      <c r="A53" s="757" t="s">
        <v>457</v>
      </c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</row>
    <row r="54" spans="1:15">
      <c r="A54" s="297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O8"/>
  <sheetViews>
    <sheetView showGridLines="0" workbookViewId="0">
      <pane xSplit="1" ySplit="3" topLeftCell="B4" activePane="bottomRight" state="frozen"/>
      <selection pane="topRight"/>
      <selection pane="bottomLeft"/>
      <selection pane="bottomRight"/>
    </sheetView>
  </sheetViews>
  <sheetFormatPr baseColWidth="10" defaultColWidth="11" defaultRowHeight="12.75"/>
  <cols>
    <col min="1" max="1" width="29" style="168" customWidth="1"/>
    <col min="2" max="13" width="8.5703125" style="168" customWidth="1"/>
    <col min="14" max="14" width="7.5703125" style="168" customWidth="1"/>
    <col min="15" max="16384" width="11" style="168"/>
  </cols>
  <sheetData>
    <row r="1" spans="1:15" s="76" customFormat="1">
      <c r="A1" s="815" t="s">
        <v>498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s="178" customFormat="1" ht="11.2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38"/>
      <c r="M2" s="470"/>
      <c r="N2" s="470"/>
      <c r="O2" s="438" t="s">
        <v>538</v>
      </c>
    </row>
    <row r="3" spans="1:15" s="294" customFormat="1" ht="11.25">
      <c r="A3" s="816"/>
      <c r="B3" s="817">
        <v>2008</v>
      </c>
      <c r="C3" s="818">
        <v>2009</v>
      </c>
      <c r="D3" s="818">
        <v>2010</v>
      </c>
      <c r="E3" s="818">
        <v>2011</v>
      </c>
      <c r="F3" s="818">
        <v>2012</v>
      </c>
      <c r="G3" s="818">
        <v>2013</v>
      </c>
      <c r="H3" s="818">
        <v>2014</v>
      </c>
      <c r="I3" s="818">
        <v>2015</v>
      </c>
      <c r="J3" s="818">
        <v>2016</v>
      </c>
      <c r="K3" s="818">
        <v>2017</v>
      </c>
      <c r="L3" s="818">
        <v>2018</v>
      </c>
      <c r="M3" s="818">
        <v>2019</v>
      </c>
      <c r="N3" s="818">
        <v>2020</v>
      </c>
      <c r="O3" s="800">
        <v>2021</v>
      </c>
    </row>
    <row r="4" spans="1:15" s="76" customFormat="1" ht="11.25">
      <c r="A4" s="819" t="s">
        <v>126</v>
      </c>
      <c r="B4" s="820">
        <v>38.765293999999997</v>
      </c>
      <c r="C4" s="821">
        <v>36.392617999999999</v>
      </c>
      <c r="D4" s="821">
        <v>38.239232000000001</v>
      </c>
      <c r="E4" s="821">
        <v>37.701549999999997</v>
      </c>
      <c r="F4" s="821">
        <v>39.592498999999997</v>
      </c>
      <c r="G4" s="821">
        <v>42.293038000000003</v>
      </c>
      <c r="H4" s="821">
        <v>43.971342999999997</v>
      </c>
      <c r="I4" s="821">
        <v>43.949824</v>
      </c>
      <c r="J4" s="821">
        <v>43.391500000000001</v>
      </c>
      <c r="K4" s="821">
        <v>48.602474000000001</v>
      </c>
      <c r="L4" s="821">
        <v>48.387996000000001</v>
      </c>
      <c r="M4" s="821">
        <v>47.953843999999997</v>
      </c>
      <c r="N4" s="821">
        <v>41.725441000000004</v>
      </c>
      <c r="O4" s="822">
        <v>51.5</v>
      </c>
    </row>
    <row r="5" spans="1:15" s="76" customFormat="1" ht="11.25">
      <c r="A5" s="823" t="s">
        <v>127</v>
      </c>
      <c r="B5" s="824">
        <v>378.722284</v>
      </c>
      <c r="C5" s="825">
        <v>345.06699600033494</v>
      </c>
      <c r="D5" s="825">
        <v>348.11162076377633</v>
      </c>
      <c r="E5" s="825">
        <v>349.47919021954027</v>
      </c>
      <c r="F5" s="825">
        <v>332.19296103020463</v>
      </c>
      <c r="G5" s="825">
        <v>333.50299022449514</v>
      </c>
      <c r="H5" s="825">
        <v>334.23995296142073</v>
      </c>
      <c r="I5" s="825">
        <v>337.73560508253706</v>
      </c>
      <c r="J5" s="825">
        <v>332.3963</v>
      </c>
      <c r="K5" s="825">
        <v>352.46014600000001</v>
      </c>
      <c r="L5" s="825">
        <v>355.25652400000001</v>
      </c>
      <c r="M5" s="825">
        <v>346.70666199999999</v>
      </c>
      <c r="N5" s="825">
        <v>299.17584099999999</v>
      </c>
      <c r="O5" s="826">
        <v>311.10000000000002</v>
      </c>
    </row>
    <row r="6" spans="1:15" s="76" customFormat="1" ht="11.25">
      <c r="A6" s="470"/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</row>
    <row r="7" spans="1:15" s="76" customFormat="1" ht="11.25">
      <c r="A7" s="757" t="s">
        <v>457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</row>
    <row r="8" spans="1:15" s="76" customFormat="1" ht="11.25">
      <c r="A8" s="259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AF34"/>
  <sheetViews>
    <sheetView showGridLines="0" zoomScaleNormal="100" workbookViewId="0">
      <pane xSplit="1" ySplit="3" topLeftCell="E4" activePane="bottomRight" state="frozen"/>
      <selection pane="topRight"/>
      <selection pane="bottomLeft"/>
      <selection pane="bottomRight"/>
    </sheetView>
  </sheetViews>
  <sheetFormatPr baseColWidth="10" defaultColWidth="11.42578125" defaultRowHeight="12.75" customHeight="1"/>
  <cols>
    <col min="1" max="1" width="37.42578125" style="19" customWidth="1"/>
    <col min="2" max="2" width="5.5703125" style="51" customWidth="1"/>
    <col min="3" max="4" width="5.5703125" style="8" customWidth="1"/>
    <col min="5" max="31" width="5.5703125" style="19" customWidth="1"/>
    <col min="32" max="32" width="6.85546875" style="19" customWidth="1"/>
    <col min="33" max="16384" width="11.42578125" style="19"/>
  </cols>
  <sheetData>
    <row r="1" spans="1:32" ht="12.75" customHeight="1">
      <c r="A1" s="204" t="s">
        <v>499</v>
      </c>
      <c r="C1" s="448"/>
      <c r="D1" s="448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52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</row>
    <row r="2" spans="1:32" s="21" customFormat="1" ht="12.75" customHeight="1">
      <c r="B2" s="53"/>
      <c r="C2" s="178"/>
      <c r="D2" s="178"/>
      <c r="S2" s="167"/>
      <c r="AF2" s="167" t="s">
        <v>381</v>
      </c>
    </row>
    <row r="3" spans="1:32" s="8" customFormat="1" ht="12.75" customHeight="1">
      <c r="A3" s="295" t="s">
        <v>79</v>
      </c>
      <c r="B3" s="14">
        <v>1991</v>
      </c>
      <c r="C3" s="14">
        <v>1992</v>
      </c>
      <c r="D3" s="14">
        <v>1993</v>
      </c>
      <c r="E3" s="14">
        <v>1994</v>
      </c>
      <c r="F3" s="14">
        <v>1995</v>
      </c>
      <c r="G3" s="14">
        <v>1996</v>
      </c>
      <c r="H3" s="14">
        <v>1997</v>
      </c>
      <c r="I3" s="14">
        <v>1998</v>
      </c>
      <c r="J3" s="14">
        <v>1999</v>
      </c>
      <c r="K3" s="14">
        <v>2000</v>
      </c>
      <c r="L3" s="14">
        <v>2001</v>
      </c>
      <c r="M3" s="14">
        <v>2002</v>
      </c>
      <c r="N3" s="14">
        <v>2003</v>
      </c>
      <c r="O3" s="14">
        <v>2004</v>
      </c>
      <c r="P3" s="14">
        <v>2005</v>
      </c>
      <c r="Q3" s="14">
        <v>2006</v>
      </c>
      <c r="R3" s="14">
        <v>2007</v>
      </c>
      <c r="S3" s="14">
        <v>2008</v>
      </c>
      <c r="T3" s="14">
        <v>2009</v>
      </c>
      <c r="U3" s="14">
        <v>2010</v>
      </c>
      <c r="V3" s="14">
        <v>2011</v>
      </c>
      <c r="W3" s="14">
        <v>2012</v>
      </c>
      <c r="X3" s="14">
        <v>2013</v>
      </c>
      <c r="Y3" s="14">
        <v>2014</v>
      </c>
      <c r="Z3" s="14">
        <v>2015</v>
      </c>
      <c r="AA3" s="14">
        <v>2016</v>
      </c>
      <c r="AB3" s="14">
        <v>2017</v>
      </c>
      <c r="AC3" s="14">
        <v>2018</v>
      </c>
      <c r="AD3" s="14">
        <v>2019</v>
      </c>
      <c r="AE3" s="14">
        <v>2020</v>
      </c>
      <c r="AF3" s="875">
        <v>2021</v>
      </c>
    </row>
    <row r="4" spans="1:32" s="8" customFormat="1" ht="12.75" customHeight="1">
      <c r="A4" s="114" t="s">
        <v>80</v>
      </c>
      <c r="B4" s="108" t="s">
        <v>81</v>
      </c>
      <c r="C4" s="109" t="s">
        <v>81</v>
      </c>
      <c r="D4" s="109" t="s">
        <v>81</v>
      </c>
      <c r="E4" s="197">
        <v>187.12328132591301</v>
      </c>
      <c r="F4" s="197">
        <v>1350</v>
      </c>
      <c r="G4" s="197">
        <v>2361</v>
      </c>
      <c r="H4" s="197">
        <v>2923</v>
      </c>
      <c r="I4" s="197">
        <v>3133</v>
      </c>
      <c r="J4" s="197">
        <v>2865</v>
      </c>
      <c r="K4" s="197">
        <v>2947</v>
      </c>
      <c r="L4" s="197">
        <v>2447</v>
      </c>
      <c r="M4" s="197">
        <v>1456</v>
      </c>
      <c r="N4" s="197">
        <v>1743</v>
      </c>
      <c r="O4" s="197">
        <v>1893</v>
      </c>
      <c r="P4" s="197">
        <v>1557.0619999999999</v>
      </c>
      <c r="Q4" s="197">
        <v>1600</v>
      </c>
      <c r="R4" s="197">
        <v>1210</v>
      </c>
      <c r="S4" s="197">
        <v>1240</v>
      </c>
      <c r="T4" s="197">
        <v>1180</v>
      </c>
      <c r="U4" s="197">
        <v>1130</v>
      </c>
      <c r="V4" s="197">
        <v>1320</v>
      </c>
      <c r="W4" s="197">
        <v>1230</v>
      </c>
      <c r="X4" s="111" t="s">
        <v>117</v>
      </c>
      <c r="Y4" s="111" t="s">
        <v>117</v>
      </c>
      <c r="Z4" s="111" t="s">
        <v>117</v>
      </c>
      <c r="AA4" s="111" t="s">
        <v>117</v>
      </c>
      <c r="AB4" s="111" t="s">
        <v>117</v>
      </c>
      <c r="AC4" s="111" t="s">
        <v>117</v>
      </c>
      <c r="AD4" s="111" t="s">
        <v>117</v>
      </c>
      <c r="AE4" s="111" t="s">
        <v>117</v>
      </c>
      <c r="AF4" s="876" t="s">
        <v>117</v>
      </c>
    </row>
    <row r="5" spans="1:32" ht="11.25" customHeight="1">
      <c r="A5" s="585" t="s">
        <v>82</v>
      </c>
      <c r="B5" s="66">
        <v>31029.252</v>
      </c>
      <c r="C5" s="55">
        <v>34245.476000000002</v>
      </c>
      <c r="D5" s="55">
        <v>37882.968000000001</v>
      </c>
      <c r="E5" s="55">
        <v>42056.756000000001</v>
      </c>
      <c r="F5" s="55">
        <v>37789.760000000002</v>
      </c>
      <c r="G5" s="55">
        <v>36636.589999999997</v>
      </c>
      <c r="H5" s="55">
        <v>45540.243999999999</v>
      </c>
      <c r="I5" s="55">
        <v>42313.252999999997</v>
      </c>
      <c r="J5" s="55">
        <v>43592.978999999999</v>
      </c>
      <c r="K5" s="55">
        <v>41112.410000000003</v>
      </c>
      <c r="L5" s="55">
        <v>44757.034</v>
      </c>
      <c r="M5" s="55">
        <v>48304.837</v>
      </c>
      <c r="N5" s="55">
        <v>50671.673999999999</v>
      </c>
      <c r="O5" s="311">
        <v>54591.040000000001</v>
      </c>
      <c r="P5" s="311">
        <v>55348.275500000003</v>
      </c>
      <c r="Q5" s="311">
        <v>61080.249000000003</v>
      </c>
      <c r="R5" s="55">
        <v>58944.698000000004</v>
      </c>
      <c r="S5" s="55">
        <v>58512.415000000001</v>
      </c>
      <c r="T5" s="55">
        <v>58064.959999999999</v>
      </c>
      <c r="U5" s="55">
        <v>53044.471000000005</v>
      </c>
      <c r="V5" s="55">
        <v>53890.690999999999</v>
      </c>
      <c r="W5" s="55">
        <v>50447.08</v>
      </c>
      <c r="X5" s="55">
        <v>56310.178</v>
      </c>
      <c r="Y5" s="55">
        <v>59811.743000000002</v>
      </c>
      <c r="Z5" s="55">
        <v>61732.983999999997</v>
      </c>
      <c r="AA5" s="55">
        <v>61741.864000000001</v>
      </c>
      <c r="AB5" s="55">
        <v>69145.031000000003</v>
      </c>
      <c r="AC5" s="55">
        <v>64763</v>
      </c>
      <c r="AD5" s="55">
        <v>62202</v>
      </c>
      <c r="AE5" s="55">
        <v>58451</v>
      </c>
      <c r="AF5" s="362">
        <v>57361</v>
      </c>
    </row>
    <row r="6" spans="1:32" ht="12.75" customHeight="1">
      <c r="A6" s="586" t="s">
        <v>83</v>
      </c>
      <c r="B6" s="66">
        <v>9802.0839124330105</v>
      </c>
      <c r="C6" s="55">
        <v>10286.1509599777</v>
      </c>
      <c r="D6" s="55">
        <v>11541.3053958603</v>
      </c>
      <c r="E6" s="55">
        <v>13569.7128209238</v>
      </c>
      <c r="F6" s="55">
        <v>11908.6497678531</v>
      </c>
      <c r="G6" s="55">
        <v>12687.1203366028</v>
      </c>
      <c r="H6" s="55">
        <v>17837.6844083008</v>
      </c>
      <c r="I6" s="55">
        <v>16346.622497726599</v>
      </c>
      <c r="J6" s="55">
        <v>17329.269749999999</v>
      </c>
      <c r="K6" s="55">
        <v>17302.983749999999</v>
      </c>
      <c r="L6" s="55">
        <v>18891.999749999999</v>
      </c>
      <c r="M6" s="55">
        <v>20046</v>
      </c>
      <c r="N6" s="55">
        <v>21953.333999999999</v>
      </c>
      <c r="O6" s="55">
        <v>22461.5625</v>
      </c>
      <c r="P6" s="55">
        <v>22975.37775</v>
      </c>
      <c r="Q6" s="55">
        <v>25696.866000000002</v>
      </c>
      <c r="R6" s="55">
        <v>29513.355</v>
      </c>
      <c r="S6" s="55">
        <v>29163.713</v>
      </c>
      <c r="T6" s="55">
        <v>28768.639999999999</v>
      </c>
      <c r="U6" s="55">
        <v>26448.498</v>
      </c>
      <c r="V6" s="55">
        <v>27952.476999999999</v>
      </c>
      <c r="W6" s="55">
        <v>26046.466</v>
      </c>
      <c r="X6" s="55">
        <v>28314.991999999998</v>
      </c>
      <c r="Y6" s="55">
        <v>30126.483</v>
      </c>
      <c r="Z6" s="55">
        <v>30606.035</v>
      </c>
      <c r="AA6" s="55">
        <v>30336.384999999998</v>
      </c>
      <c r="AB6" s="55">
        <v>30000.056</v>
      </c>
      <c r="AC6" s="55">
        <v>28196</v>
      </c>
      <c r="AD6" s="55">
        <v>27101</v>
      </c>
      <c r="AE6" s="55">
        <v>24859</v>
      </c>
      <c r="AF6" s="362">
        <v>23756</v>
      </c>
    </row>
    <row r="7" spans="1:32" ht="23.25" customHeight="1">
      <c r="A7" s="86" t="s">
        <v>84</v>
      </c>
      <c r="B7" s="110" t="s">
        <v>81</v>
      </c>
      <c r="C7" s="111" t="s">
        <v>81</v>
      </c>
      <c r="D7" s="111" t="s">
        <v>81</v>
      </c>
      <c r="E7" s="111">
        <v>573.41552285677801</v>
      </c>
      <c r="F7" s="111">
        <v>3513.3494785560401</v>
      </c>
      <c r="G7" s="111">
        <v>5088.3779779344404</v>
      </c>
      <c r="H7" s="111">
        <v>2703.9273313378799</v>
      </c>
      <c r="I7" s="111">
        <v>6811.6944505943002</v>
      </c>
      <c r="J7" s="111">
        <v>8177.6954999999998</v>
      </c>
      <c r="K7" s="111">
        <v>11048.173500000001</v>
      </c>
      <c r="L7" s="111">
        <v>11678.267250000001</v>
      </c>
      <c r="M7" s="111">
        <v>12003.225</v>
      </c>
      <c r="N7" s="111">
        <v>12527.53125</v>
      </c>
      <c r="O7" s="111">
        <v>12491.602500000001</v>
      </c>
      <c r="P7" s="111">
        <v>12760.644</v>
      </c>
      <c r="Q7" s="111">
        <v>12638.886</v>
      </c>
      <c r="R7" s="111">
        <v>13793.41275</v>
      </c>
      <c r="S7" s="111">
        <v>12229.2495</v>
      </c>
      <c r="T7" s="111">
        <v>7497.75</v>
      </c>
      <c r="U7" s="111">
        <v>10617.75</v>
      </c>
      <c r="V7" s="111">
        <v>12314.25</v>
      </c>
      <c r="W7" s="111">
        <v>14282.58</v>
      </c>
      <c r="X7" s="111" t="s">
        <v>117</v>
      </c>
      <c r="Y7" s="111" t="s">
        <v>117</v>
      </c>
      <c r="Z7" s="111" t="s">
        <v>117</v>
      </c>
      <c r="AA7" s="111" t="s">
        <v>117</v>
      </c>
      <c r="AB7" s="111" t="s">
        <v>117</v>
      </c>
      <c r="AC7" s="111" t="s">
        <v>117</v>
      </c>
      <c r="AD7" s="111" t="s">
        <v>117</v>
      </c>
      <c r="AE7" s="111" t="s">
        <v>117</v>
      </c>
      <c r="AF7" s="876" t="s">
        <v>117</v>
      </c>
    </row>
    <row r="8" spans="1:32" s="56" customFormat="1" ht="12.75" customHeight="1">
      <c r="A8" s="115" t="s">
        <v>85</v>
      </c>
      <c r="B8" s="112">
        <v>9802.0839124330105</v>
      </c>
      <c r="C8" s="113">
        <v>10286.1509599777</v>
      </c>
      <c r="D8" s="113">
        <v>11541.3053958603</v>
      </c>
      <c r="E8" s="113">
        <v>14143.1283437805</v>
      </c>
      <c r="F8" s="113">
        <v>15421.999246409099</v>
      </c>
      <c r="G8" s="113">
        <v>17775.498314537199</v>
      </c>
      <c r="H8" s="113">
        <v>20541.611739638702</v>
      </c>
      <c r="I8" s="113">
        <v>23158.316948320899</v>
      </c>
      <c r="J8" s="113">
        <v>25506.965250000001</v>
      </c>
      <c r="K8" s="113">
        <v>28351.15725</v>
      </c>
      <c r="L8" s="113">
        <v>30570.267</v>
      </c>
      <c r="M8" s="113">
        <v>32049.224999999999</v>
      </c>
      <c r="N8" s="113">
        <v>34480.865250000003</v>
      </c>
      <c r="O8" s="113">
        <v>34953.165000000001</v>
      </c>
      <c r="P8" s="113">
        <v>35736.02175</v>
      </c>
      <c r="Q8" s="113">
        <v>38335.752</v>
      </c>
      <c r="R8" s="758" t="s">
        <v>117</v>
      </c>
      <c r="S8" s="758" t="s">
        <v>117</v>
      </c>
      <c r="T8" s="758" t="s">
        <v>117</v>
      </c>
      <c r="U8" s="758" t="s">
        <v>117</v>
      </c>
      <c r="V8" s="758" t="s">
        <v>117</v>
      </c>
      <c r="W8" s="758" t="s">
        <v>117</v>
      </c>
      <c r="X8" s="758" t="s">
        <v>117</v>
      </c>
      <c r="Y8" s="758" t="s">
        <v>117</v>
      </c>
      <c r="Z8" s="758" t="s">
        <v>117</v>
      </c>
      <c r="AA8" s="758" t="s">
        <v>117</v>
      </c>
      <c r="AB8" s="758" t="s">
        <v>117</v>
      </c>
      <c r="AC8" s="758" t="s">
        <v>117</v>
      </c>
      <c r="AD8" s="758" t="s">
        <v>117</v>
      </c>
      <c r="AE8" s="758" t="s">
        <v>117</v>
      </c>
      <c r="AF8" s="877" t="s">
        <v>117</v>
      </c>
    </row>
    <row r="9" spans="1:32" s="56" customFormat="1" ht="12.75" customHeight="1">
      <c r="A9" s="766"/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759"/>
      <c r="Q9" s="759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1:32" ht="12.75" customHeight="1">
      <c r="A10" s="62"/>
      <c r="B10" s="4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U10" s="8"/>
      <c r="V10" s="8"/>
      <c r="W10" s="8"/>
      <c r="X10" s="8"/>
      <c r="Y10" s="8"/>
      <c r="Z10" s="8"/>
      <c r="AA10" s="8"/>
      <c r="AE10" s="12" t="s">
        <v>541</v>
      </c>
    </row>
    <row r="11" spans="1:32" s="56" customFormat="1" ht="12.75" customHeight="1">
      <c r="A11" s="87" t="s">
        <v>86</v>
      </c>
      <c r="B11" s="14">
        <v>1991</v>
      </c>
      <c r="C11" s="14">
        <v>1992</v>
      </c>
      <c r="D11" s="14">
        <v>1993</v>
      </c>
      <c r="E11" s="14">
        <v>1994</v>
      </c>
      <c r="F11" s="14">
        <v>1995</v>
      </c>
      <c r="G11" s="14">
        <v>1996</v>
      </c>
      <c r="H11" s="14">
        <v>1997</v>
      </c>
      <c r="I11" s="14">
        <v>1998</v>
      </c>
      <c r="J11" s="14">
        <v>1999</v>
      </c>
      <c r="K11" s="14">
        <v>2000</v>
      </c>
      <c r="L11" s="14">
        <v>2001</v>
      </c>
      <c r="M11" s="14">
        <v>2002</v>
      </c>
      <c r="N11" s="14">
        <v>2003</v>
      </c>
      <c r="O11" s="14">
        <v>2004</v>
      </c>
      <c r="P11" s="14">
        <v>2005</v>
      </c>
      <c r="Q11" s="762">
        <v>2006</v>
      </c>
      <c r="R11" s="762">
        <v>2007</v>
      </c>
      <c r="S11" s="762">
        <v>2008</v>
      </c>
      <c r="T11" s="762">
        <v>2009</v>
      </c>
      <c r="U11" s="762">
        <v>2010</v>
      </c>
      <c r="V11" s="762">
        <v>2011</v>
      </c>
      <c r="W11" s="762">
        <v>2012</v>
      </c>
      <c r="X11" s="762">
        <v>2013</v>
      </c>
      <c r="Y11" s="762">
        <v>2014</v>
      </c>
      <c r="Z11" s="762">
        <v>2015</v>
      </c>
      <c r="AA11" s="762">
        <v>2016</v>
      </c>
      <c r="AB11" s="762">
        <v>2017</v>
      </c>
      <c r="AC11" s="762">
        <v>2018</v>
      </c>
      <c r="AD11" s="762">
        <v>2019</v>
      </c>
      <c r="AE11" s="763">
        <v>2020</v>
      </c>
    </row>
    <row r="12" spans="1:32" ht="12.75" customHeight="1">
      <c r="A12" s="114" t="s">
        <v>87</v>
      </c>
      <c r="B12" s="117">
        <v>1106.18</v>
      </c>
      <c r="C12" s="89">
        <v>1206.7249999999999</v>
      </c>
      <c r="D12" s="89">
        <v>1335</v>
      </c>
      <c r="E12" s="89">
        <v>1533</v>
      </c>
      <c r="F12" s="89">
        <v>1315.4829999999999</v>
      </c>
      <c r="G12" s="89">
        <v>1294.0450000000001</v>
      </c>
      <c r="H12" s="89">
        <v>1765.1469999999999</v>
      </c>
      <c r="I12" s="89">
        <v>1691.049</v>
      </c>
      <c r="J12" s="89">
        <v>1777.3610000000001</v>
      </c>
      <c r="K12" s="89">
        <v>1774.665</v>
      </c>
      <c r="L12" s="89">
        <v>1937.6410000000001</v>
      </c>
      <c r="M12" s="89">
        <v>2056</v>
      </c>
      <c r="N12" s="89">
        <v>2251.6239999999998</v>
      </c>
      <c r="O12" s="89">
        <v>2303.75</v>
      </c>
      <c r="P12" s="89">
        <v>2356.4490000000001</v>
      </c>
      <c r="Q12" s="311">
        <v>2635.576</v>
      </c>
      <c r="R12" s="55" t="s">
        <v>117</v>
      </c>
      <c r="S12" s="55" t="s">
        <v>117</v>
      </c>
      <c r="T12" s="55" t="s">
        <v>117</v>
      </c>
      <c r="U12" s="55" t="s">
        <v>117</v>
      </c>
      <c r="V12" s="55" t="s">
        <v>117</v>
      </c>
      <c r="W12" s="55" t="s">
        <v>117</v>
      </c>
      <c r="X12" s="55" t="s">
        <v>117</v>
      </c>
      <c r="Y12" s="55" t="s">
        <v>117</v>
      </c>
      <c r="Z12" s="55" t="s">
        <v>117</v>
      </c>
      <c r="AA12" s="55" t="s">
        <v>117</v>
      </c>
      <c r="AB12" s="55" t="s">
        <v>117</v>
      </c>
      <c r="AC12" s="55" t="s">
        <v>117</v>
      </c>
      <c r="AD12" s="55" t="s">
        <v>117</v>
      </c>
      <c r="AE12" s="362" t="s">
        <v>117</v>
      </c>
    </row>
    <row r="13" spans="1:32" ht="12.75" customHeight="1">
      <c r="A13" s="88" t="s">
        <v>88</v>
      </c>
      <c r="B13" s="118">
        <v>32.3751107414706</v>
      </c>
      <c r="C13" s="57">
        <v>22.503718742878501</v>
      </c>
      <c r="D13" s="57">
        <v>21.836554307116099</v>
      </c>
      <c r="E13" s="11">
        <v>26.540313111545998</v>
      </c>
      <c r="F13" s="11">
        <v>28.955676356136902</v>
      </c>
      <c r="G13" s="11">
        <v>26.228531465289102</v>
      </c>
      <c r="H13" s="11">
        <v>34.328189096998699</v>
      </c>
      <c r="I13" s="11">
        <v>40.189373578175399</v>
      </c>
      <c r="J13" s="11">
        <v>36.548287039042698</v>
      </c>
      <c r="K13" s="11">
        <v>35.258485404287597</v>
      </c>
      <c r="L13" s="11">
        <v>33.447527173506302</v>
      </c>
      <c r="M13" s="11">
        <v>38.601990458677001</v>
      </c>
      <c r="N13" s="11">
        <v>33.625063509715702</v>
      </c>
      <c r="O13" s="11">
        <v>37.458534997287003</v>
      </c>
      <c r="P13" s="11">
        <v>39.831076335622001</v>
      </c>
      <c r="Q13" s="261">
        <v>39.547256463103302</v>
      </c>
      <c r="R13" s="55" t="s">
        <v>117</v>
      </c>
      <c r="S13" s="55" t="s">
        <v>117</v>
      </c>
      <c r="T13" s="55" t="s">
        <v>117</v>
      </c>
      <c r="U13" s="55" t="s">
        <v>117</v>
      </c>
      <c r="V13" s="55" t="s">
        <v>117</v>
      </c>
      <c r="W13" s="55" t="s">
        <v>117</v>
      </c>
      <c r="X13" s="55" t="s">
        <v>117</v>
      </c>
      <c r="Y13" s="55" t="s">
        <v>117</v>
      </c>
      <c r="Z13" s="55" t="s">
        <v>117</v>
      </c>
      <c r="AA13" s="55" t="s">
        <v>117</v>
      </c>
      <c r="AB13" s="55" t="s">
        <v>117</v>
      </c>
      <c r="AC13" s="55" t="s">
        <v>117</v>
      </c>
      <c r="AD13" s="55" t="s">
        <v>117</v>
      </c>
      <c r="AE13" s="362" t="s">
        <v>117</v>
      </c>
    </row>
    <row r="14" spans="1:32" ht="12.75" customHeight="1">
      <c r="A14" s="405" t="s">
        <v>89</v>
      </c>
      <c r="B14" s="119" t="s">
        <v>81</v>
      </c>
      <c r="C14" s="54" t="s">
        <v>81</v>
      </c>
      <c r="D14" s="54" t="s">
        <v>81</v>
      </c>
      <c r="E14" s="44">
        <v>64.78</v>
      </c>
      <c r="F14" s="44">
        <v>388.10038100000003</v>
      </c>
      <c r="G14" s="44">
        <v>518.99800000000005</v>
      </c>
      <c r="H14" s="44">
        <v>267.57</v>
      </c>
      <c r="I14" s="44">
        <v>704.66600000000005</v>
      </c>
      <c r="J14" s="44">
        <v>838.73800000000006</v>
      </c>
      <c r="K14" s="44">
        <v>1133.146</v>
      </c>
      <c r="L14" s="44">
        <v>1197.771</v>
      </c>
      <c r="M14" s="44">
        <v>1231.0999999999999</v>
      </c>
      <c r="N14" s="44">
        <v>1284.875</v>
      </c>
      <c r="O14" s="44">
        <v>1281.19</v>
      </c>
      <c r="P14" s="44">
        <v>1308.7840000000001</v>
      </c>
      <c r="Q14" s="311">
        <v>1296.296</v>
      </c>
      <c r="R14" s="311">
        <v>1414.7090000000001</v>
      </c>
      <c r="S14" s="311">
        <v>1254.2819999999999</v>
      </c>
      <c r="T14" s="311">
        <v>769</v>
      </c>
      <c r="U14" s="311">
        <v>1089</v>
      </c>
      <c r="V14" s="311">
        <v>1263</v>
      </c>
      <c r="W14" s="311">
        <v>1464.88</v>
      </c>
      <c r="X14" s="311">
        <v>1362.85</v>
      </c>
      <c r="Y14" s="311">
        <v>1440.2139999999999</v>
      </c>
      <c r="Z14" s="311">
        <v>1483.741</v>
      </c>
      <c r="AA14" s="311">
        <v>1641.6379999999999</v>
      </c>
      <c r="AB14" s="311">
        <v>1637.28</v>
      </c>
      <c r="AC14" s="311">
        <v>1693.462</v>
      </c>
      <c r="AD14" s="311">
        <v>1595.241</v>
      </c>
      <c r="AE14" s="355">
        <v>1451.556</v>
      </c>
    </row>
    <row r="15" spans="1:32" s="56" customFormat="1" ht="12.75" customHeight="1">
      <c r="A15" s="116" t="s">
        <v>90</v>
      </c>
      <c r="B15" s="120">
        <v>1106.18</v>
      </c>
      <c r="C15" s="121">
        <v>1206.7249999999999</v>
      </c>
      <c r="D15" s="121">
        <v>1335</v>
      </c>
      <c r="E15" s="113">
        <v>1597.78</v>
      </c>
      <c r="F15" s="113">
        <v>1703.5833809999999</v>
      </c>
      <c r="G15" s="113">
        <v>1813.0429999999999</v>
      </c>
      <c r="H15" s="113">
        <v>2032.7170000000001</v>
      </c>
      <c r="I15" s="113">
        <v>2395.7150000000001</v>
      </c>
      <c r="J15" s="113">
        <v>2616.0990000000002</v>
      </c>
      <c r="K15" s="113">
        <v>2907.8110000000001</v>
      </c>
      <c r="L15" s="113">
        <v>3135.4119999999998</v>
      </c>
      <c r="M15" s="113">
        <v>3287.1</v>
      </c>
      <c r="N15" s="113">
        <v>3536.4989999999998</v>
      </c>
      <c r="O15" s="113">
        <v>3584.94</v>
      </c>
      <c r="P15" s="113">
        <v>3665.2330000000002</v>
      </c>
      <c r="Q15" s="760">
        <v>3931.8719999999998</v>
      </c>
      <c r="R15" s="761" t="s">
        <v>117</v>
      </c>
      <c r="S15" s="761" t="s">
        <v>117</v>
      </c>
      <c r="T15" s="761" t="s">
        <v>117</v>
      </c>
      <c r="U15" s="761" t="s">
        <v>117</v>
      </c>
      <c r="V15" s="761" t="s">
        <v>117</v>
      </c>
      <c r="W15" s="761" t="s">
        <v>117</v>
      </c>
      <c r="X15" s="761" t="s">
        <v>117</v>
      </c>
      <c r="Y15" s="761" t="s">
        <v>117</v>
      </c>
      <c r="Z15" s="761" t="s">
        <v>117</v>
      </c>
      <c r="AA15" s="761" t="s">
        <v>117</v>
      </c>
      <c r="AB15" s="761" t="s">
        <v>117</v>
      </c>
      <c r="AC15" s="761" t="s">
        <v>117</v>
      </c>
      <c r="AD15" s="761" t="s">
        <v>117</v>
      </c>
      <c r="AE15" s="764" t="s">
        <v>117</v>
      </c>
    </row>
    <row r="16" spans="1:32" s="56" customFormat="1" ht="12.75" customHeight="1">
      <c r="A16" s="93"/>
      <c r="B16" s="94"/>
      <c r="C16" s="94"/>
      <c r="D16" s="9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759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1:29" ht="14.25" customHeight="1">
      <c r="A17" s="97" t="s">
        <v>545</v>
      </c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1:29" ht="12.75" customHeight="1">
      <c r="A18" s="58" t="s">
        <v>542</v>
      </c>
      <c r="B18" s="29"/>
      <c r="C18" s="29"/>
      <c r="D18" s="2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0"/>
      <c r="S18" s="60"/>
    </row>
    <row r="19" spans="1:29" ht="12.75" customHeight="1">
      <c r="A19" s="53" t="s">
        <v>543</v>
      </c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29" ht="12.75" customHeight="1">
      <c r="A20" s="53" t="s">
        <v>540</v>
      </c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29" ht="12.75" customHeight="1">
      <c r="A21" s="53" t="s">
        <v>544</v>
      </c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29" ht="12.75" customHeight="1">
      <c r="A22" s="19" t="s">
        <v>155</v>
      </c>
    </row>
    <row r="25" spans="1:29" ht="12.75" customHeight="1"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ht="12.75" customHeight="1"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29" ht="12.75" customHeight="1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</row>
    <row r="28" spans="1:29" ht="12.75" customHeight="1"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</row>
    <row r="29" spans="1:29" ht="12.75" customHeight="1"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1" spans="1:29" ht="12.75" customHeight="1"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</row>
    <row r="32" spans="1:29" ht="12.75" customHeight="1"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3:29" ht="12.75" customHeight="1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</row>
    <row r="34" spans="3:29" ht="12.75" customHeight="1"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</row>
  </sheetData>
  <sheetProtection selectLockedCells="1" selectUnlockedCells="1"/>
  <pageMargins left="0.78749999999999998" right="0.78749999999999998" top="0.98402777777777772" bottom="0.98402777777777783" header="0.51180555555555551" footer="0.70833333333333337"/>
  <pageSetup paperSize="9" firstPageNumber="0" orientation="landscape" horizontalDpi="300" verticalDpi="300" r:id="rId1"/>
  <headerFooter alignWithMargins="0">
    <oddHeader>&amp;C&amp;F - &amp;A</oddHeader>
    <oddFooter>&amp;L&amp;8SOeS - Les comptes des transports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AH30"/>
  <sheetViews>
    <sheetView showGridLines="0" zoomScaleNormal="100" workbookViewId="0">
      <pane xSplit="1" ySplit="5" topLeftCell="N6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31.5703125" style="688" customWidth="1"/>
    <col min="2" max="5" width="6.5703125" style="688" bestFit="1" customWidth="1"/>
    <col min="6" max="32" width="7.85546875" style="688" bestFit="1" customWidth="1"/>
    <col min="33" max="33" width="8.42578125" style="688" bestFit="1" customWidth="1"/>
    <col min="34" max="16384" width="11.42578125" style="688"/>
  </cols>
  <sheetData>
    <row r="1" spans="1:34">
      <c r="A1" s="686" t="s">
        <v>390</v>
      </c>
      <c r="B1" s="544"/>
      <c r="C1" s="544"/>
      <c r="D1" s="544"/>
      <c r="E1" s="544"/>
      <c r="F1" s="544"/>
      <c r="G1" s="544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687"/>
    </row>
    <row r="2" spans="1:34">
      <c r="A2" s="546" t="s">
        <v>261</v>
      </c>
      <c r="B2" s="544"/>
      <c r="C2" s="544"/>
      <c r="D2" s="544"/>
      <c r="E2" s="544"/>
      <c r="F2" s="544"/>
      <c r="G2" s="544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687"/>
    </row>
    <row r="3" spans="1:34">
      <c r="A3" s="544"/>
      <c r="B3" s="544"/>
      <c r="C3" s="544"/>
      <c r="D3" s="544"/>
      <c r="E3" s="544"/>
      <c r="F3" s="544"/>
      <c r="G3" s="544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687"/>
    </row>
    <row r="4" spans="1:34">
      <c r="A4" s="547" t="s">
        <v>367</v>
      </c>
      <c r="B4" s="544"/>
      <c r="C4" s="544"/>
      <c r="D4" s="544"/>
      <c r="E4" s="544"/>
      <c r="F4" s="544"/>
      <c r="G4" s="544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G4" s="827" t="s">
        <v>546</v>
      </c>
      <c r="AH4" s="687"/>
    </row>
    <row r="5" spans="1:34">
      <c r="A5" s="548"/>
      <c r="B5" s="549">
        <v>1990</v>
      </c>
      <c r="C5" s="550">
        <v>1991</v>
      </c>
      <c r="D5" s="550">
        <v>1992</v>
      </c>
      <c r="E5" s="550">
        <v>1993</v>
      </c>
      <c r="F5" s="550">
        <v>1994</v>
      </c>
      <c r="G5" s="550">
        <v>1995</v>
      </c>
      <c r="H5" s="550">
        <v>1996</v>
      </c>
      <c r="I5" s="550">
        <v>1997</v>
      </c>
      <c r="J5" s="550">
        <v>1998</v>
      </c>
      <c r="K5" s="550">
        <v>1999</v>
      </c>
      <c r="L5" s="550">
        <v>2000</v>
      </c>
      <c r="M5" s="550">
        <v>2001</v>
      </c>
      <c r="N5" s="550">
        <v>2002</v>
      </c>
      <c r="O5" s="550">
        <v>2003</v>
      </c>
      <c r="P5" s="550">
        <v>2004</v>
      </c>
      <c r="Q5" s="550">
        <v>2005</v>
      </c>
      <c r="R5" s="550">
        <v>2006</v>
      </c>
      <c r="S5" s="550">
        <v>2007</v>
      </c>
      <c r="T5" s="550">
        <v>2008</v>
      </c>
      <c r="U5" s="550">
        <v>2009</v>
      </c>
      <c r="V5" s="550">
        <v>2010</v>
      </c>
      <c r="W5" s="550">
        <v>2011</v>
      </c>
      <c r="X5" s="550">
        <v>2012</v>
      </c>
      <c r="Y5" s="550">
        <v>2013</v>
      </c>
      <c r="Z5" s="550">
        <v>2014</v>
      </c>
      <c r="AA5" s="550">
        <v>2015</v>
      </c>
      <c r="AB5" s="550">
        <v>2016</v>
      </c>
      <c r="AC5" s="550">
        <v>2017</v>
      </c>
      <c r="AD5" s="550">
        <v>2018</v>
      </c>
      <c r="AE5" s="550">
        <v>2019</v>
      </c>
      <c r="AF5" s="550">
        <v>2020</v>
      </c>
      <c r="AG5" s="551">
        <v>2021</v>
      </c>
    </row>
    <row r="6" spans="1:34">
      <c r="A6" s="552" t="s">
        <v>262</v>
      </c>
      <c r="B6" s="553">
        <v>75228.100000000006</v>
      </c>
      <c r="C6" s="553">
        <v>81877.600000000006</v>
      </c>
      <c r="D6" s="553">
        <v>84272.9</v>
      </c>
      <c r="E6" s="553">
        <v>88684.2</v>
      </c>
      <c r="F6" s="553">
        <v>91226</v>
      </c>
      <c r="G6" s="553">
        <v>81153.3</v>
      </c>
      <c r="H6" s="553">
        <v>80329.100000000006</v>
      </c>
      <c r="I6" s="553">
        <v>69830.2</v>
      </c>
      <c r="J6" s="553">
        <v>61477.8</v>
      </c>
      <c r="K6" s="553">
        <v>50310.8</v>
      </c>
      <c r="L6" s="553">
        <v>48795</v>
      </c>
      <c r="M6" s="553">
        <v>56884</v>
      </c>
      <c r="N6" s="553">
        <v>47051</v>
      </c>
      <c r="O6" s="553">
        <v>38729</v>
      </c>
      <c r="P6" s="553">
        <v>37219</v>
      </c>
      <c r="Q6" s="553">
        <v>35558</v>
      </c>
      <c r="R6" s="553">
        <v>37477</v>
      </c>
      <c r="S6" s="553">
        <v>30720</v>
      </c>
      <c r="T6" s="553">
        <v>27990</v>
      </c>
      <c r="U6" s="553">
        <v>28450</v>
      </c>
      <c r="V6" s="553">
        <v>31635</v>
      </c>
      <c r="W6" s="553">
        <v>41525</v>
      </c>
      <c r="X6" s="553">
        <v>43358</v>
      </c>
      <c r="Y6" s="553">
        <v>41994</v>
      </c>
      <c r="Z6" s="553">
        <v>51335</v>
      </c>
      <c r="AA6" s="553">
        <v>56092</v>
      </c>
      <c r="AB6" s="553">
        <v>57491</v>
      </c>
      <c r="AC6" s="553">
        <v>55036</v>
      </c>
      <c r="AD6" s="553">
        <v>47322</v>
      </c>
      <c r="AE6" s="553">
        <v>54812</v>
      </c>
      <c r="AF6" s="553">
        <v>45256</v>
      </c>
      <c r="AG6" s="554">
        <v>53783</v>
      </c>
      <c r="AH6" s="689"/>
    </row>
    <row r="7" spans="1:34">
      <c r="A7" s="555" t="s">
        <v>263</v>
      </c>
      <c r="B7" s="556">
        <v>7064.3</v>
      </c>
      <c r="C7" s="556">
        <v>5656.2</v>
      </c>
      <c r="D7" s="556">
        <v>6434.2</v>
      </c>
      <c r="E7" s="556">
        <v>6175.7</v>
      </c>
      <c r="F7" s="556">
        <v>8417.4</v>
      </c>
      <c r="G7" s="556">
        <v>10396.6</v>
      </c>
      <c r="H7" s="556">
        <v>13014</v>
      </c>
      <c r="I7" s="556">
        <v>16744.5</v>
      </c>
      <c r="J7" s="556">
        <v>13650.3</v>
      </c>
      <c r="K7" s="556">
        <v>18268</v>
      </c>
      <c r="L7" s="556">
        <v>22809</v>
      </c>
      <c r="M7" s="556">
        <v>26153</v>
      </c>
      <c r="N7" s="556">
        <v>26633</v>
      </c>
      <c r="O7" s="556">
        <v>29259</v>
      </c>
      <c r="P7" s="556">
        <v>30448</v>
      </c>
      <c r="Q7" s="556">
        <v>29518</v>
      </c>
      <c r="R7" s="556">
        <v>27686</v>
      </c>
      <c r="S7" s="556">
        <v>26911</v>
      </c>
      <c r="T7" s="556">
        <v>29341</v>
      </c>
      <c r="U7" s="556">
        <v>28058</v>
      </c>
      <c r="V7" s="556">
        <v>27946</v>
      </c>
      <c r="W7" s="556">
        <v>29313</v>
      </c>
      <c r="X7" s="556">
        <v>33274</v>
      </c>
      <c r="Y7" s="556">
        <v>32148</v>
      </c>
      <c r="Z7" s="556">
        <v>31869</v>
      </c>
      <c r="AA7" s="556">
        <v>32703</v>
      </c>
      <c r="AB7" s="556">
        <v>34497</v>
      </c>
      <c r="AC7" s="556">
        <v>35452</v>
      </c>
      <c r="AD7" s="556">
        <v>34552</v>
      </c>
      <c r="AE7" s="556">
        <v>33404</v>
      </c>
      <c r="AF7" s="556">
        <v>24295</v>
      </c>
      <c r="AG7" s="557">
        <v>29218</v>
      </c>
    </row>
    <row r="8" spans="1:34">
      <c r="A8" s="555" t="s">
        <v>264</v>
      </c>
      <c r="B8" s="556">
        <v>38259.199999999997</v>
      </c>
      <c r="C8" s="556">
        <v>35334.699999999997</v>
      </c>
      <c r="D8" s="556">
        <v>35793.199999999997</v>
      </c>
      <c r="E8" s="556">
        <v>38636.9</v>
      </c>
      <c r="F8" s="556">
        <v>39250.300000000003</v>
      </c>
      <c r="G8" s="556">
        <v>39525.4</v>
      </c>
      <c r="H8" s="556">
        <v>38368.6</v>
      </c>
      <c r="I8" s="556">
        <v>41833.599999999999</v>
      </c>
      <c r="J8" s="556">
        <v>47741.599999999999</v>
      </c>
      <c r="K8" s="556">
        <v>47411</v>
      </c>
      <c r="L8" s="556">
        <v>47191</v>
      </c>
      <c r="M8" s="556">
        <v>45797</v>
      </c>
      <c r="N8" s="556">
        <v>38304</v>
      </c>
      <c r="O8" s="556">
        <v>43126</v>
      </c>
      <c r="P8" s="556">
        <v>48146</v>
      </c>
      <c r="Q8" s="556">
        <v>47678</v>
      </c>
      <c r="R8" s="556">
        <v>43151</v>
      </c>
      <c r="S8" s="556">
        <v>43532</v>
      </c>
      <c r="T8" s="556">
        <v>41139</v>
      </c>
      <c r="U8" s="556">
        <v>38863</v>
      </c>
      <c r="V8" s="556">
        <v>38079</v>
      </c>
      <c r="W8" s="556">
        <v>41441</v>
      </c>
      <c r="X8" s="556">
        <v>41701</v>
      </c>
      <c r="Y8" s="556">
        <v>42539</v>
      </c>
      <c r="Z8" s="556">
        <v>66406</v>
      </c>
      <c r="AA8" s="556">
        <v>66697</v>
      </c>
      <c r="AB8" s="556">
        <v>65786</v>
      </c>
      <c r="AC8" s="556">
        <v>62982</v>
      </c>
      <c r="AD8" s="556">
        <v>64801</v>
      </c>
      <c r="AE8" s="556">
        <v>66786</v>
      </c>
      <c r="AF8" s="556">
        <v>58902</v>
      </c>
      <c r="AG8" s="557">
        <v>67149</v>
      </c>
    </row>
    <row r="9" spans="1:34">
      <c r="A9" s="555" t="s">
        <v>265</v>
      </c>
      <c r="B9" s="556">
        <v>2616.4</v>
      </c>
      <c r="C9" s="556">
        <v>1346</v>
      </c>
      <c r="D9" s="556">
        <v>997.4</v>
      </c>
      <c r="E9" s="556">
        <v>842.2</v>
      </c>
      <c r="F9" s="556">
        <v>1006</v>
      </c>
      <c r="G9" s="556">
        <v>1625.5</v>
      </c>
      <c r="H9" s="556">
        <v>1424.9</v>
      </c>
      <c r="I9" s="556">
        <v>1387.5</v>
      </c>
      <c r="J9" s="556">
        <v>1890.8</v>
      </c>
      <c r="K9" s="556">
        <v>1649.3</v>
      </c>
      <c r="L9" s="556">
        <v>1590</v>
      </c>
      <c r="M9" s="556">
        <v>924</v>
      </c>
      <c r="N9" s="556">
        <v>879</v>
      </c>
      <c r="O9" s="556">
        <v>773</v>
      </c>
      <c r="P9" s="556">
        <v>800</v>
      </c>
      <c r="Q9" s="556">
        <v>822</v>
      </c>
      <c r="R9" s="556">
        <v>1205</v>
      </c>
      <c r="S9" s="556">
        <v>1606</v>
      </c>
      <c r="T9" s="556">
        <v>1636</v>
      </c>
      <c r="U9" s="556">
        <v>1433</v>
      </c>
      <c r="V9" s="556">
        <v>1867</v>
      </c>
      <c r="W9" s="556">
        <v>1344</v>
      </c>
      <c r="X9" s="556">
        <v>1105</v>
      </c>
      <c r="Y9" s="556">
        <v>296</v>
      </c>
      <c r="Z9" s="556">
        <v>161</v>
      </c>
      <c r="AA9" s="556">
        <v>205</v>
      </c>
      <c r="AB9" s="556">
        <v>187</v>
      </c>
      <c r="AC9" s="556">
        <v>720</v>
      </c>
      <c r="AD9" s="556">
        <v>751</v>
      </c>
      <c r="AE9" s="556">
        <v>771</v>
      </c>
      <c r="AF9" s="556">
        <v>306</v>
      </c>
      <c r="AG9" s="557">
        <v>301</v>
      </c>
    </row>
    <row r="10" spans="1:34">
      <c r="A10" s="555" t="s">
        <v>266</v>
      </c>
      <c r="B10" s="556">
        <v>6226.6</v>
      </c>
      <c r="C10" s="556">
        <v>6404.5</v>
      </c>
      <c r="D10" s="556">
        <v>6739.1</v>
      </c>
      <c r="E10" s="556">
        <v>7669.1</v>
      </c>
      <c r="F10" s="556">
        <v>7255.1</v>
      </c>
      <c r="G10" s="556">
        <v>7003.6</v>
      </c>
      <c r="H10" s="556">
        <v>7500.7</v>
      </c>
      <c r="I10" s="556">
        <v>7785.3</v>
      </c>
      <c r="J10" s="556">
        <v>9221.6</v>
      </c>
      <c r="K10" s="556">
        <v>8546.1</v>
      </c>
      <c r="L10" s="556">
        <v>8545</v>
      </c>
      <c r="M10" s="556">
        <v>8732</v>
      </c>
      <c r="N10" s="556">
        <v>7723</v>
      </c>
      <c r="O10" s="556">
        <v>7008</v>
      </c>
      <c r="P10" s="556">
        <v>7600</v>
      </c>
      <c r="Q10" s="556">
        <v>8129</v>
      </c>
      <c r="R10" s="556">
        <v>8235</v>
      </c>
      <c r="S10" s="556">
        <v>8387</v>
      </c>
      <c r="T10" s="556">
        <v>8308</v>
      </c>
      <c r="U10" s="556">
        <v>7678</v>
      </c>
      <c r="V10" s="556">
        <v>6403</v>
      </c>
      <c r="W10" s="556">
        <v>7737</v>
      </c>
      <c r="X10" s="556">
        <v>6580</v>
      </c>
      <c r="Y10" s="556">
        <v>6392</v>
      </c>
      <c r="Z10" s="556">
        <v>6411</v>
      </c>
      <c r="AA10" s="556">
        <v>6363</v>
      </c>
      <c r="AB10" s="556">
        <v>6034</v>
      </c>
      <c r="AC10" s="556">
        <v>5792</v>
      </c>
      <c r="AD10" s="556">
        <v>6272</v>
      </c>
      <c r="AE10" s="556">
        <v>6238</v>
      </c>
      <c r="AF10" s="556">
        <v>4887</v>
      </c>
      <c r="AG10" s="557">
        <v>4512</v>
      </c>
    </row>
    <row r="11" spans="1:34">
      <c r="A11" s="690" t="s">
        <v>267</v>
      </c>
      <c r="B11" s="691">
        <v>129540.3</v>
      </c>
      <c r="C11" s="691">
        <v>130619.1</v>
      </c>
      <c r="D11" s="691">
        <v>134236.70000000001</v>
      </c>
      <c r="E11" s="691">
        <v>142008.1</v>
      </c>
      <c r="F11" s="691">
        <v>147154.79999999999</v>
      </c>
      <c r="G11" s="691">
        <v>139704.4</v>
      </c>
      <c r="H11" s="691">
        <v>140637.29999999999</v>
      </c>
      <c r="I11" s="691">
        <v>137582.9</v>
      </c>
      <c r="J11" s="691">
        <v>133982</v>
      </c>
      <c r="K11" s="691">
        <v>126185.1</v>
      </c>
      <c r="L11" s="691">
        <v>128930</v>
      </c>
      <c r="M11" s="691">
        <v>138489</v>
      </c>
      <c r="N11" s="691">
        <v>120589</v>
      </c>
      <c r="O11" s="691">
        <v>118895</v>
      </c>
      <c r="P11" s="691">
        <v>124213</v>
      </c>
      <c r="Q11" s="691">
        <v>121705</v>
      </c>
      <c r="R11" s="691">
        <v>117756</v>
      </c>
      <c r="S11" s="691">
        <v>111155</v>
      </c>
      <c r="T11" s="691">
        <v>108418</v>
      </c>
      <c r="U11" s="691">
        <v>104482</v>
      </c>
      <c r="V11" s="691">
        <v>105930</v>
      </c>
      <c r="W11" s="691">
        <v>121359</v>
      </c>
      <c r="X11" s="691">
        <v>126018</v>
      </c>
      <c r="Y11" s="691">
        <v>123370</v>
      </c>
      <c r="Z11" s="691">
        <v>156183</v>
      </c>
      <c r="AA11" s="691">
        <v>162061</v>
      </c>
      <c r="AB11" s="691">
        <v>163995</v>
      </c>
      <c r="AC11" s="691">
        <v>159994</v>
      </c>
      <c r="AD11" s="691">
        <v>153698</v>
      </c>
      <c r="AE11" s="691">
        <v>162019</v>
      </c>
      <c r="AF11" s="691">
        <v>133646</v>
      </c>
      <c r="AG11" s="692">
        <v>154963</v>
      </c>
    </row>
    <row r="12" spans="1:34">
      <c r="A12" s="558"/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559"/>
      <c r="U12" s="559"/>
      <c r="V12" s="559"/>
      <c r="W12" s="559"/>
      <c r="X12" s="559"/>
      <c r="Y12" s="559"/>
      <c r="Z12" s="559"/>
      <c r="AA12" s="559"/>
      <c r="AB12" s="559"/>
      <c r="AC12" s="559"/>
      <c r="AD12" s="559"/>
      <c r="AE12" s="559"/>
      <c r="AF12" s="559"/>
      <c r="AG12" s="545"/>
    </row>
    <row r="13" spans="1:34">
      <c r="A13" s="571" t="s">
        <v>368</v>
      </c>
      <c r="B13" s="544"/>
      <c r="C13" s="544"/>
      <c r="D13" s="544"/>
      <c r="E13" s="544"/>
      <c r="F13" s="544"/>
      <c r="G13" s="544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5"/>
      <c r="AA13" s="545"/>
      <c r="AB13" s="545"/>
      <c r="AC13" s="545"/>
      <c r="AD13" s="545"/>
      <c r="AG13" s="827" t="s">
        <v>546</v>
      </c>
    </row>
    <row r="14" spans="1:34">
      <c r="A14" s="558"/>
      <c r="B14" s="549">
        <v>1990</v>
      </c>
      <c r="C14" s="550">
        <v>1991</v>
      </c>
      <c r="D14" s="550">
        <v>1992</v>
      </c>
      <c r="E14" s="550">
        <v>1993</v>
      </c>
      <c r="F14" s="550">
        <v>1994</v>
      </c>
      <c r="G14" s="550">
        <v>1995</v>
      </c>
      <c r="H14" s="550">
        <v>1996</v>
      </c>
      <c r="I14" s="550">
        <v>1997</v>
      </c>
      <c r="J14" s="550">
        <v>1998</v>
      </c>
      <c r="K14" s="550">
        <v>1999</v>
      </c>
      <c r="L14" s="550">
        <v>2000</v>
      </c>
      <c r="M14" s="550">
        <v>2001</v>
      </c>
      <c r="N14" s="550">
        <v>2002</v>
      </c>
      <c r="O14" s="550">
        <v>2003</v>
      </c>
      <c r="P14" s="550">
        <v>2004</v>
      </c>
      <c r="Q14" s="550">
        <v>2005</v>
      </c>
      <c r="R14" s="550">
        <v>2006</v>
      </c>
      <c r="S14" s="550">
        <v>2007</v>
      </c>
      <c r="T14" s="550">
        <v>2008</v>
      </c>
      <c r="U14" s="550">
        <v>2009</v>
      </c>
      <c r="V14" s="550">
        <v>2010</v>
      </c>
      <c r="W14" s="550">
        <v>2011</v>
      </c>
      <c r="X14" s="550">
        <v>2012</v>
      </c>
      <c r="Y14" s="550">
        <v>2013</v>
      </c>
      <c r="Z14" s="550">
        <v>2014</v>
      </c>
      <c r="AA14" s="550">
        <v>2015</v>
      </c>
      <c r="AB14" s="550">
        <v>2016</v>
      </c>
      <c r="AC14" s="550">
        <v>2017</v>
      </c>
      <c r="AD14" s="550">
        <v>2018</v>
      </c>
      <c r="AE14" s="550">
        <v>2019</v>
      </c>
      <c r="AF14" s="550">
        <v>2020</v>
      </c>
      <c r="AG14" s="551">
        <v>2021</v>
      </c>
    </row>
    <row r="15" spans="1:34">
      <c r="A15" s="560" t="s">
        <v>275</v>
      </c>
      <c r="B15" s="553">
        <v>196326.2</v>
      </c>
      <c r="C15" s="553">
        <v>192702.6</v>
      </c>
      <c r="D15" s="553">
        <v>163858.5</v>
      </c>
      <c r="E15" s="553">
        <v>167600.29999999999</v>
      </c>
      <c r="F15" s="553">
        <v>185586.4</v>
      </c>
      <c r="G15" s="553">
        <v>179715.4</v>
      </c>
      <c r="H15" s="553">
        <v>195503.2</v>
      </c>
      <c r="I15" s="553">
        <v>216852.2</v>
      </c>
      <c r="J15" s="553">
        <v>224489.5</v>
      </c>
      <c r="K15" s="553">
        <v>223082.6</v>
      </c>
      <c r="L15" s="553">
        <v>238162</v>
      </c>
      <c r="M15" s="553">
        <v>253206</v>
      </c>
      <c r="N15" s="553">
        <v>254206</v>
      </c>
      <c r="O15" s="553">
        <v>250396</v>
      </c>
      <c r="P15" s="553">
        <v>267648</v>
      </c>
      <c r="Q15" s="553">
        <v>254614</v>
      </c>
      <c r="R15" s="553">
        <v>309613</v>
      </c>
      <c r="S15" s="553">
        <v>338886</v>
      </c>
      <c r="T15" s="553">
        <v>328731</v>
      </c>
      <c r="U15" s="553">
        <v>294318</v>
      </c>
      <c r="V15" s="553">
        <v>314258</v>
      </c>
      <c r="W15" s="553">
        <v>432497</v>
      </c>
      <c r="X15" s="553">
        <v>449574</v>
      </c>
      <c r="Y15" s="553">
        <v>453892</v>
      </c>
      <c r="Z15" s="553">
        <v>605732</v>
      </c>
      <c r="AA15" s="553">
        <v>641660</v>
      </c>
      <c r="AB15" s="553">
        <v>671679</v>
      </c>
      <c r="AC15" s="553">
        <v>678073</v>
      </c>
      <c r="AD15" s="553">
        <v>634914</v>
      </c>
      <c r="AE15" s="553">
        <v>654100</v>
      </c>
      <c r="AF15" s="553">
        <v>617914</v>
      </c>
      <c r="AG15" s="554">
        <v>692513</v>
      </c>
    </row>
    <row r="16" spans="1:34">
      <c r="A16" s="561" t="s">
        <v>276</v>
      </c>
      <c r="B16" s="556">
        <v>272796</v>
      </c>
      <c r="C16" s="556">
        <v>262463.5</v>
      </c>
      <c r="D16" s="556">
        <v>294099.59999999998</v>
      </c>
      <c r="E16" s="556">
        <v>313370</v>
      </c>
      <c r="F16" s="556">
        <v>367501.5</v>
      </c>
      <c r="G16" s="556">
        <v>394232.5</v>
      </c>
      <c r="H16" s="556">
        <v>399122.4</v>
      </c>
      <c r="I16" s="556">
        <v>403163.3</v>
      </c>
      <c r="J16" s="556">
        <v>409356.79999999999</v>
      </c>
      <c r="K16" s="556">
        <v>432153.5</v>
      </c>
      <c r="L16" s="556">
        <v>451230</v>
      </c>
      <c r="M16" s="556">
        <v>432881</v>
      </c>
      <c r="N16" s="556">
        <v>406462</v>
      </c>
      <c r="O16" s="556">
        <v>410909</v>
      </c>
      <c r="P16" s="556">
        <v>456528</v>
      </c>
      <c r="Q16" s="556">
        <v>436831</v>
      </c>
      <c r="R16" s="556">
        <v>451344</v>
      </c>
      <c r="S16" s="556">
        <v>467051</v>
      </c>
      <c r="T16" s="556">
        <v>459690</v>
      </c>
      <c r="U16" s="556">
        <v>374083</v>
      </c>
      <c r="V16" s="556">
        <v>431963</v>
      </c>
      <c r="W16" s="556">
        <v>469761</v>
      </c>
      <c r="X16" s="556">
        <v>434003</v>
      </c>
      <c r="Y16" s="556">
        <v>406742</v>
      </c>
      <c r="Z16" s="556">
        <v>535387</v>
      </c>
      <c r="AA16" s="556">
        <v>511350</v>
      </c>
      <c r="AB16" s="556">
        <v>556991</v>
      </c>
      <c r="AC16" s="556">
        <v>554046</v>
      </c>
      <c r="AD16" s="556">
        <v>573838</v>
      </c>
      <c r="AE16" s="556">
        <v>557052</v>
      </c>
      <c r="AF16" s="556">
        <v>414926</v>
      </c>
      <c r="AG16" s="557">
        <v>560858</v>
      </c>
    </row>
    <row r="17" spans="1:33">
      <c r="A17" s="561" t="s">
        <v>277</v>
      </c>
      <c r="B17" s="556">
        <v>171642.1</v>
      </c>
      <c r="C17" s="556">
        <v>160963.20000000001</v>
      </c>
      <c r="D17" s="556">
        <v>166983.70000000001</v>
      </c>
      <c r="E17" s="556">
        <v>162376.1</v>
      </c>
      <c r="F17" s="556">
        <v>170127.8</v>
      </c>
      <c r="G17" s="556">
        <v>155958</v>
      </c>
      <c r="H17" s="556">
        <v>154658</v>
      </c>
      <c r="I17" s="556">
        <v>151653.70000000001</v>
      </c>
      <c r="J17" s="556">
        <v>148229.4</v>
      </c>
      <c r="K17" s="556">
        <v>140496.79999999999</v>
      </c>
      <c r="L17" s="556">
        <v>139341</v>
      </c>
      <c r="M17" s="556">
        <v>139523</v>
      </c>
      <c r="N17" s="556">
        <v>149672</v>
      </c>
      <c r="O17" s="556">
        <v>148194</v>
      </c>
      <c r="P17" s="556">
        <v>168600</v>
      </c>
      <c r="Q17" s="556">
        <v>184749</v>
      </c>
      <c r="R17" s="556">
        <v>188400</v>
      </c>
      <c r="S17" s="556">
        <v>198433</v>
      </c>
      <c r="T17" s="556">
        <v>193508</v>
      </c>
      <c r="U17" s="556">
        <v>173766</v>
      </c>
      <c r="V17" s="556">
        <v>150863</v>
      </c>
      <c r="W17" s="556">
        <v>156467</v>
      </c>
      <c r="X17" s="556">
        <v>157573</v>
      </c>
      <c r="Y17" s="556">
        <v>161625</v>
      </c>
      <c r="Z17" s="556">
        <v>198343</v>
      </c>
      <c r="AA17" s="556">
        <v>191687</v>
      </c>
      <c r="AB17" s="556">
        <v>190211</v>
      </c>
      <c r="AC17" s="556">
        <v>205124</v>
      </c>
      <c r="AD17" s="556">
        <v>200917</v>
      </c>
      <c r="AE17" s="556">
        <v>190283</v>
      </c>
      <c r="AF17" s="556">
        <v>154473</v>
      </c>
      <c r="AG17" s="557">
        <v>174623</v>
      </c>
    </row>
    <row r="18" spans="1:33">
      <c r="A18" s="561" t="s">
        <v>278</v>
      </c>
      <c r="B18" s="556">
        <v>161102.6</v>
      </c>
      <c r="C18" s="556">
        <v>161468.6</v>
      </c>
      <c r="D18" s="556">
        <v>210786.7</v>
      </c>
      <c r="E18" s="556">
        <v>229016.2</v>
      </c>
      <c r="F18" s="556">
        <v>285355.8</v>
      </c>
      <c r="G18" s="556">
        <v>309464.09999999998</v>
      </c>
      <c r="H18" s="556">
        <v>308805.8</v>
      </c>
      <c r="I18" s="556">
        <v>323555.59999999998</v>
      </c>
      <c r="J18" s="556">
        <v>328512.3</v>
      </c>
      <c r="K18" s="556">
        <v>346600</v>
      </c>
      <c r="L18" s="556">
        <v>405712</v>
      </c>
      <c r="M18" s="556">
        <v>397661</v>
      </c>
      <c r="N18" s="556">
        <v>401896</v>
      </c>
      <c r="O18" s="556">
        <v>411336</v>
      </c>
      <c r="P18" s="556">
        <v>430859</v>
      </c>
      <c r="Q18" s="556">
        <v>413852</v>
      </c>
      <c r="R18" s="556">
        <v>479532</v>
      </c>
      <c r="S18" s="556">
        <v>544105</v>
      </c>
      <c r="T18" s="556">
        <v>527083</v>
      </c>
      <c r="U18" s="556">
        <v>436414</v>
      </c>
      <c r="V18" s="556">
        <v>480911</v>
      </c>
      <c r="W18" s="556">
        <v>537271</v>
      </c>
      <c r="X18" s="556">
        <v>532380</v>
      </c>
      <c r="Y18" s="556">
        <v>538969</v>
      </c>
      <c r="Z18" s="556">
        <v>677911</v>
      </c>
      <c r="AA18" s="556">
        <v>695359</v>
      </c>
      <c r="AB18" s="556">
        <v>715446</v>
      </c>
      <c r="AC18" s="556">
        <v>790496</v>
      </c>
      <c r="AD18" s="556">
        <v>764792</v>
      </c>
      <c r="AE18" s="556">
        <v>686711</v>
      </c>
      <c r="AF18" s="556">
        <v>558507</v>
      </c>
      <c r="AG18" s="557">
        <v>663558</v>
      </c>
    </row>
    <row r="19" spans="1:33">
      <c r="A19" s="561" t="s">
        <v>279</v>
      </c>
      <c r="B19" s="556">
        <v>7538.6</v>
      </c>
      <c r="C19" s="556">
        <v>7073.3</v>
      </c>
      <c r="D19" s="556">
        <v>8066</v>
      </c>
      <c r="E19" s="556">
        <v>7804.3</v>
      </c>
      <c r="F19" s="556">
        <v>6741</v>
      </c>
      <c r="G19" s="556">
        <v>5939.1</v>
      </c>
      <c r="H19" s="556">
        <v>5316</v>
      </c>
      <c r="I19" s="556">
        <v>5305.2</v>
      </c>
      <c r="J19" s="556">
        <v>6690.3</v>
      </c>
      <c r="K19" s="556">
        <v>7246.6</v>
      </c>
      <c r="L19" s="556">
        <v>7918</v>
      </c>
      <c r="M19" s="556">
        <v>7092</v>
      </c>
      <c r="N19" s="556">
        <v>6618</v>
      </c>
      <c r="O19" s="556">
        <v>5717</v>
      </c>
      <c r="P19" s="556">
        <v>5684</v>
      </c>
      <c r="Q19" s="556">
        <v>7230</v>
      </c>
      <c r="R19" s="556">
        <v>7873</v>
      </c>
      <c r="S19" s="556">
        <v>7269</v>
      </c>
      <c r="T19" s="556">
        <v>7038</v>
      </c>
      <c r="U19" s="556">
        <v>5640</v>
      </c>
      <c r="V19" s="556">
        <v>5542</v>
      </c>
      <c r="W19" s="556">
        <v>6227</v>
      </c>
      <c r="X19" s="556">
        <v>4931</v>
      </c>
      <c r="Y19" s="556">
        <v>4580</v>
      </c>
      <c r="Z19" s="556">
        <v>4260</v>
      </c>
      <c r="AA19" s="556">
        <v>4145</v>
      </c>
      <c r="AB19" s="556">
        <v>3548</v>
      </c>
      <c r="AC19" s="556">
        <v>3644</v>
      </c>
      <c r="AD19" s="556">
        <v>3645</v>
      </c>
      <c r="AE19" s="556">
        <v>3618</v>
      </c>
      <c r="AF19" s="556">
        <v>1823</v>
      </c>
      <c r="AG19" s="557">
        <v>2804</v>
      </c>
    </row>
    <row r="20" spans="1:33">
      <c r="A20" s="690" t="s">
        <v>268</v>
      </c>
      <c r="B20" s="691">
        <v>809405.6</v>
      </c>
      <c r="C20" s="691">
        <v>784671.3</v>
      </c>
      <c r="D20" s="691">
        <v>843794.5</v>
      </c>
      <c r="E20" s="691">
        <v>880166.9</v>
      </c>
      <c r="F20" s="691">
        <v>1015312.5</v>
      </c>
      <c r="G20" s="691">
        <v>1045309.1</v>
      </c>
      <c r="H20" s="691">
        <v>1063405.3</v>
      </c>
      <c r="I20" s="691">
        <v>1100529.8999999999</v>
      </c>
      <c r="J20" s="691">
        <v>1117278.3</v>
      </c>
      <c r="K20" s="691">
        <v>1149579.5</v>
      </c>
      <c r="L20" s="691">
        <v>1242363</v>
      </c>
      <c r="M20" s="691">
        <v>1230363</v>
      </c>
      <c r="N20" s="691">
        <v>1218854</v>
      </c>
      <c r="O20" s="691">
        <v>1226552</v>
      </c>
      <c r="P20" s="691">
        <v>1329319</v>
      </c>
      <c r="Q20" s="691">
        <v>1297277</v>
      </c>
      <c r="R20" s="691">
        <v>1436763</v>
      </c>
      <c r="S20" s="691">
        <v>1555744</v>
      </c>
      <c r="T20" s="691">
        <v>1516049</v>
      </c>
      <c r="U20" s="691">
        <v>1284221</v>
      </c>
      <c r="V20" s="691">
        <v>1383536</v>
      </c>
      <c r="W20" s="691">
        <v>1602223</v>
      </c>
      <c r="X20" s="691">
        <v>1578460</v>
      </c>
      <c r="Y20" s="691">
        <v>1565808</v>
      </c>
      <c r="Z20" s="691">
        <v>2021632</v>
      </c>
      <c r="AA20" s="691">
        <v>2044201</v>
      </c>
      <c r="AB20" s="691">
        <v>2137874</v>
      </c>
      <c r="AC20" s="691">
        <v>2231383</v>
      </c>
      <c r="AD20" s="691">
        <v>2178107</v>
      </c>
      <c r="AE20" s="691">
        <v>2091764</v>
      </c>
      <c r="AF20" s="691">
        <v>1747643</v>
      </c>
      <c r="AG20" s="692">
        <v>2094357</v>
      </c>
    </row>
    <row r="21" spans="1:33">
      <c r="A21" s="545"/>
      <c r="B21" s="545"/>
      <c r="C21" s="544"/>
      <c r="D21" s="544"/>
      <c r="E21" s="544"/>
      <c r="F21" s="544"/>
      <c r="G21" s="544"/>
      <c r="H21" s="545"/>
      <c r="I21" s="545"/>
      <c r="J21" s="545"/>
      <c r="K21" s="545"/>
      <c r="L21" s="545"/>
      <c r="M21" s="545"/>
      <c r="N21" s="545"/>
      <c r="O21" s="545"/>
      <c r="P21" s="545"/>
      <c r="Q21" s="545"/>
      <c r="R21" s="545"/>
      <c r="S21" s="545"/>
      <c r="T21" s="545"/>
      <c r="U21" s="545"/>
      <c r="V21" s="545"/>
      <c r="W21" s="545"/>
      <c r="X21" s="545"/>
      <c r="Y21" s="545"/>
      <c r="Z21" s="545"/>
      <c r="AA21" s="545"/>
      <c r="AB21" s="545"/>
      <c r="AC21" s="545"/>
      <c r="AD21" s="545"/>
      <c r="AE21" s="545"/>
      <c r="AF21" s="545"/>
      <c r="AG21" s="545"/>
    </row>
    <row r="22" spans="1:33">
      <c r="A22" s="562" t="s">
        <v>269</v>
      </c>
      <c r="B22" s="544"/>
      <c r="C22" s="544"/>
      <c r="D22" s="544"/>
      <c r="E22" s="544"/>
      <c r="F22" s="544"/>
      <c r="G22" s="544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</row>
    <row r="23" spans="1:33">
      <c r="A23" s="562" t="s">
        <v>270</v>
      </c>
      <c r="B23" s="544"/>
      <c r="C23" s="544"/>
      <c r="D23" s="544"/>
      <c r="E23" s="544"/>
      <c r="F23" s="544"/>
      <c r="G23" s="544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45"/>
      <c r="Z23" s="545"/>
      <c r="AA23" s="545"/>
      <c r="AB23" s="545"/>
      <c r="AC23" s="545"/>
      <c r="AD23" s="545"/>
      <c r="AE23" s="545"/>
      <c r="AF23" s="545"/>
      <c r="AG23" s="545"/>
    </row>
    <row r="24" spans="1:33">
      <c r="A24" s="562" t="s">
        <v>273</v>
      </c>
      <c r="B24" s="544"/>
      <c r="C24" s="544"/>
      <c r="D24" s="544"/>
      <c r="E24" s="544"/>
      <c r="F24" s="544"/>
      <c r="G24" s="544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</row>
    <row r="25" spans="1:33">
      <c r="A25" s="562" t="s">
        <v>274</v>
      </c>
      <c r="B25" s="544"/>
      <c r="C25" s="544"/>
      <c r="D25" s="544"/>
      <c r="E25" s="544"/>
      <c r="F25" s="544"/>
      <c r="G25" s="544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45"/>
      <c r="Z25" s="545"/>
      <c r="AA25" s="545"/>
      <c r="AB25" s="545"/>
      <c r="AC25" s="545"/>
      <c r="AD25" s="545"/>
      <c r="AE25" s="545"/>
      <c r="AF25" s="545"/>
      <c r="AG25" s="545"/>
    </row>
    <row r="26" spans="1:33">
      <c r="A26" s="562" t="s">
        <v>280</v>
      </c>
      <c r="B26" s="544"/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</row>
    <row r="27" spans="1:33">
      <c r="A27" s="563" t="s">
        <v>366</v>
      </c>
      <c r="B27" s="564"/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545"/>
      <c r="Z27" s="545"/>
      <c r="AA27" s="545"/>
      <c r="AB27" s="545"/>
      <c r="AC27" s="545"/>
      <c r="AD27" s="545"/>
      <c r="AE27" s="545"/>
      <c r="AF27" s="545"/>
      <c r="AG27" s="545"/>
    </row>
    <row r="28" spans="1:33">
      <c r="A28" s="545"/>
      <c r="B28" s="545"/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545"/>
      <c r="V28" s="545"/>
      <c r="W28" s="545"/>
      <c r="X28" s="545"/>
      <c r="Y28" s="545"/>
      <c r="Z28" s="545"/>
      <c r="AA28" s="545"/>
      <c r="AB28" s="545"/>
      <c r="AC28" s="545"/>
      <c r="AD28" s="545"/>
      <c r="AE28" s="545"/>
      <c r="AF28" s="545"/>
      <c r="AG28" s="545"/>
    </row>
    <row r="29" spans="1:33">
      <c r="A29" s="545"/>
      <c r="B29" s="545"/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45"/>
      <c r="Z29" s="545"/>
      <c r="AA29" s="545"/>
      <c r="AB29" s="545"/>
      <c r="AC29" s="545"/>
      <c r="AD29" s="545"/>
      <c r="AE29" s="545"/>
      <c r="AF29" s="545"/>
      <c r="AG29" s="545"/>
    </row>
    <row r="30" spans="1:33">
      <c r="A30" s="545"/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45"/>
      <c r="Z30" s="545"/>
      <c r="AA30" s="545"/>
      <c r="AB30" s="545"/>
      <c r="AC30" s="545"/>
      <c r="AD30" s="545"/>
      <c r="AE30" s="545"/>
      <c r="AF30" s="545"/>
      <c r="AG30" s="545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AG29"/>
  <sheetViews>
    <sheetView showGridLines="0" workbookViewId="0">
      <pane xSplit="1" ySplit="5" topLeftCell="M6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34.5703125" style="61" customWidth="1"/>
    <col min="2" max="33" width="7.140625" style="61" customWidth="1"/>
    <col min="34" max="16384" width="11.42578125" style="61"/>
  </cols>
  <sheetData>
    <row r="1" spans="1:33">
      <c r="A1" s="532" t="s">
        <v>391</v>
      </c>
      <c r="B1" s="533"/>
      <c r="C1" s="533"/>
      <c r="D1" s="533"/>
      <c r="E1" s="533"/>
      <c r="F1" s="533"/>
      <c r="G1" s="533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</row>
    <row r="2" spans="1:33">
      <c r="A2" s="535" t="s">
        <v>261</v>
      </c>
      <c r="B2" s="533"/>
      <c r="C2" s="533"/>
      <c r="D2" s="533"/>
      <c r="E2" s="533"/>
      <c r="F2" s="533"/>
      <c r="G2" s="533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</row>
    <row r="3" spans="1:33">
      <c r="A3" s="533"/>
      <c r="B3" s="533"/>
      <c r="C3" s="533"/>
      <c r="D3" s="533"/>
      <c r="E3" s="533"/>
      <c r="F3" s="533"/>
      <c r="G3" s="533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</row>
    <row r="4" spans="1:33">
      <c r="A4" s="565" t="s">
        <v>367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G4" s="827" t="s">
        <v>546</v>
      </c>
    </row>
    <row r="5" spans="1:33">
      <c r="A5" s="534"/>
      <c r="B5" s="536">
        <v>1990</v>
      </c>
      <c r="C5" s="537">
        <v>1991</v>
      </c>
      <c r="D5" s="537">
        <v>1992</v>
      </c>
      <c r="E5" s="537">
        <v>1993</v>
      </c>
      <c r="F5" s="537">
        <v>1994</v>
      </c>
      <c r="G5" s="537">
        <v>1995</v>
      </c>
      <c r="H5" s="537">
        <v>1996</v>
      </c>
      <c r="I5" s="537">
        <v>1997</v>
      </c>
      <c r="J5" s="537">
        <v>1998</v>
      </c>
      <c r="K5" s="537">
        <v>1999</v>
      </c>
      <c r="L5" s="537">
        <v>2000</v>
      </c>
      <c r="M5" s="537">
        <v>2001</v>
      </c>
      <c r="N5" s="537">
        <v>2002</v>
      </c>
      <c r="O5" s="537">
        <v>2003</v>
      </c>
      <c r="P5" s="537">
        <v>2004</v>
      </c>
      <c r="Q5" s="537">
        <v>2005</v>
      </c>
      <c r="R5" s="537">
        <v>2006</v>
      </c>
      <c r="S5" s="537">
        <v>2007</v>
      </c>
      <c r="T5" s="537">
        <v>2008</v>
      </c>
      <c r="U5" s="537">
        <v>2009</v>
      </c>
      <c r="V5" s="537">
        <v>2010</v>
      </c>
      <c r="W5" s="537">
        <v>2011</v>
      </c>
      <c r="X5" s="537">
        <v>2012</v>
      </c>
      <c r="Y5" s="537">
        <v>2013</v>
      </c>
      <c r="Z5" s="537">
        <v>2014</v>
      </c>
      <c r="AA5" s="537">
        <v>2015</v>
      </c>
      <c r="AB5" s="537">
        <v>2016</v>
      </c>
      <c r="AC5" s="537">
        <v>2017</v>
      </c>
      <c r="AD5" s="537">
        <v>2018</v>
      </c>
      <c r="AE5" s="537">
        <v>2019</v>
      </c>
      <c r="AF5" s="537">
        <v>2020</v>
      </c>
      <c r="AG5" s="538">
        <v>2021</v>
      </c>
    </row>
    <row r="6" spans="1:33">
      <c r="A6" s="542" t="s">
        <v>262</v>
      </c>
      <c r="B6" s="566">
        <v>16459.3</v>
      </c>
      <c r="C6" s="566">
        <v>22937.8</v>
      </c>
      <c r="D6" s="566">
        <v>35134.800000000003</v>
      </c>
      <c r="E6" s="566">
        <v>68820.399999999994</v>
      </c>
      <c r="F6" s="566">
        <v>74340</v>
      </c>
      <c r="G6" s="566">
        <v>83944.8</v>
      </c>
      <c r="H6" s="566">
        <v>90252.4</v>
      </c>
      <c r="I6" s="566">
        <v>95871.1</v>
      </c>
      <c r="J6" s="566">
        <v>91575.2</v>
      </c>
      <c r="K6" s="566">
        <v>88843.1</v>
      </c>
      <c r="L6" s="566">
        <v>68689.3</v>
      </c>
      <c r="M6" s="566">
        <v>81474.600000000006</v>
      </c>
      <c r="N6" s="566">
        <v>79628.800000000003</v>
      </c>
      <c r="O6" s="566">
        <v>61745.5</v>
      </c>
      <c r="P6" s="566">
        <v>52478.5</v>
      </c>
      <c r="Q6" s="566">
        <v>51009.5</v>
      </c>
      <c r="R6" s="566">
        <v>51037.3</v>
      </c>
      <c r="S6" s="566">
        <v>44854.7</v>
      </c>
      <c r="T6" s="566">
        <v>33975.599999999999</v>
      </c>
      <c r="U6" s="566">
        <v>38022.300000000003</v>
      </c>
      <c r="V6" s="566">
        <v>30583.5</v>
      </c>
      <c r="W6" s="566">
        <v>35415.199999999997</v>
      </c>
      <c r="X6" s="566">
        <v>36337.800000000003</v>
      </c>
      <c r="Y6" s="566">
        <v>30539.7</v>
      </c>
      <c r="Z6" s="566">
        <v>48997.9</v>
      </c>
      <c r="AA6" s="566">
        <v>44432.6</v>
      </c>
      <c r="AB6" s="566">
        <v>36434.5</v>
      </c>
      <c r="AC6" s="566">
        <v>35587.5</v>
      </c>
      <c r="AD6" s="566">
        <v>32628.400000000001</v>
      </c>
      <c r="AE6" s="566">
        <v>30918.9</v>
      </c>
      <c r="AF6" s="566">
        <v>17454.099999999999</v>
      </c>
      <c r="AG6" s="567">
        <v>15871</v>
      </c>
    </row>
    <row r="7" spans="1:33">
      <c r="A7" s="543" t="s">
        <v>263</v>
      </c>
      <c r="B7" s="568">
        <v>28412.2</v>
      </c>
      <c r="C7" s="568">
        <v>27325.5</v>
      </c>
      <c r="D7" s="568">
        <v>26690.1</v>
      </c>
      <c r="E7" s="568">
        <v>19099.099999999999</v>
      </c>
      <c r="F7" s="568">
        <v>19610.5</v>
      </c>
      <c r="G7" s="568">
        <v>17497.400000000001</v>
      </c>
      <c r="H7" s="568">
        <v>19828.8</v>
      </c>
      <c r="I7" s="568">
        <v>19252.8</v>
      </c>
      <c r="J7" s="568">
        <v>17481.3</v>
      </c>
      <c r="K7" s="568">
        <v>16375.1</v>
      </c>
      <c r="L7" s="568">
        <v>11865.8</v>
      </c>
      <c r="M7" s="568">
        <v>12779</v>
      </c>
      <c r="N7" s="568">
        <v>12050.7</v>
      </c>
      <c r="O7" s="568">
        <v>9978.4</v>
      </c>
      <c r="P7" s="568">
        <v>5356</v>
      </c>
      <c r="Q7" s="568">
        <v>4287.2</v>
      </c>
      <c r="R7" s="568">
        <v>4413.8</v>
      </c>
      <c r="S7" s="568">
        <v>4171.5</v>
      </c>
      <c r="T7" s="568">
        <v>4201.6000000000004</v>
      </c>
      <c r="U7" s="568">
        <v>4079.8</v>
      </c>
      <c r="V7" s="568">
        <v>3599.3</v>
      </c>
      <c r="W7" s="568">
        <v>3394.9</v>
      </c>
      <c r="X7" s="568">
        <v>4048</v>
      </c>
      <c r="Y7" s="568">
        <v>4314.8</v>
      </c>
      <c r="Z7" s="568">
        <v>3328.8</v>
      </c>
      <c r="AA7" s="568">
        <v>3379.8</v>
      </c>
      <c r="AB7" s="568">
        <v>3684.5</v>
      </c>
      <c r="AC7" s="568">
        <v>3747.9</v>
      </c>
      <c r="AD7" s="568">
        <v>2725.2</v>
      </c>
      <c r="AE7" s="568">
        <v>1509.8</v>
      </c>
      <c r="AF7" s="568">
        <v>877.4</v>
      </c>
      <c r="AG7" s="569">
        <v>3121.8</v>
      </c>
    </row>
    <row r="8" spans="1:33">
      <c r="A8" s="543" t="s">
        <v>264</v>
      </c>
      <c r="B8" s="568">
        <v>3610.1</v>
      </c>
      <c r="C8" s="568">
        <v>3863.9</v>
      </c>
      <c r="D8" s="568">
        <v>6214.5</v>
      </c>
      <c r="E8" s="568">
        <v>5902.1</v>
      </c>
      <c r="F8" s="568">
        <v>6326</v>
      </c>
      <c r="G8" s="568">
        <v>5857.9</v>
      </c>
      <c r="H8" s="568">
        <v>6704.8</v>
      </c>
      <c r="I8" s="568">
        <v>7347</v>
      </c>
      <c r="J8" s="568">
        <v>7639.6</v>
      </c>
      <c r="K8" s="568">
        <v>7709.4</v>
      </c>
      <c r="L8" s="568">
        <v>8890.7999999999993</v>
      </c>
      <c r="M8" s="568">
        <v>8579.2000000000007</v>
      </c>
      <c r="N8" s="568">
        <v>7598</v>
      </c>
      <c r="O8" s="568">
        <v>8216</v>
      </c>
      <c r="P8" s="568">
        <v>8419</v>
      </c>
      <c r="Q8" s="568">
        <v>8399.1</v>
      </c>
      <c r="R8" s="568">
        <v>7797.1</v>
      </c>
      <c r="S8" s="568">
        <v>8373.6</v>
      </c>
      <c r="T8" s="568">
        <v>9649.7000000000007</v>
      </c>
      <c r="U8" s="568">
        <v>11020.7</v>
      </c>
      <c r="V8" s="568">
        <v>9579.4</v>
      </c>
      <c r="W8" s="568">
        <v>10042.4</v>
      </c>
      <c r="X8" s="568">
        <v>11354.2</v>
      </c>
      <c r="Y8" s="568">
        <v>11138.5</v>
      </c>
      <c r="Z8" s="568">
        <v>15208.6</v>
      </c>
      <c r="AA8" s="568">
        <v>15078.8</v>
      </c>
      <c r="AB8" s="568">
        <v>15221.8</v>
      </c>
      <c r="AC8" s="568">
        <v>14459</v>
      </c>
      <c r="AD8" s="568">
        <v>15101.8</v>
      </c>
      <c r="AE8" s="568">
        <v>15773.9</v>
      </c>
      <c r="AF8" s="568">
        <v>14792.2</v>
      </c>
      <c r="AG8" s="569">
        <v>14648.9</v>
      </c>
    </row>
    <row r="9" spans="1:33">
      <c r="A9" s="543" t="s">
        <v>265</v>
      </c>
      <c r="B9" s="568">
        <v>20.9</v>
      </c>
      <c r="C9" s="568">
        <v>34.1</v>
      </c>
      <c r="D9" s="568">
        <v>138.80000000000001</v>
      </c>
      <c r="E9" s="568">
        <v>24.3</v>
      </c>
      <c r="F9" s="568">
        <v>10.7</v>
      </c>
      <c r="G9" s="568">
        <v>108.6</v>
      </c>
      <c r="H9" s="568">
        <v>38.1</v>
      </c>
      <c r="I9" s="568">
        <v>0.1</v>
      </c>
      <c r="J9" s="568">
        <v>13.6</v>
      </c>
      <c r="K9" s="568">
        <v>12.2</v>
      </c>
      <c r="L9" s="568">
        <v>14.6</v>
      </c>
      <c r="M9" s="568">
        <v>5.6</v>
      </c>
      <c r="N9" s="568">
        <v>14.5</v>
      </c>
      <c r="O9" s="568">
        <v>26.9</v>
      </c>
      <c r="P9" s="568">
        <v>1</v>
      </c>
      <c r="Q9" s="568">
        <v>58.9</v>
      </c>
      <c r="R9" s="568">
        <v>66</v>
      </c>
      <c r="S9" s="568">
        <v>87.7</v>
      </c>
      <c r="T9" s="568">
        <v>121.5</v>
      </c>
      <c r="U9" s="568">
        <v>48.3</v>
      </c>
      <c r="V9" s="568">
        <v>63.3</v>
      </c>
      <c r="W9" s="568">
        <v>36.4</v>
      </c>
      <c r="X9" s="568">
        <v>0</v>
      </c>
      <c r="Y9" s="568">
        <v>3.4</v>
      </c>
      <c r="Z9" s="568">
        <v>0</v>
      </c>
      <c r="AA9" s="568">
        <v>0.5</v>
      </c>
      <c r="AB9" s="568">
        <v>0</v>
      </c>
      <c r="AC9" s="568">
        <v>1.2</v>
      </c>
      <c r="AD9" s="568">
        <v>11.3</v>
      </c>
      <c r="AE9" s="568">
        <v>49.8</v>
      </c>
      <c r="AF9" s="568">
        <v>51.1</v>
      </c>
      <c r="AG9" s="569">
        <v>5.0999999999999996</v>
      </c>
    </row>
    <row r="10" spans="1:33">
      <c r="A10" s="543" t="s">
        <v>266</v>
      </c>
      <c r="B10" s="568">
        <v>683.3</v>
      </c>
      <c r="C10" s="568">
        <v>789.3</v>
      </c>
      <c r="D10" s="568">
        <v>852.2</v>
      </c>
      <c r="E10" s="568">
        <v>933.2</v>
      </c>
      <c r="F10" s="568">
        <v>983</v>
      </c>
      <c r="G10" s="568">
        <v>973.2</v>
      </c>
      <c r="H10" s="568">
        <v>909.7</v>
      </c>
      <c r="I10" s="568">
        <v>969.6</v>
      </c>
      <c r="J10" s="568">
        <v>1037.0999999999999</v>
      </c>
      <c r="K10" s="568">
        <v>1052.8</v>
      </c>
      <c r="L10" s="568">
        <v>746.2</v>
      </c>
      <c r="M10" s="568">
        <v>759.4</v>
      </c>
      <c r="N10" s="568">
        <v>613.5</v>
      </c>
      <c r="O10" s="568">
        <v>575.20000000000005</v>
      </c>
      <c r="P10" s="568">
        <v>665.1</v>
      </c>
      <c r="Q10" s="568">
        <v>786.1</v>
      </c>
      <c r="R10" s="568">
        <v>616.79999999999995</v>
      </c>
      <c r="S10" s="568">
        <v>525.70000000000005</v>
      </c>
      <c r="T10" s="568">
        <v>671.3</v>
      </c>
      <c r="U10" s="568">
        <v>1060.5999999999999</v>
      </c>
      <c r="V10" s="568">
        <v>913.5</v>
      </c>
      <c r="W10" s="568">
        <v>1041</v>
      </c>
      <c r="X10" s="568">
        <v>1252.2</v>
      </c>
      <c r="Y10" s="568">
        <v>1182.5999999999999</v>
      </c>
      <c r="Z10" s="568">
        <v>1362.7</v>
      </c>
      <c r="AA10" s="568">
        <v>1279.2</v>
      </c>
      <c r="AB10" s="568">
        <v>1062.7</v>
      </c>
      <c r="AC10" s="568">
        <v>721.3</v>
      </c>
      <c r="AD10" s="568">
        <v>782</v>
      </c>
      <c r="AE10" s="568">
        <v>761.4</v>
      </c>
      <c r="AF10" s="568">
        <v>763.6</v>
      </c>
      <c r="AG10" s="569">
        <v>691.1</v>
      </c>
    </row>
    <row r="11" spans="1:33">
      <c r="A11" s="693" t="s">
        <v>267</v>
      </c>
      <c r="B11" s="694">
        <v>49185.9</v>
      </c>
      <c r="C11" s="694">
        <v>54950.6</v>
      </c>
      <c r="D11" s="694">
        <v>69030.399999999994</v>
      </c>
      <c r="E11" s="694">
        <v>94779.1</v>
      </c>
      <c r="F11" s="694">
        <v>101270.2</v>
      </c>
      <c r="G11" s="694">
        <v>108381.9</v>
      </c>
      <c r="H11" s="694">
        <v>117733.9</v>
      </c>
      <c r="I11" s="694">
        <v>123440.5</v>
      </c>
      <c r="J11" s="694">
        <v>117746.9</v>
      </c>
      <c r="K11" s="694">
        <v>113992.5</v>
      </c>
      <c r="L11" s="694">
        <v>90208.5</v>
      </c>
      <c r="M11" s="694">
        <v>103597.7</v>
      </c>
      <c r="N11" s="694">
        <v>99905.4</v>
      </c>
      <c r="O11" s="694">
        <v>80542</v>
      </c>
      <c r="P11" s="694">
        <v>66919.5</v>
      </c>
      <c r="Q11" s="694">
        <v>64540.800000000003</v>
      </c>
      <c r="R11" s="694">
        <v>63931</v>
      </c>
      <c r="S11" s="694">
        <v>58013.2</v>
      </c>
      <c r="T11" s="694">
        <v>48619.6</v>
      </c>
      <c r="U11" s="694">
        <v>54231.7</v>
      </c>
      <c r="V11" s="694">
        <v>44739</v>
      </c>
      <c r="W11" s="694">
        <v>49929.9</v>
      </c>
      <c r="X11" s="694">
        <v>52992.1</v>
      </c>
      <c r="Y11" s="694">
        <v>47179</v>
      </c>
      <c r="Z11" s="694">
        <v>68897.899999999994</v>
      </c>
      <c r="AA11" s="694">
        <v>64170.9</v>
      </c>
      <c r="AB11" s="694">
        <v>56403.4</v>
      </c>
      <c r="AC11" s="694">
        <v>54516.800000000003</v>
      </c>
      <c r="AD11" s="694">
        <v>51248.7</v>
      </c>
      <c r="AE11" s="694">
        <v>49013.7</v>
      </c>
      <c r="AF11" s="694">
        <v>33938.400000000001</v>
      </c>
      <c r="AG11" s="695">
        <v>34337.9</v>
      </c>
    </row>
    <row r="12" spans="1:33">
      <c r="A12" s="570"/>
      <c r="B12" s="539"/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39"/>
      <c r="AG12" s="534"/>
    </row>
    <row r="13" spans="1:33">
      <c r="A13" s="571" t="s">
        <v>368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G13" s="827" t="s">
        <v>546</v>
      </c>
    </row>
    <row r="14" spans="1:33">
      <c r="A14" s="570"/>
      <c r="B14" s="536">
        <v>1990</v>
      </c>
      <c r="C14" s="537">
        <v>1991</v>
      </c>
      <c r="D14" s="537">
        <v>1992</v>
      </c>
      <c r="E14" s="537">
        <v>1993</v>
      </c>
      <c r="F14" s="537">
        <v>1994</v>
      </c>
      <c r="G14" s="537">
        <v>1995</v>
      </c>
      <c r="H14" s="537">
        <v>1996</v>
      </c>
      <c r="I14" s="537">
        <v>1997</v>
      </c>
      <c r="J14" s="537">
        <v>1998</v>
      </c>
      <c r="K14" s="537">
        <v>1999</v>
      </c>
      <c r="L14" s="537">
        <v>2000</v>
      </c>
      <c r="M14" s="537">
        <v>2001</v>
      </c>
      <c r="N14" s="537">
        <v>2002</v>
      </c>
      <c r="O14" s="537">
        <v>2003</v>
      </c>
      <c r="P14" s="537">
        <v>2004</v>
      </c>
      <c r="Q14" s="537">
        <v>2005</v>
      </c>
      <c r="R14" s="537">
        <v>2006</v>
      </c>
      <c r="S14" s="537">
        <v>2007</v>
      </c>
      <c r="T14" s="537">
        <v>2008</v>
      </c>
      <c r="U14" s="537">
        <v>2009</v>
      </c>
      <c r="V14" s="537">
        <v>2010</v>
      </c>
      <c r="W14" s="537">
        <v>2011</v>
      </c>
      <c r="X14" s="537">
        <v>2012</v>
      </c>
      <c r="Y14" s="537">
        <v>2013</v>
      </c>
      <c r="Z14" s="537">
        <v>2014</v>
      </c>
      <c r="AA14" s="537">
        <v>2015</v>
      </c>
      <c r="AB14" s="537">
        <v>2016</v>
      </c>
      <c r="AC14" s="537">
        <v>2017</v>
      </c>
      <c r="AD14" s="537">
        <v>2018</v>
      </c>
      <c r="AE14" s="537">
        <v>2019</v>
      </c>
      <c r="AF14" s="537">
        <v>2020</v>
      </c>
      <c r="AG14" s="538">
        <v>2021</v>
      </c>
    </row>
    <row r="15" spans="1:33">
      <c r="A15" s="560" t="s">
        <v>275</v>
      </c>
      <c r="B15" s="566">
        <v>16307.3</v>
      </c>
      <c r="C15" s="566">
        <v>16600.099999999999</v>
      </c>
      <c r="D15" s="566">
        <v>16980</v>
      </c>
      <c r="E15" s="566">
        <v>15517.2</v>
      </c>
      <c r="F15" s="566">
        <v>14944.6</v>
      </c>
      <c r="G15" s="566">
        <v>14203.2</v>
      </c>
      <c r="H15" s="566">
        <v>14445.9</v>
      </c>
      <c r="I15" s="566">
        <v>15020.2</v>
      </c>
      <c r="J15" s="566">
        <v>16402.7</v>
      </c>
      <c r="K15" s="566">
        <v>15049.8</v>
      </c>
      <c r="L15" s="566">
        <v>15710</v>
      </c>
      <c r="M15" s="566">
        <v>16315.7</v>
      </c>
      <c r="N15" s="566">
        <v>15573.7</v>
      </c>
      <c r="O15" s="566">
        <v>13781.6</v>
      </c>
      <c r="P15" s="566">
        <v>12522.5</v>
      </c>
      <c r="Q15" s="566">
        <v>13065.5</v>
      </c>
      <c r="R15" s="566">
        <v>10837.6</v>
      </c>
      <c r="S15" s="566">
        <v>11861.5</v>
      </c>
      <c r="T15" s="566">
        <v>15510.2</v>
      </c>
      <c r="U15" s="566">
        <v>16092.1</v>
      </c>
      <c r="V15" s="566">
        <v>15466.9</v>
      </c>
      <c r="W15" s="566">
        <v>12681.7</v>
      </c>
      <c r="X15" s="566">
        <v>12363.9</v>
      </c>
      <c r="Y15" s="566">
        <v>12945.4</v>
      </c>
      <c r="Z15" s="566">
        <v>31491.3</v>
      </c>
      <c r="AA15" s="566">
        <v>32303.4</v>
      </c>
      <c r="AB15" s="566">
        <v>31261.599999999999</v>
      </c>
      <c r="AC15" s="566">
        <v>30807.3</v>
      </c>
      <c r="AD15" s="566">
        <v>31670.9</v>
      </c>
      <c r="AE15" s="566">
        <v>34214</v>
      </c>
      <c r="AF15" s="566">
        <v>16918.099999999999</v>
      </c>
      <c r="AG15" s="567">
        <v>19588.3</v>
      </c>
    </row>
    <row r="16" spans="1:33">
      <c r="A16" s="561" t="s">
        <v>282</v>
      </c>
      <c r="B16" s="568">
        <v>8794</v>
      </c>
      <c r="C16" s="568">
        <v>9876</v>
      </c>
      <c r="D16" s="568">
        <v>9421.2000000000007</v>
      </c>
      <c r="E16" s="568">
        <v>8801.5</v>
      </c>
      <c r="F16" s="568">
        <v>9011.9</v>
      </c>
      <c r="G16" s="568">
        <v>8264.5</v>
      </c>
      <c r="H16" s="568">
        <v>8335.1</v>
      </c>
      <c r="I16" s="568">
        <v>8319.6</v>
      </c>
      <c r="J16" s="568">
        <v>11055.7</v>
      </c>
      <c r="K16" s="568">
        <v>12011.2</v>
      </c>
      <c r="L16" s="568">
        <v>11598.4</v>
      </c>
      <c r="M16" s="568">
        <v>13143.5</v>
      </c>
      <c r="N16" s="568">
        <v>12709.2</v>
      </c>
      <c r="O16" s="568">
        <v>11487.4</v>
      </c>
      <c r="P16" s="568">
        <v>11405.7</v>
      </c>
      <c r="Q16" s="568">
        <v>14159.4</v>
      </c>
      <c r="R16" s="568">
        <v>11059.3</v>
      </c>
      <c r="S16" s="568">
        <v>12498.9</v>
      </c>
      <c r="T16" s="568">
        <v>15341.8</v>
      </c>
      <c r="U16" s="568">
        <v>17268</v>
      </c>
      <c r="V16" s="568">
        <v>15099.7</v>
      </c>
      <c r="W16" s="568">
        <v>11070.6</v>
      </c>
      <c r="X16" s="568">
        <v>10503.9</v>
      </c>
      <c r="Y16" s="568">
        <v>11099.6</v>
      </c>
      <c r="Z16" s="568">
        <v>26273</v>
      </c>
      <c r="AA16" s="568">
        <v>26546</v>
      </c>
      <c r="AB16" s="568">
        <v>24994.799999999999</v>
      </c>
      <c r="AC16" s="568">
        <v>24681.9</v>
      </c>
      <c r="AD16" s="568">
        <v>23992</v>
      </c>
      <c r="AE16" s="568">
        <v>21346.1</v>
      </c>
      <c r="AF16" s="568">
        <v>18406.7</v>
      </c>
      <c r="AG16" s="569">
        <v>14634.2</v>
      </c>
    </row>
    <row r="17" spans="1:33">
      <c r="A17" s="561" t="s">
        <v>277</v>
      </c>
      <c r="B17" s="568">
        <v>7980.5</v>
      </c>
      <c r="C17" s="568">
        <v>9224</v>
      </c>
      <c r="D17" s="568">
        <v>10564</v>
      </c>
      <c r="E17" s="568">
        <v>10389.9</v>
      </c>
      <c r="F17" s="568">
        <v>10704.4</v>
      </c>
      <c r="G17" s="568">
        <v>8954</v>
      </c>
      <c r="H17" s="568">
        <v>7846.1</v>
      </c>
      <c r="I17" s="568">
        <v>7299.9</v>
      </c>
      <c r="J17" s="568">
        <v>7907.3</v>
      </c>
      <c r="K17" s="568">
        <v>7589.3</v>
      </c>
      <c r="L17" s="568">
        <v>5033.6000000000004</v>
      </c>
      <c r="M17" s="568">
        <v>6465.7</v>
      </c>
      <c r="N17" s="568">
        <v>6418.2</v>
      </c>
      <c r="O17" s="568">
        <v>6703.4</v>
      </c>
      <c r="P17" s="568">
        <v>6000.7</v>
      </c>
      <c r="Q17" s="568">
        <v>5369.1</v>
      </c>
      <c r="R17" s="568">
        <v>4053.5</v>
      </c>
      <c r="S17" s="568">
        <v>3374</v>
      </c>
      <c r="T17" s="568">
        <v>4757.5</v>
      </c>
      <c r="U17" s="568">
        <v>7023</v>
      </c>
      <c r="V17" s="568">
        <v>6807.2</v>
      </c>
      <c r="W17" s="568">
        <v>5474</v>
      </c>
      <c r="X17" s="568">
        <v>5560.6</v>
      </c>
      <c r="Y17" s="568">
        <v>6212.1</v>
      </c>
      <c r="Z17" s="568">
        <v>10731.1</v>
      </c>
      <c r="AA17" s="568">
        <v>7777.9</v>
      </c>
      <c r="AB17" s="568">
        <v>7593.1</v>
      </c>
      <c r="AC17" s="568">
        <v>7437.1</v>
      </c>
      <c r="AD17" s="568">
        <v>9049.7000000000007</v>
      </c>
      <c r="AE17" s="568">
        <v>9782.9</v>
      </c>
      <c r="AF17" s="568">
        <v>6587.3</v>
      </c>
      <c r="AG17" s="569">
        <v>15812.5</v>
      </c>
    </row>
    <row r="18" spans="1:33">
      <c r="A18" s="561" t="s">
        <v>281</v>
      </c>
      <c r="B18" s="568">
        <v>4491</v>
      </c>
      <c r="C18" s="568">
        <v>3854</v>
      </c>
      <c r="D18" s="568">
        <v>6340.5</v>
      </c>
      <c r="E18" s="568">
        <v>6013.7</v>
      </c>
      <c r="F18" s="568">
        <v>5900.8</v>
      </c>
      <c r="G18" s="568">
        <v>5391.1</v>
      </c>
      <c r="H18" s="568">
        <v>5881.9</v>
      </c>
      <c r="I18" s="568">
        <v>6985.6</v>
      </c>
      <c r="J18" s="568">
        <v>7058</v>
      </c>
      <c r="K18" s="568">
        <v>6488.3</v>
      </c>
      <c r="L18" s="568">
        <v>7011.4</v>
      </c>
      <c r="M18" s="568">
        <v>7586</v>
      </c>
      <c r="N18" s="568">
        <v>8575</v>
      </c>
      <c r="O18" s="568">
        <v>8381</v>
      </c>
      <c r="P18" s="568">
        <v>7808.9</v>
      </c>
      <c r="Q18" s="568">
        <v>8238.1</v>
      </c>
      <c r="R18" s="568">
        <v>8102.2</v>
      </c>
      <c r="S18" s="568">
        <v>8740.7999999999993</v>
      </c>
      <c r="T18" s="568">
        <v>10865.7</v>
      </c>
      <c r="U18" s="568">
        <v>13182.2</v>
      </c>
      <c r="V18" s="568">
        <v>12106.5</v>
      </c>
      <c r="W18" s="568">
        <v>12707.1</v>
      </c>
      <c r="X18" s="568">
        <v>15208.8</v>
      </c>
      <c r="Y18" s="568">
        <v>18364.099999999999</v>
      </c>
      <c r="Z18" s="568">
        <v>47325.599999999999</v>
      </c>
      <c r="AA18" s="568">
        <v>53813.4</v>
      </c>
      <c r="AB18" s="568">
        <v>60413.1</v>
      </c>
      <c r="AC18" s="568">
        <v>61743.7</v>
      </c>
      <c r="AD18" s="568">
        <v>63462.400000000001</v>
      </c>
      <c r="AE18" s="568">
        <v>57253.7</v>
      </c>
      <c r="AF18" s="568">
        <v>28824.5</v>
      </c>
      <c r="AG18" s="569">
        <v>22393.599999999999</v>
      </c>
    </row>
    <row r="19" spans="1:33">
      <c r="A19" s="561" t="s">
        <v>279</v>
      </c>
      <c r="B19" s="568">
        <v>837.6</v>
      </c>
      <c r="C19" s="568">
        <v>788.7</v>
      </c>
      <c r="D19" s="568">
        <v>524.6</v>
      </c>
      <c r="E19" s="568">
        <v>445.6</v>
      </c>
      <c r="F19" s="568">
        <v>576.1</v>
      </c>
      <c r="G19" s="568">
        <v>333.2</v>
      </c>
      <c r="H19" s="568">
        <v>180.2</v>
      </c>
      <c r="I19" s="568">
        <v>176.7</v>
      </c>
      <c r="J19" s="568">
        <v>226.4</v>
      </c>
      <c r="K19" s="568">
        <v>335.4</v>
      </c>
      <c r="L19" s="568">
        <v>212.1</v>
      </c>
      <c r="M19" s="568">
        <v>204.1</v>
      </c>
      <c r="N19" s="568">
        <v>207</v>
      </c>
      <c r="O19" s="568">
        <v>266.89999999999998</v>
      </c>
      <c r="P19" s="568">
        <v>258.7</v>
      </c>
      <c r="Q19" s="568">
        <v>359.8</v>
      </c>
      <c r="R19" s="568">
        <v>397.7</v>
      </c>
      <c r="S19" s="568">
        <v>350.6</v>
      </c>
      <c r="T19" s="568">
        <v>132.69999999999999</v>
      </c>
      <c r="U19" s="568">
        <v>334.4</v>
      </c>
      <c r="V19" s="568">
        <v>412.7</v>
      </c>
      <c r="W19" s="568">
        <v>378.2</v>
      </c>
      <c r="X19" s="568">
        <v>380.4</v>
      </c>
      <c r="Y19" s="568">
        <v>359.8</v>
      </c>
      <c r="Z19" s="568">
        <v>367.7</v>
      </c>
      <c r="AA19" s="568">
        <v>416.7</v>
      </c>
      <c r="AB19" s="568">
        <v>358.2</v>
      </c>
      <c r="AC19" s="568">
        <v>334.5</v>
      </c>
      <c r="AD19" s="568">
        <v>355.7</v>
      </c>
      <c r="AE19" s="568">
        <v>422.4</v>
      </c>
      <c r="AF19" s="568">
        <v>128.30000000000001</v>
      </c>
      <c r="AG19" s="569">
        <v>110.2</v>
      </c>
    </row>
    <row r="20" spans="1:33">
      <c r="A20" s="666" t="s">
        <v>268</v>
      </c>
      <c r="B20" s="694">
        <v>38410.400000000001</v>
      </c>
      <c r="C20" s="694">
        <v>40342.699999999997</v>
      </c>
      <c r="D20" s="694">
        <v>43830.2</v>
      </c>
      <c r="E20" s="694">
        <v>41167.9</v>
      </c>
      <c r="F20" s="694">
        <v>41137.699999999997</v>
      </c>
      <c r="G20" s="694">
        <v>37146</v>
      </c>
      <c r="H20" s="694">
        <v>36689</v>
      </c>
      <c r="I20" s="694">
        <v>37802</v>
      </c>
      <c r="J20" s="694">
        <v>42650.1</v>
      </c>
      <c r="K20" s="694">
        <v>41474</v>
      </c>
      <c r="L20" s="694">
        <v>39565.4</v>
      </c>
      <c r="M20" s="694">
        <v>43715</v>
      </c>
      <c r="N20" s="694">
        <v>43483</v>
      </c>
      <c r="O20" s="694">
        <v>40620.300000000003</v>
      </c>
      <c r="P20" s="694">
        <v>37996.400000000001</v>
      </c>
      <c r="Q20" s="694">
        <v>41191.9</v>
      </c>
      <c r="R20" s="694">
        <v>34450.199999999997</v>
      </c>
      <c r="S20" s="694">
        <v>36825.699999999997</v>
      </c>
      <c r="T20" s="694">
        <v>46607.8</v>
      </c>
      <c r="U20" s="694">
        <v>53899.7</v>
      </c>
      <c r="V20" s="694">
        <v>49893.1</v>
      </c>
      <c r="W20" s="694">
        <v>42311.6</v>
      </c>
      <c r="X20" s="694">
        <v>44017.599999999999</v>
      </c>
      <c r="Y20" s="694">
        <v>48981.1</v>
      </c>
      <c r="Z20" s="694">
        <v>116188.6</v>
      </c>
      <c r="AA20" s="694">
        <v>120857.4</v>
      </c>
      <c r="AB20" s="694">
        <v>124620.7</v>
      </c>
      <c r="AC20" s="694">
        <v>125004.4</v>
      </c>
      <c r="AD20" s="694">
        <v>128530.7</v>
      </c>
      <c r="AE20" s="694">
        <v>123019</v>
      </c>
      <c r="AF20" s="694">
        <v>70864.899999999994</v>
      </c>
      <c r="AG20" s="695">
        <v>72538.8</v>
      </c>
    </row>
    <row r="21" spans="1:33">
      <c r="A21" s="534"/>
      <c r="B21" s="534"/>
      <c r="C21" s="533"/>
      <c r="D21" s="533"/>
      <c r="E21" s="533"/>
      <c r="F21" s="533"/>
      <c r="G21" s="533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4"/>
      <c r="AF21" s="534"/>
      <c r="AG21" s="534"/>
    </row>
    <row r="22" spans="1:33">
      <c r="A22" s="540" t="s">
        <v>269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34"/>
      <c r="AC22" s="534"/>
      <c r="AD22" s="534"/>
      <c r="AE22" s="534"/>
      <c r="AF22" s="534"/>
      <c r="AG22" s="534"/>
    </row>
    <row r="23" spans="1:33">
      <c r="A23" s="540" t="s">
        <v>270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</row>
    <row r="24" spans="1:33">
      <c r="A24" s="540" t="s">
        <v>271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4"/>
      <c r="AF24" s="534"/>
      <c r="AG24" s="534"/>
    </row>
    <row r="25" spans="1:33">
      <c r="A25" s="540" t="s">
        <v>272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/>
      <c r="S25" s="534"/>
      <c r="T25" s="534"/>
      <c r="U25" s="534"/>
      <c r="V25" s="534"/>
      <c r="W25" s="534"/>
      <c r="X25" s="534"/>
      <c r="Y25" s="534"/>
      <c r="Z25" s="534"/>
      <c r="AA25" s="534"/>
      <c r="AB25" s="534"/>
      <c r="AC25" s="534"/>
      <c r="AD25" s="534"/>
      <c r="AE25" s="534"/>
      <c r="AF25" s="534"/>
      <c r="AG25" s="534"/>
    </row>
    <row r="26" spans="1:33">
      <c r="A26" s="541" t="s">
        <v>369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4"/>
      <c r="AC26" s="534"/>
      <c r="AD26" s="534"/>
      <c r="AE26" s="534"/>
      <c r="AF26" s="534"/>
      <c r="AG26" s="534"/>
    </row>
    <row r="27" spans="1:33">
      <c r="A27" s="534"/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4"/>
      <c r="X27" s="534"/>
      <c r="Y27" s="534"/>
      <c r="Z27" s="534"/>
      <c r="AA27" s="534"/>
      <c r="AB27" s="534"/>
      <c r="AC27" s="534"/>
      <c r="AD27" s="534"/>
      <c r="AE27" s="534"/>
      <c r="AF27" s="534"/>
      <c r="AG27" s="534"/>
    </row>
    <row r="28" spans="1:33">
      <c r="A28" s="534"/>
      <c r="B28" s="534"/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4"/>
    </row>
    <row r="29" spans="1:33">
      <c r="A29" s="534"/>
      <c r="B29" s="534"/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534"/>
      <c r="W29" s="534"/>
      <c r="X29" s="534"/>
      <c r="Y29" s="534"/>
      <c r="Z29" s="534"/>
      <c r="AA29" s="534"/>
      <c r="AB29" s="534"/>
      <c r="AC29" s="534"/>
      <c r="AD29" s="534"/>
      <c r="AE29" s="534"/>
      <c r="AF29" s="534"/>
      <c r="AG29" s="5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AN41"/>
  <sheetViews>
    <sheetView showGridLines="0" zoomScaleNormal="100" workbookViewId="0">
      <pane xSplit="1" ySplit="5" topLeftCell="S6" activePane="bottomRight" state="frozen"/>
      <selection activeCell="B29" sqref="B29"/>
      <selection pane="topRight" activeCell="B29" sqref="B29"/>
      <selection pane="bottomLeft" activeCell="B29" sqref="B29"/>
      <selection pane="bottomRight"/>
    </sheetView>
  </sheetViews>
  <sheetFormatPr baseColWidth="10" defaultColWidth="11.42578125" defaultRowHeight="12.75"/>
  <cols>
    <col min="1" max="1" width="41.140625" style="628" customWidth="1"/>
    <col min="2" max="30" width="6.140625" style="672" bestFit="1" customWidth="1"/>
    <col min="31" max="31" width="1.42578125" style="672" customWidth="1"/>
    <col min="32" max="39" width="6.140625" style="672" bestFit="1" customWidth="1"/>
    <col min="40" max="16384" width="11.42578125" style="672"/>
  </cols>
  <sheetData>
    <row r="1" spans="1:40">
      <c r="A1" s="467" t="s">
        <v>397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1"/>
    </row>
    <row r="2" spans="1:40">
      <c r="A2" s="471" t="s">
        <v>361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71"/>
      <c r="AD2" s="671"/>
      <c r="AE2" s="671"/>
      <c r="AF2" s="671"/>
      <c r="AG2" s="671"/>
      <c r="AH2" s="671"/>
      <c r="AI2" s="671"/>
      <c r="AJ2" s="671"/>
      <c r="AK2" s="671"/>
      <c r="AL2" s="671"/>
      <c r="AM2" s="671"/>
    </row>
    <row r="3" spans="1:40">
      <c r="A3" s="471" t="s">
        <v>168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71"/>
      <c r="AD3" s="671"/>
      <c r="AE3" s="671"/>
      <c r="AF3" s="671"/>
      <c r="AG3" s="671"/>
      <c r="AH3" s="671"/>
      <c r="AI3" s="671"/>
      <c r="AJ3" s="671"/>
      <c r="AK3" s="671"/>
      <c r="AL3" s="671"/>
      <c r="AM3" s="671"/>
    </row>
    <row r="4" spans="1:40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71"/>
      <c r="AD4" s="671"/>
      <c r="AE4" s="671"/>
      <c r="AF4" s="1133"/>
      <c r="AG4" s="1133"/>
      <c r="AH4" s="1133"/>
      <c r="AI4" s="1133"/>
      <c r="AJ4" s="1133"/>
      <c r="AK4" s="1133"/>
      <c r="AL4" s="1133"/>
      <c r="AM4" s="1134" t="s">
        <v>470</v>
      </c>
    </row>
    <row r="5" spans="1:40">
      <c r="A5" s="623"/>
      <c r="B5" s="674">
        <v>1990</v>
      </c>
      <c r="C5" s="674">
        <v>1991</v>
      </c>
      <c r="D5" s="674">
        <v>1992</v>
      </c>
      <c r="E5" s="674">
        <v>1993</v>
      </c>
      <c r="F5" s="674">
        <v>1994</v>
      </c>
      <c r="G5" s="674">
        <v>1995</v>
      </c>
      <c r="H5" s="674">
        <v>1996</v>
      </c>
      <c r="I5" s="674">
        <v>1997</v>
      </c>
      <c r="J5" s="674">
        <v>1998</v>
      </c>
      <c r="K5" s="674">
        <v>1999</v>
      </c>
      <c r="L5" s="674">
        <v>2000</v>
      </c>
      <c r="M5" s="674">
        <v>2001</v>
      </c>
      <c r="N5" s="674">
        <v>2002</v>
      </c>
      <c r="O5" s="674">
        <v>2003</v>
      </c>
      <c r="P5" s="674">
        <v>2004</v>
      </c>
      <c r="Q5" s="674">
        <v>2005</v>
      </c>
      <c r="R5" s="674">
        <v>2006</v>
      </c>
      <c r="S5" s="674">
        <v>2007</v>
      </c>
      <c r="T5" s="674">
        <v>2008</v>
      </c>
      <c r="U5" s="674">
        <v>2009</v>
      </c>
      <c r="V5" s="674">
        <v>2010</v>
      </c>
      <c r="W5" s="674">
        <v>2011</v>
      </c>
      <c r="X5" s="674">
        <v>2012</v>
      </c>
      <c r="Y5" s="674">
        <v>2013</v>
      </c>
      <c r="Z5" s="674">
        <v>2014</v>
      </c>
      <c r="AA5" s="674">
        <v>2015</v>
      </c>
      <c r="AB5" s="674">
        <v>2016</v>
      </c>
      <c r="AC5" s="674">
        <v>2017</v>
      </c>
      <c r="AD5" s="675">
        <v>2018</v>
      </c>
      <c r="AE5" s="671"/>
      <c r="AF5" s="673">
        <v>2014</v>
      </c>
      <c r="AG5" s="674">
        <v>2015</v>
      </c>
      <c r="AH5" s="674">
        <v>2016</v>
      </c>
      <c r="AI5" s="674">
        <v>2017</v>
      </c>
      <c r="AJ5" s="674">
        <v>2018</v>
      </c>
      <c r="AK5" s="674">
        <v>2019</v>
      </c>
      <c r="AL5" s="674">
        <v>2020</v>
      </c>
      <c r="AM5" s="675">
        <v>2021</v>
      </c>
    </row>
    <row r="6" spans="1:40">
      <c r="A6" s="158" t="s">
        <v>6</v>
      </c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7"/>
      <c r="AE6" s="671"/>
      <c r="AF6" s="678"/>
      <c r="AG6" s="676"/>
      <c r="AH6" s="676"/>
      <c r="AI6" s="676"/>
      <c r="AJ6" s="676"/>
      <c r="AK6" s="676"/>
      <c r="AL6" s="676"/>
      <c r="AM6" s="677"/>
    </row>
    <row r="7" spans="1:40">
      <c r="A7" s="159" t="s">
        <v>7</v>
      </c>
      <c r="B7" s="382">
        <v>89.4</v>
      </c>
      <c r="C7" s="382">
        <v>88.1</v>
      </c>
      <c r="D7" s="382">
        <v>84</v>
      </c>
      <c r="E7" s="382">
        <v>75</v>
      </c>
      <c r="F7" s="382">
        <v>78.5</v>
      </c>
      <c r="G7" s="382">
        <v>75.5</v>
      </c>
      <c r="H7" s="382">
        <v>77.3</v>
      </c>
      <c r="I7" s="382">
        <v>80.2</v>
      </c>
      <c r="J7" s="382">
        <v>79.3</v>
      </c>
      <c r="K7" s="382">
        <v>79.599999999999994</v>
      </c>
      <c r="L7" s="382">
        <v>77.8</v>
      </c>
      <c r="M7" s="382">
        <v>69.400000000000006</v>
      </c>
      <c r="N7" s="382">
        <v>71.599999999999994</v>
      </c>
      <c r="O7" s="382">
        <v>68.5</v>
      </c>
      <c r="P7" s="382">
        <v>69.900000000000006</v>
      </c>
      <c r="Q7" s="382">
        <v>61.9</v>
      </c>
      <c r="R7" s="679">
        <v>71</v>
      </c>
      <c r="S7" s="679">
        <v>71</v>
      </c>
      <c r="T7" s="679">
        <v>73.012942763483366</v>
      </c>
      <c r="U7" s="679">
        <v>63.064127556245737</v>
      </c>
      <c r="V7" s="679">
        <v>66.124259040570891</v>
      </c>
      <c r="W7" s="679">
        <v>69.380671367243778</v>
      </c>
      <c r="X7" s="679">
        <v>59.951438000000003</v>
      </c>
      <c r="Y7" s="679">
        <v>60.368501999999999</v>
      </c>
      <c r="Z7" s="679">
        <v>57.753898999999997</v>
      </c>
      <c r="AA7" s="679">
        <v>61.133144999999999</v>
      </c>
      <c r="AB7" s="679">
        <v>57.311800000000005</v>
      </c>
      <c r="AC7" s="679">
        <v>58.241399999999999</v>
      </c>
      <c r="AD7" s="680">
        <v>54.271699999999996</v>
      </c>
      <c r="AE7" s="671"/>
      <c r="AF7" s="681">
        <v>57.753899187778799</v>
      </c>
      <c r="AG7" s="679">
        <v>61.133144999999999</v>
      </c>
      <c r="AH7" s="679">
        <v>56.466800000000006</v>
      </c>
      <c r="AI7" s="679">
        <v>58.323699999999995</v>
      </c>
      <c r="AJ7" s="679">
        <v>54.283000000000001</v>
      </c>
      <c r="AK7" s="679">
        <v>57.6937</v>
      </c>
      <c r="AL7" s="679">
        <v>50.927999999999997</v>
      </c>
      <c r="AM7" s="680">
        <v>58.7652</v>
      </c>
    </row>
    <row r="8" spans="1:40">
      <c r="A8" s="159" t="s">
        <v>8</v>
      </c>
      <c r="B8" s="382">
        <f t="shared" ref="B8:AD8" si="0">B9+B10</f>
        <v>43.599999999999994</v>
      </c>
      <c r="C8" s="382">
        <f t="shared" si="0"/>
        <v>43.5</v>
      </c>
      <c r="D8" s="382">
        <f t="shared" si="0"/>
        <v>43</v>
      </c>
      <c r="E8" s="382">
        <f t="shared" si="0"/>
        <v>36.9</v>
      </c>
      <c r="F8" s="382">
        <f t="shared" si="0"/>
        <v>39</v>
      </c>
      <c r="G8" s="382">
        <f t="shared" si="0"/>
        <v>38.599999999999994</v>
      </c>
      <c r="H8" s="382">
        <f t="shared" si="0"/>
        <v>38.4</v>
      </c>
      <c r="I8" s="382">
        <f t="shared" si="0"/>
        <v>41.8</v>
      </c>
      <c r="J8" s="382">
        <f t="shared" si="0"/>
        <v>45.3</v>
      </c>
      <c r="K8" s="382">
        <f t="shared" si="0"/>
        <v>45</v>
      </c>
      <c r="L8" s="382">
        <f t="shared" si="0"/>
        <v>49.8</v>
      </c>
      <c r="M8" s="382">
        <f t="shared" si="0"/>
        <v>44.3</v>
      </c>
      <c r="N8" s="382">
        <f t="shared" si="0"/>
        <v>44.1</v>
      </c>
      <c r="O8" s="382">
        <f t="shared" si="0"/>
        <v>41.5</v>
      </c>
      <c r="P8" s="382">
        <f t="shared" si="0"/>
        <v>42</v>
      </c>
      <c r="Q8" s="382">
        <f t="shared" si="0"/>
        <v>38.200000000000003</v>
      </c>
      <c r="R8" s="382">
        <f t="shared" si="0"/>
        <v>31</v>
      </c>
      <c r="S8" s="679">
        <f t="shared" si="0"/>
        <v>33</v>
      </c>
      <c r="T8" s="382">
        <f t="shared" si="0"/>
        <v>30.504277166999998</v>
      </c>
      <c r="U8" s="382">
        <f t="shared" si="0"/>
        <v>19.974329323959228</v>
      </c>
      <c r="V8" s="382">
        <f t="shared" si="0"/>
        <v>16.967887962974544</v>
      </c>
      <c r="W8" s="382">
        <f t="shared" si="0"/>
        <v>19.680385731095516</v>
      </c>
      <c r="X8" s="382">
        <f t="shared" si="0"/>
        <v>23.081283999999997</v>
      </c>
      <c r="Y8" s="382">
        <f t="shared" si="0"/>
        <v>27.296287884194271</v>
      </c>
      <c r="Z8" s="382">
        <f t="shared" si="0"/>
        <v>27.812974723643386</v>
      </c>
      <c r="AA8" s="382">
        <f t="shared" si="0"/>
        <v>33.348030000000001</v>
      </c>
      <c r="AB8" s="382">
        <f t="shared" si="0"/>
        <v>31.227499999999999</v>
      </c>
      <c r="AC8" s="382">
        <f t="shared" si="0"/>
        <v>31.679599999999997</v>
      </c>
      <c r="AD8" s="629">
        <f t="shared" si="0"/>
        <v>29.1219</v>
      </c>
      <c r="AE8" s="671"/>
      <c r="AF8" s="643">
        <v>27.8129747236434</v>
      </c>
      <c r="AG8" s="382">
        <v>33.348030000000001</v>
      </c>
      <c r="AH8" s="382">
        <v>31.1248</v>
      </c>
      <c r="AI8" s="382">
        <v>31.192599999999999</v>
      </c>
      <c r="AJ8" s="382">
        <v>28.493200000000002</v>
      </c>
      <c r="AK8" s="382">
        <v>28.4375</v>
      </c>
      <c r="AL8" s="382">
        <v>26.232300000000002</v>
      </c>
      <c r="AM8" s="629">
        <v>29.77</v>
      </c>
    </row>
    <row r="9" spans="1:40">
      <c r="A9" s="631" t="s">
        <v>91</v>
      </c>
      <c r="B9" s="382">
        <v>20.399999999999999</v>
      </c>
      <c r="C9" s="382">
        <v>19.600000000000001</v>
      </c>
      <c r="D9" s="382">
        <v>20.100000000000001</v>
      </c>
      <c r="E9" s="382">
        <v>15.7</v>
      </c>
      <c r="F9" s="382">
        <v>17.2</v>
      </c>
      <c r="G9" s="382">
        <v>17.7</v>
      </c>
      <c r="H9" s="382">
        <v>17.899999999999999</v>
      </c>
      <c r="I9" s="382">
        <v>19.3</v>
      </c>
      <c r="J9" s="382">
        <v>22.6</v>
      </c>
      <c r="K9" s="382">
        <v>22.6</v>
      </c>
      <c r="L9" s="382">
        <v>24.6</v>
      </c>
      <c r="M9" s="382">
        <v>21.7</v>
      </c>
      <c r="N9" s="382">
        <v>22.3</v>
      </c>
      <c r="O9" s="382">
        <v>20.7</v>
      </c>
      <c r="P9" s="382">
        <v>21.8</v>
      </c>
      <c r="Q9" s="382">
        <v>20.2</v>
      </c>
      <c r="R9" s="679">
        <v>15</v>
      </c>
      <c r="S9" s="679">
        <v>16</v>
      </c>
      <c r="T9" s="679">
        <v>14.442425440999999</v>
      </c>
      <c r="U9" s="679">
        <v>10.07725992460173</v>
      </c>
      <c r="V9" s="679">
        <v>5.8298347628061045</v>
      </c>
      <c r="W9" s="679">
        <v>7.9303505860246046</v>
      </c>
      <c r="X9" s="679">
        <v>9.9394599999999986</v>
      </c>
      <c r="Y9" s="679">
        <v>11.990947761005614</v>
      </c>
      <c r="Z9" s="679">
        <v>12.767866524284331</v>
      </c>
      <c r="AA9" s="679">
        <v>14.711281000000001</v>
      </c>
      <c r="AB9" s="679">
        <v>14.075899999999999</v>
      </c>
      <c r="AC9" s="679">
        <v>13.896799999999999</v>
      </c>
      <c r="AD9" s="680">
        <v>12.0914</v>
      </c>
      <c r="AE9" s="671"/>
      <c r="AF9" s="681">
        <v>12.767866524284299</v>
      </c>
      <c r="AG9" s="679">
        <v>14.711281000000001</v>
      </c>
      <c r="AH9" s="679">
        <v>14.168700000000001</v>
      </c>
      <c r="AI9" s="679">
        <v>13.721500000000001</v>
      </c>
      <c r="AJ9" s="679">
        <v>11.895299999999999</v>
      </c>
      <c r="AK9" s="679">
        <v>12.1386</v>
      </c>
      <c r="AL9" s="679">
        <v>12.3531</v>
      </c>
      <c r="AM9" s="680">
        <v>13.8164</v>
      </c>
    </row>
    <row r="10" spans="1:40">
      <c r="A10" s="631" t="s">
        <v>98</v>
      </c>
      <c r="B10" s="382">
        <v>23.2</v>
      </c>
      <c r="C10" s="382">
        <v>23.9</v>
      </c>
      <c r="D10" s="382">
        <v>22.9</v>
      </c>
      <c r="E10" s="382">
        <v>21.2</v>
      </c>
      <c r="F10" s="382">
        <v>21.8</v>
      </c>
      <c r="G10" s="382">
        <v>20.9</v>
      </c>
      <c r="H10" s="382">
        <v>20.5</v>
      </c>
      <c r="I10" s="382">
        <v>22.5</v>
      </c>
      <c r="J10" s="382">
        <v>22.7</v>
      </c>
      <c r="K10" s="382">
        <v>22.4</v>
      </c>
      <c r="L10" s="382">
        <v>25.2</v>
      </c>
      <c r="M10" s="382">
        <v>22.6</v>
      </c>
      <c r="N10" s="382">
        <v>21.8</v>
      </c>
      <c r="O10" s="382">
        <v>20.8</v>
      </c>
      <c r="P10" s="382">
        <v>20.2</v>
      </c>
      <c r="Q10" s="382">
        <v>18</v>
      </c>
      <c r="R10" s="679">
        <v>16</v>
      </c>
      <c r="S10" s="679">
        <v>17</v>
      </c>
      <c r="T10" s="679">
        <v>16.061851726</v>
      </c>
      <c r="U10" s="679">
        <v>9.8970693993574983</v>
      </c>
      <c r="V10" s="679">
        <v>11.138053200168439</v>
      </c>
      <c r="W10" s="679">
        <v>11.750035145070912</v>
      </c>
      <c r="X10" s="679">
        <v>13.141824</v>
      </c>
      <c r="Y10" s="679">
        <v>15.305340123188657</v>
      </c>
      <c r="Z10" s="679">
        <v>15.045108199359053</v>
      </c>
      <c r="AA10" s="679">
        <v>18.636748999999998</v>
      </c>
      <c r="AB10" s="679">
        <v>17.151599999999998</v>
      </c>
      <c r="AC10" s="679">
        <v>17.782799999999998</v>
      </c>
      <c r="AD10" s="680">
        <v>17.0305</v>
      </c>
      <c r="AE10" s="671"/>
      <c r="AF10" s="681">
        <v>15.045108199359099</v>
      </c>
      <c r="AG10" s="679">
        <v>18.636748999999998</v>
      </c>
      <c r="AH10" s="679">
        <v>16.956099999999999</v>
      </c>
      <c r="AI10" s="679">
        <v>17.4711</v>
      </c>
      <c r="AJ10" s="679">
        <v>16.597900000000003</v>
      </c>
      <c r="AK10" s="679">
        <v>16.2989</v>
      </c>
      <c r="AL10" s="679">
        <v>13.879200000000001</v>
      </c>
      <c r="AM10" s="680">
        <v>15.9536</v>
      </c>
    </row>
    <row r="11" spans="1:40">
      <c r="A11" s="159" t="s">
        <v>9</v>
      </c>
      <c r="B11" s="382">
        <v>9.4</v>
      </c>
      <c r="C11" s="382">
        <v>9.6</v>
      </c>
      <c r="D11" s="382">
        <v>10.4</v>
      </c>
      <c r="E11" s="382">
        <v>9.5</v>
      </c>
      <c r="F11" s="382">
        <v>11.8</v>
      </c>
      <c r="G11" s="382">
        <v>11.4</v>
      </c>
      <c r="H11" s="382">
        <v>12.8</v>
      </c>
      <c r="I11" s="382">
        <v>14.9</v>
      </c>
      <c r="J11" s="382">
        <v>14.3</v>
      </c>
      <c r="K11" s="382">
        <v>14</v>
      </c>
      <c r="L11" s="382">
        <v>14.3</v>
      </c>
      <c r="M11" s="382">
        <v>12.6</v>
      </c>
      <c r="N11" s="382">
        <v>11.9</v>
      </c>
      <c r="O11" s="382">
        <v>10.7</v>
      </c>
      <c r="P11" s="382">
        <v>10.1</v>
      </c>
      <c r="Q11" s="382">
        <v>7.5</v>
      </c>
      <c r="R11" s="679">
        <v>7</v>
      </c>
      <c r="S11" s="679">
        <v>7</v>
      </c>
      <c r="T11" s="679">
        <v>5.0189445599999996</v>
      </c>
      <c r="U11" s="679">
        <v>3.08729399</v>
      </c>
      <c r="V11" s="679">
        <v>1.9526393858121611</v>
      </c>
      <c r="W11" s="679">
        <v>2.7283155475013601</v>
      </c>
      <c r="X11" s="679">
        <v>4.5062129999999998</v>
      </c>
      <c r="Y11" s="679">
        <v>5.0474120793455377</v>
      </c>
      <c r="Z11" s="679">
        <v>5.2593439807776585</v>
      </c>
      <c r="AA11" s="679">
        <v>8.2621640000000003</v>
      </c>
      <c r="AB11" s="679">
        <v>8.0609000000000002</v>
      </c>
      <c r="AC11" s="679">
        <v>8.7739999999999991</v>
      </c>
      <c r="AD11" s="680">
        <v>7.77</v>
      </c>
      <c r="AE11" s="671"/>
      <c r="AF11" s="681">
        <v>5.2593439807776603</v>
      </c>
      <c r="AG11" s="679">
        <v>8.2621640000000003</v>
      </c>
      <c r="AH11" s="679">
        <v>8.3209</v>
      </c>
      <c r="AI11" s="679">
        <v>8.3080999999999996</v>
      </c>
      <c r="AJ11" s="679">
        <v>6.2021000000000006</v>
      </c>
      <c r="AK11" s="679">
        <v>6.4367000000000001</v>
      </c>
      <c r="AL11" s="679">
        <v>5.6482000000000001</v>
      </c>
      <c r="AM11" s="680">
        <v>6.4068999999999994</v>
      </c>
    </row>
    <row r="12" spans="1:40">
      <c r="A12" s="427" t="s">
        <v>169</v>
      </c>
      <c r="B12" s="630">
        <v>142.4</v>
      </c>
      <c r="C12" s="630">
        <v>141.19999999999999</v>
      </c>
      <c r="D12" s="630">
        <v>137.4</v>
      </c>
      <c r="E12" s="630">
        <v>121.4</v>
      </c>
      <c r="F12" s="630">
        <v>129.30000000000001</v>
      </c>
      <c r="G12" s="630">
        <v>125.5</v>
      </c>
      <c r="H12" s="630">
        <v>128.5</v>
      </c>
      <c r="I12" s="630">
        <v>136.9</v>
      </c>
      <c r="J12" s="630">
        <v>138.9</v>
      </c>
      <c r="K12" s="630">
        <v>138.6</v>
      </c>
      <c r="L12" s="630">
        <v>141.9</v>
      </c>
      <c r="M12" s="630">
        <v>126.3</v>
      </c>
      <c r="N12" s="630">
        <v>127.6</v>
      </c>
      <c r="O12" s="630">
        <v>120.7</v>
      </c>
      <c r="P12" s="630">
        <v>122</v>
      </c>
      <c r="Q12" s="630">
        <v>107.5</v>
      </c>
      <c r="R12" s="682">
        <v>109</v>
      </c>
      <c r="S12" s="682">
        <v>111</v>
      </c>
      <c r="T12" s="682">
        <v>108.53616449048336</v>
      </c>
      <c r="U12" s="682">
        <v>86.125750870204953</v>
      </c>
      <c r="V12" s="682">
        <v>85.044786389357597</v>
      </c>
      <c r="W12" s="682">
        <v>91.789372645840643</v>
      </c>
      <c r="X12" s="682">
        <v>87.538935000000009</v>
      </c>
      <c r="Y12" s="682">
        <v>92.712201680609056</v>
      </c>
      <c r="Z12" s="682">
        <v>90.826217892199878</v>
      </c>
      <c r="AA12" s="682">
        <v>102.74333900000001</v>
      </c>
      <c r="AB12" s="682">
        <v>96.600200000000001</v>
      </c>
      <c r="AC12" s="682">
        <v>98.695100000000011</v>
      </c>
      <c r="AD12" s="683">
        <v>91.163699999999992</v>
      </c>
      <c r="AE12" s="671"/>
      <c r="AF12" s="684">
        <v>90.826217892199907</v>
      </c>
      <c r="AG12" s="682">
        <v>102.74333900000001</v>
      </c>
      <c r="AH12" s="682">
        <v>95.912600000000012</v>
      </c>
      <c r="AI12" s="682">
        <v>97.824399999999997</v>
      </c>
      <c r="AJ12" s="682">
        <v>88.978300000000004</v>
      </c>
      <c r="AK12" s="682">
        <v>92.567899999999995</v>
      </c>
      <c r="AL12" s="682">
        <v>82.808499999999995</v>
      </c>
      <c r="AM12" s="683">
        <v>94.942100000000011</v>
      </c>
    </row>
    <row r="13" spans="1:40">
      <c r="A13" s="431" t="s">
        <v>471</v>
      </c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  <c r="R13" s="676"/>
      <c r="S13" s="676"/>
      <c r="T13" s="676"/>
      <c r="U13" s="676"/>
      <c r="V13" s="676"/>
      <c r="W13" s="676"/>
      <c r="X13" s="676"/>
      <c r="Y13" s="676"/>
      <c r="Z13" s="676"/>
      <c r="AA13" s="676"/>
      <c r="AB13" s="676"/>
      <c r="AC13" s="676"/>
      <c r="AD13" s="677"/>
      <c r="AE13" s="671"/>
      <c r="AF13" s="678"/>
      <c r="AG13" s="676"/>
      <c r="AH13" s="676"/>
      <c r="AI13" s="676"/>
      <c r="AJ13" s="676"/>
      <c r="AK13" s="676"/>
      <c r="AL13" s="676"/>
      <c r="AM13" s="677"/>
    </row>
    <row r="14" spans="1:40">
      <c r="A14" s="632" t="s">
        <v>11</v>
      </c>
      <c r="B14" s="679">
        <v>1647</v>
      </c>
      <c r="C14" s="679">
        <v>1629</v>
      </c>
      <c r="D14" s="679">
        <v>1544</v>
      </c>
      <c r="E14" s="679">
        <v>1425</v>
      </c>
      <c r="F14" s="679">
        <v>1514</v>
      </c>
      <c r="G14" s="679">
        <v>1548</v>
      </c>
      <c r="H14" s="679">
        <v>1655</v>
      </c>
      <c r="I14" s="679">
        <v>1695.2</v>
      </c>
      <c r="J14" s="679">
        <v>1702.1</v>
      </c>
      <c r="K14" s="679">
        <v>1809.4</v>
      </c>
      <c r="L14" s="679">
        <v>1842</v>
      </c>
      <c r="M14" s="679">
        <v>1916</v>
      </c>
      <c r="N14" s="679">
        <v>1968.4</v>
      </c>
      <c r="O14" s="679">
        <v>1914</v>
      </c>
      <c r="P14" s="679">
        <v>2007</v>
      </c>
      <c r="Q14" s="679">
        <v>1997</v>
      </c>
      <c r="R14" s="679">
        <v>2114</v>
      </c>
      <c r="S14" s="679">
        <v>2191</v>
      </c>
      <c r="T14" s="679">
        <v>2144</v>
      </c>
      <c r="U14" s="679">
        <v>1891.9090000000001</v>
      </c>
      <c r="V14" s="679">
        <v>1965</v>
      </c>
      <c r="W14" s="679">
        <v>2042.6</v>
      </c>
      <c r="X14" s="679">
        <v>1963.1</v>
      </c>
      <c r="Y14" s="679">
        <v>1955.147037</v>
      </c>
      <c r="Z14" s="679">
        <v>1871.3762160000001</v>
      </c>
      <c r="AA14" s="679">
        <v>1756.4</v>
      </c>
      <c r="AB14" s="679">
        <v>1685.7210680000001</v>
      </c>
      <c r="AC14" s="679">
        <v>1670.6</v>
      </c>
      <c r="AD14" s="680">
        <v>1762.962642</v>
      </c>
      <c r="AE14" s="671"/>
      <c r="AF14" s="681">
        <v>1736.6</v>
      </c>
      <c r="AG14" s="679">
        <v>1629.8</v>
      </c>
      <c r="AH14" s="679">
        <v>1567.1</v>
      </c>
      <c r="AI14" s="679">
        <v>1547.6</v>
      </c>
      <c r="AJ14" s="679">
        <v>1574.1</v>
      </c>
      <c r="AK14" s="679">
        <v>1594.5</v>
      </c>
      <c r="AL14" s="679">
        <v>1475.8</v>
      </c>
      <c r="AM14" s="1135">
        <v>1610.6</v>
      </c>
    </row>
    <row r="15" spans="1:40">
      <c r="A15" s="632" t="s">
        <v>14</v>
      </c>
      <c r="B15" s="679">
        <f>B16+B17</f>
        <v>59</v>
      </c>
      <c r="C15" s="679">
        <f t="shared" ref="C15:AD15" si="1">C16+C17</f>
        <v>56</v>
      </c>
      <c r="D15" s="679">
        <f t="shared" si="1"/>
        <v>61</v>
      </c>
      <c r="E15" s="679">
        <f t="shared" si="1"/>
        <v>57</v>
      </c>
      <c r="F15" s="679">
        <f t="shared" si="1"/>
        <v>66</v>
      </c>
      <c r="G15" s="679">
        <f t="shared" si="1"/>
        <v>71</v>
      </c>
      <c r="H15" s="679">
        <f t="shared" si="1"/>
        <v>71</v>
      </c>
      <c r="I15" s="679">
        <f t="shared" si="1"/>
        <v>73.900000000000006</v>
      </c>
      <c r="J15" s="679">
        <f t="shared" si="1"/>
        <v>78</v>
      </c>
      <c r="K15" s="679">
        <f t="shared" si="1"/>
        <v>77.400000000000006</v>
      </c>
      <c r="L15" s="679">
        <f t="shared" si="1"/>
        <v>74.699999999999989</v>
      </c>
      <c r="M15" s="679">
        <f t="shared" si="1"/>
        <v>70.364000000000004</v>
      </c>
      <c r="N15" s="679">
        <f t="shared" si="1"/>
        <v>64.448999999999998</v>
      </c>
      <c r="O15" s="679">
        <f t="shared" si="1"/>
        <v>65.706000000000003</v>
      </c>
      <c r="P15" s="679">
        <f t="shared" si="1"/>
        <v>65.405999999999992</v>
      </c>
      <c r="Q15" s="679">
        <f t="shared" si="1"/>
        <v>58.792999999999999</v>
      </c>
      <c r="R15" s="679">
        <f t="shared" si="1"/>
        <v>63.402000000000001</v>
      </c>
      <c r="S15" s="679">
        <f t="shared" si="1"/>
        <v>63.204999999999998</v>
      </c>
      <c r="T15" s="679">
        <f t="shared" si="1"/>
        <v>56.052</v>
      </c>
      <c r="U15" s="679">
        <f t="shared" si="1"/>
        <v>44.664999999999999</v>
      </c>
      <c r="V15" s="679">
        <f t="shared" si="1"/>
        <v>47.864000000000004</v>
      </c>
      <c r="W15" s="679">
        <f t="shared" si="1"/>
        <v>47.134</v>
      </c>
      <c r="X15" s="679">
        <f t="shared" si="1"/>
        <v>42.838999999999999</v>
      </c>
      <c r="Y15" s="679">
        <f t="shared" si="1"/>
        <v>43.588999999999999</v>
      </c>
      <c r="Z15" s="679">
        <f t="shared" si="1"/>
        <v>44.802999999999997</v>
      </c>
      <c r="AA15" s="679">
        <f t="shared" si="1"/>
        <v>37.613999999999997</v>
      </c>
      <c r="AB15" s="679">
        <f t="shared" si="1"/>
        <v>39.036000000000001</v>
      </c>
      <c r="AC15" s="679">
        <f t="shared" si="1"/>
        <v>41.1</v>
      </c>
      <c r="AD15" s="680">
        <f t="shared" si="1"/>
        <v>39.441521999999999</v>
      </c>
      <c r="AE15" s="671"/>
      <c r="AF15" s="681">
        <v>42.4</v>
      </c>
      <c r="AG15" s="679">
        <v>38.299999999999997</v>
      </c>
      <c r="AH15" s="679">
        <v>38.799999999999997</v>
      </c>
      <c r="AI15" s="679">
        <v>39.799999999999997</v>
      </c>
      <c r="AJ15" s="679">
        <v>40</v>
      </c>
      <c r="AK15" s="679">
        <v>36.799999999999997</v>
      </c>
      <c r="AL15" s="679">
        <v>35.200000000000003</v>
      </c>
      <c r="AM15" s="1135">
        <v>37.799999999999997</v>
      </c>
      <c r="AN15" s="679"/>
    </row>
    <row r="16" spans="1:40">
      <c r="A16" s="633" t="s">
        <v>91</v>
      </c>
      <c r="B16" s="679">
        <v>30</v>
      </c>
      <c r="C16" s="679">
        <v>27</v>
      </c>
      <c r="D16" s="679">
        <v>30</v>
      </c>
      <c r="E16" s="679">
        <v>28</v>
      </c>
      <c r="F16" s="679">
        <v>32</v>
      </c>
      <c r="G16" s="679">
        <v>35</v>
      </c>
      <c r="H16" s="679">
        <v>34</v>
      </c>
      <c r="I16" s="679">
        <v>34.799999999999997</v>
      </c>
      <c r="J16" s="679">
        <v>37.6</v>
      </c>
      <c r="K16" s="679">
        <v>37</v>
      </c>
      <c r="L16" s="679">
        <v>36.9</v>
      </c>
      <c r="M16" s="679">
        <v>33.697000000000003</v>
      </c>
      <c r="N16" s="679">
        <v>30.594999999999999</v>
      </c>
      <c r="O16" s="679">
        <v>31.858000000000001</v>
      </c>
      <c r="P16" s="679">
        <v>30.934999999999999</v>
      </c>
      <c r="Q16" s="679">
        <v>28.413</v>
      </c>
      <c r="R16" s="679">
        <v>30.751000000000001</v>
      </c>
      <c r="S16" s="679">
        <v>32.450000000000003</v>
      </c>
      <c r="T16" s="679">
        <v>28.847999999999999</v>
      </c>
      <c r="U16" s="679">
        <v>22.593</v>
      </c>
      <c r="V16" s="679">
        <v>24.317</v>
      </c>
      <c r="W16" s="679">
        <v>24.286000000000001</v>
      </c>
      <c r="X16" s="679">
        <v>23.501999999999999</v>
      </c>
      <c r="Y16" s="679">
        <v>22.047999999999998</v>
      </c>
      <c r="Z16" s="679">
        <v>22.259</v>
      </c>
      <c r="AA16" s="679">
        <v>18.399999999999999</v>
      </c>
      <c r="AB16" s="679">
        <v>16.972999999999999</v>
      </c>
      <c r="AC16" s="679">
        <v>19</v>
      </c>
      <c r="AD16" s="680">
        <v>17.433249</v>
      </c>
      <c r="AE16" s="671"/>
      <c r="AF16" s="681">
        <v>21.5</v>
      </c>
      <c r="AG16" s="679">
        <v>19.5</v>
      </c>
      <c r="AH16" s="679">
        <v>17.899999999999999</v>
      </c>
      <c r="AI16" s="679">
        <v>18.899999999999999</v>
      </c>
      <c r="AJ16" s="679">
        <v>19.2</v>
      </c>
      <c r="AK16" s="679">
        <v>18.899999999999999</v>
      </c>
      <c r="AL16" s="679">
        <v>17.3</v>
      </c>
      <c r="AM16" s="1135">
        <v>19.2</v>
      </c>
    </row>
    <row r="17" spans="1:39">
      <c r="A17" s="633" t="s">
        <v>98</v>
      </c>
      <c r="B17" s="679">
        <v>29</v>
      </c>
      <c r="C17" s="679">
        <v>29</v>
      </c>
      <c r="D17" s="679">
        <v>31</v>
      </c>
      <c r="E17" s="679">
        <v>29</v>
      </c>
      <c r="F17" s="679">
        <v>34</v>
      </c>
      <c r="G17" s="679">
        <v>36</v>
      </c>
      <c r="H17" s="679">
        <v>37</v>
      </c>
      <c r="I17" s="679">
        <v>39.1</v>
      </c>
      <c r="J17" s="679">
        <v>40.4</v>
      </c>
      <c r="K17" s="679">
        <v>40.4</v>
      </c>
      <c r="L17" s="679">
        <v>37.799999999999997</v>
      </c>
      <c r="M17" s="679">
        <v>36.667000000000002</v>
      </c>
      <c r="N17" s="679">
        <v>33.853999999999999</v>
      </c>
      <c r="O17" s="679">
        <v>33.847999999999999</v>
      </c>
      <c r="P17" s="679">
        <v>34.470999999999997</v>
      </c>
      <c r="Q17" s="679">
        <v>30.38</v>
      </c>
      <c r="R17" s="679">
        <v>32.651000000000003</v>
      </c>
      <c r="S17" s="679">
        <v>30.754999999999999</v>
      </c>
      <c r="T17" s="679">
        <v>27.204000000000001</v>
      </c>
      <c r="U17" s="679">
        <v>22.071999999999999</v>
      </c>
      <c r="V17" s="679">
        <v>23.547000000000001</v>
      </c>
      <c r="W17" s="679">
        <v>22.847999999999999</v>
      </c>
      <c r="X17" s="679">
        <v>19.337</v>
      </c>
      <c r="Y17" s="679">
        <v>21.541</v>
      </c>
      <c r="Z17" s="679">
        <v>22.544</v>
      </c>
      <c r="AA17" s="679">
        <v>19.213999999999999</v>
      </c>
      <c r="AB17" s="679">
        <v>22.062999999999999</v>
      </c>
      <c r="AC17" s="679">
        <v>22.1</v>
      </c>
      <c r="AD17" s="680">
        <v>22.008272999999999</v>
      </c>
      <c r="AE17" s="671"/>
      <c r="AF17" s="681">
        <v>20.9</v>
      </c>
      <c r="AG17" s="679">
        <v>18.8</v>
      </c>
      <c r="AH17" s="679">
        <v>20.9</v>
      </c>
      <c r="AI17" s="679">
        <v>20.9</v>
      </c>
      <c r="AJ17" s="679">
        <v>20.8</v>
      </c>
      <c r="AK17" s="679">
        <v>17.899999999999999</v>
      </c>
      <c r="AL17" s="679">
        <v>18</v>
      </c>
      <c r="AM17" s="1135">
        <v>18.600000000000001</v>
      </c>
    </row>
    <row r="18" spans="1:39">
      <c r="A18" s="427" t="s">
        <v>169</v>
      </c>
      <c r="B18" s="682">
        <v>1706</v>
      </c>
      <c r="C18" s="682">
        <v>1685</v>
      </c>
      <c r="D18" s="682">
        <v>1605</v>
      </c>
      <c r="E18" s="682">
        <v>1482</v>
      </c>
      <c r="F18" s="682">
        <v>1580</v>
      </c>
      <c r="G18" s="682">
        <v>1619</v>
      </c>
      <c r="H18" s="682">
        <v>1726</v>
      </c>
      <c r="I18" s="682">
        <v>1770.4</v>
      </c>
      <c r="J18" s="682">
        <v>1781.3</v>
      </c>
      <c r="K18" s="682">
        <v>1888</v>
      </c>
      <c r="L18" s="682">
        <v>1917.5</v>
      </c>
      <c r="M18" s="682">
        <v>1987</v>
      </c>
      <c r="N18" s="682">
        <v>2033.6</v>
      </c>
      <c r="O18" s="682">
        <v>1980.4</v>
      </c>
      <c r="P18" s="682">
        <v>2072.8000000000002</v>
      </c>
      <c r="Q18" s="682">
        <v>2056.6</v>
      </c>
      <c r="R18" s="682">
        <v>2177.6999999999998</v>
      </c>
      <c r="S18" s="682">
        <v>2254.8000000000002</v>
      </c>
      <c r="T18" s="682">
        <v>2200.6999999999998</v>
      </c>
      <c r="U18" s="682">
        <v>1936.9</v>
      </c>
      <c r="V18" s="682">
        <v>2012.8647759999999</v>
      </c>
      <c r="W18" s="682">
        <v>2089.9018599999999</v>
      </c>
      <c r="X18" s="682">
        <v>2006.118275</v>
      </c>
      <c r="Y18" s="682">
        <v>1998.9642039999999</v>
      </c>
      <c r="Z18" s="682">
        <v>1916.3421189999999</v>
      </c>
      <c r="AA18" s="682">
        <v>1794.2</v>
      </c>
      <c r="AB18" s="682">
        <v>1724.9107710000003</v>
      </c>
      <c r="AC18" s="682">
        <v>1711.8359380000002</v>
      </c>
      <c r="AD18" s="683">
        <v>1802.9411859999998</v>
      </c>
      <c r="AE18" s="671"/>
      <c r="AF18" s="684">
        <v>1779</v>
      </c>
      <c r="AG18" s="682">
        <v>1668.1</v>
      </c>
      <c r="AH18" s="682">
        <v>1605.9</v>
      </c>
      <c r="AI18" s="682">
        <v>1587.4</v>
      </c>
      <c r="AJ18" s="682">
        <v>1614.1</v>
      </c>
      <c r="AK18" s="682">
        <v>1631.3</v>
      </c>
      <c r="AL18" s="682">
        <v>1511</v>
      </c>
      <c r="AM18" s="1136">
        <v>1648.5</v>
      </c>
    </row>
    <row r="19" spans="1:39">
      <c r="A19" s="158" t="s">
        <v>362</v>
      </c>
      <c r="B19" s="676"/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676"/>
      <c r="N19" s="676"/>
      <c r="O19" s="676"/>
      <c r="P19" s="676"/>
      <c r="Q19" s="676"/>
      <c r="R19" s="676"/>
      <c r="S19" s="676"/>
      <c r="T19" s="676"/>
      <c r="U19" s="676"/>
      <c r="V19" s="676"/>
      <c r="W19" s="676"/>
      <c r="X19" s="676"/>
      <c r="Y19" s="676"/>
      <c r="Z19" s="676"/>
      <c r="AA19" s="676"/>
      <c r="AB19" s="676"/>
      <c r="AC19" s="676"/>
      <c r="AD19" s="677"/>
      <c r="AE19" s="671"/>
      <c r="AF19" s="678"/>
      <c r="AG19" s="676"/>
      <c r="AH19" s="676"/>
      <c r="AI19" s="676"/>
      <c r="AJ19" s="676"/>
      <c r="AK19" s="676"/>
      <c r="AL19" s="676"/>
      <c r="AM19" s="677"/>
    </row>
    <row r="20" spans="1:39">
      <c r="A20" s="159" t="s">
        <v>7</v>
      </c>
      <c r="B20" s="382">
        <v>32.9</v>
      </c>
      <c r="C20" s="382">
        <v>33</v>
      </c>
      <c r="D20" s="382">
        <v>31.3</v>
      </c>
      <c r="E20" s="382">
        <v>26.2</v>
      </c>
      <c r="F20" s="382">
        <v>25.5</v>
      </c>
      <c r="G20" s="382">
        <v>25.2</v>
      </c>
      <c r="H20" s="382">
        <v>22.9</v>
      </c>
      <c r="I20" s="382">
        <v>22.1</v>
      </c>
      <c r="J20" s="382">
        <v>23.8</v>
      </c>
      <c r="K20" s="382">
        <v>26.4</v>
      </c>
      <c r="L20" s="382">
        <v>26.7</v>
      </c>
      <c r="M20" s="382">
        <v>24.8</v>
      </c>
      <c r="N20" s="382">
        <v>26.5</v>
      </c>
      <c r="O20" s="382">
        <v>27.2</v>
      </c>
      <c r="P20" s="382">
        <v>27.5</v>
      </c>
      <c r="Q20" s="382">
        <v>28.9</v>
      </c>
      <c r="R20" s="382">
        <v>30.6</v>
      </c>
      <c r="S20" s="382">
        <v>29.9</v>
      </c>
      <c r="T20" s="382">
        <v>29.6</v>
      </c>
      <c r="U20" s="382">
        <v>30</v>
      </c>
      <c r="V20" s="382">
        <v>30.3</v>
      </c>
      <c r="W20" s="382">
        <v>30.7</v>
      </c>
      <c r="X20" s="382">
        <v>29.4</v>
      </c>
      <c r="Y20" s="382">
        <v>28.9</v>
      </c>
      <c r="Z20" s="382">
        <v>28.249338999999999</v>
      </c>
      <c r="AA20" s="382">
        <v>26.98</v>
      </c>
      <c r="AB20" s="382">
        <v>27.4</v>
      </c>
      <c r="AC20" s="382">
        <v>26.5</v>
      </c>
      <c r="AD20" s="629">
        <v>29.2</v>
      </c>
      <c r="AE20" s="671"/>
      <c r="AF20" s="643">
        <v>28.25</v>
      </c>
      <c r="AG20" s="382">
        <v>26.99</v>
      </c>
      <c r="AH20" s="382">
        <v>27.4</v>
      </c>
      <c r="AI20" s="382">
        <v>26.54</v>
      </c>
      <c r="AJ20" s="382">
        <v>27.92</v>
      </c>
      <c r="AK20" s="382">
        <v>30.5</v>
      </c>
      <c r="AL20" s="382">
        <v>28.189999999999998</v>
      </c>
      <c r="AM20" s="629">
        <v>29.610462000000002</v>
      </c>
    </row>
    <row r="21" spans="1:39" s="1142" customFormat="1">
      <c r="A21" s="1137" t="s">
        <v>170</v>
      </c>
      <c r="B21" s="1138">
        <v>31.8</v>
      </c>
      <c r="C21" s="1138">
        <v>31.9</v>
      </c>
      <c r="D21" s="1138">
        <v>30.2</v>
      </c>
      <c r="E21" s="1138">
        <v>25.2</v>
      </c>
      <c r="F21" s="1138">
        <v>24.7</v>
      </c>
      <c r="G21" s="1138">
        <v>24</v>
      </c>
      <c r="H21" s="1138">
        <v>21.6</v>
      </c>
      <c r="I21" s="1138">
        <v>20.9</v>
      </c>
      <c r="J21" s="1138">
        <v>22.2</v>
      </c>
      <c r="K21" s="1138">
        <v>24.5</v>
      </c>
      <c r="L21" s="1138">
        <v>24.6</v>
      </c>
      <c r="M21" s="1138">
        <v>22.6</v>
      </c>
      <c r="N21" s="1138">
        <v>24.3</v>
      </c>
      <c r="O21" s="1138">
        <v>24.6</v>
      </c>
      <c r="P21" s="1138">
        <v>24.7</v>
      </c>
      <c r="Q21" s="1138">
        <v>25.9</v>
      </c>
      <c r="R21" s="1138">
        <v>27.9</v>
      </c>
      <c r="S21" s="1138">
        <v>26.8</v>
      </c>
      <c r="T21" s="1138">
        <v>25.7</v>
      </c>
      <c r="U21" s="1138">
        <v>26</v>
      </c>
      <c r="V21" s="1138">
        <v>26.7</v>
      </c>
      <c r="W21" s="1138">
        <v>27.4</v>
      </c>
      <c r="X21" s="1138">
        <v>26.1</v>
      </c>
      <c r="Y21" s="1138">
        <v>25.5</v>
      </c>
      <c r="Z21" s="1138">
        <v>24.5</v>
      </c>
      <c r="AA21" s="1138">
        <v>23.1</v>
      </c>
      <c r="AB21" s="1138">
        <v>23.6</v>
      </c>
      <c r="AC21" s="1138">
        <v>23</v>
      </c>
      <c r="AD21" s="1139">
        <v>25.4</v>
      </c>
      <c r="AE21" s="1140"/>
      <c r="AF21" s="1141">
        <v>24.458849999999998</v>
      </c>
      <c r="AG21" s="1138">
        <v>23.057557000000003</v>
      </c>
      <c r="AH21" s="1138">
        <v>24.059940000000001</v>
      </c>
      <c r="AI21" s="1138">
        <v>23.312736000000001</v>
      </c>
      <c r="AJ21" s="1138">
        <v>24.759456000000004</v>
      </c>
      <c r="AK21" s="1138">
        <v>26.489249999999998</v>
      </c>
      <c r="AL21" s="1138">
        <v>23.623219999999996</v>
      </c>
      <c r="AM21" s="1139">
        <v>24.324994533000005</v>
      </c>
    </row>
    <row r="22" spans="1:39">
      <c r="A22" s="159" t="s">
        <v>8</v>
      </c>
      <c r="B22" s="624">
        <f t="shared" ref="B22:AD22" si="2">B23+B25</f>
        <v>30.7</v>
      </c>
      <c r="C22" s="624">
        <f t="shared" si="2"/>
        <v>28.2</v>
      </c>
      <c r="D22" s="624">
        <f t="shared" si="2"/>
        <v>28.6</v>
      </c>
      <c r="E22" s="624">
        <f t="shared" si="2"/>
        <v>27.7</v>
      </c>
      <c r="F22" s="624">
        <f t="shared" si="2"/>
        <v>27.8</v>
      </c>
      <c r="G22" s="624">
        <f t="shared" si="2"/>
        <v>29.7</v>
      </c>
      <c r="H22" s="624">
        <f t="shared" si="2"/>
        <v>27.799999999999997</v>
      </c>
      <c r="I22" s="624">
        <f t="shared" si="2"/>
        <v>27.4</v>
      </c>
      <c r="J22" s="624">
        <f t="shared" si="2"/>
        <v>27</v>
      </c>
      <c r="K22" s="624">
        <f t="shared" si="2"/>
        <v>28.6</v>
      </c>
      <c r="L22" s="624">
        <f t="shared" si="2"/>
        <v>32</v>
      </c>
      <c r="M22" s="624">
        <f t="shared" si="2"/>
        <v>31.4</v>
      </c>
      <c r="N22" s="624">
        <f t="shared" si="2"/>
        <v>30.3</v>
      </c>
      <c r="O22" s="624">
        <f t="shared" si="2"/>
        <v>27.5</v>
      </c>
      <c r="P22" s="624">
        <f t="shared" si="2"/>
        <v>30.5</v>
      </c>
      <c r="Q22" s="624">
        <f t="shared" si="2"/>
        <v>30.6</v>
      </c>
      <c r="R22" s="624">
        <f t="shared" si="2"/>
        <v>31.7</v>
      </c>
      <c r="S22" s="624">
        <f t="shared" si="2"/>
        <v>31.8</v>
      </c>
      <c r="T22" s="624">
        <f t="shared" si="2"/>
        <v>30.6</v>
      </c>
      <c r="U22" s="624">
        <f t="shared" si="2"/>
        <v>26.1</v>
      </c>
      <c r="V22" s="624">
        <f t="shared" si="2"/>
        <v>30.2</v>
      </c>
      <c r="W22" s="624">
        <f t="shared" si="2"/>
        <v>27.9</v>
      </c>
      <c r="X22" s="624">
        <f t="shared" si="2"/>
        <v>28.7</v>
      </c>
      <c r="Y22" s="624">
        <f t="shared" si="2"/>
        <v>29.3</v>
      </c>
      <c r="Z22" s="624">
        <f t="shared" si="2"/>
        <v>28.300919</v>
      </c>
      <c r="AA22" s="624">
        <f t="shared" si="2"/>
        <v>26.689999999999998</v>
      </c>
      <c r="AB22" s="624">
        <f t="shared" si="2"/>
        <v>25.4</v>
      </c>
      <c r="AC22" s="624">
        <f t="shared" si="2"/>
        <v>26</v>
      </c>
      <c r="AD22" s="635">
        <f t="shared" si="2"/>
        <v>23.8</v>
      </c>
      <c r="AE22" s="671"/>
      <c r="AF22" s="644">
        <v>28.31</v>
      </c>
      <c r="AG22" s="624">
        <v>26.74</v>
      </c>
      <c r="AH22" s="624">
        <v>25.36</v>
      </c>
      <c r="AI22" s="624">
        <v>26.01</v>
      </c>
      <c r="AJ22" s="624">
        <v>23.78</v>
      </c>
      <c r="AK22" s="624">
        <v>25.85</v>
      </c>
      <c r="AL22" s="624">
        <v>22.22</v>
      </c>
      <c r="AM22" s="635">
        <v>22.329440999999999</v>
      </c>
    </row>
    <row r="23" spans="1:39">
      <c r="A23" s="631" t="s">
        <v>363</v>
      </c>
      <c r="B23" s="382">
        <v>12.2</v>
      </c>
      <c r="C23" s="382">
        <v>12</v>
      </c>
      <c r="D23" s="382">
        <v>11.8</v>
      </c>
      <c r="E23" s="382">
        <v>10.7</v>
      </c>
      <c r="F23" s="382">
        <v>11.2</v>
      </c>
      <c r="G23" s="382">
        <v>12</v>
      </c>
      <c r="H23" s="382">
        <v>11.1</v>
      </c>
      <c r="I23" s="382">
        <v>11.1</v>
      </c>
      <c r="J23" s="382">
        <v>10.5</v>
      </c>
      <c r="K23" s="382">
        <v>12</v>
      </c>
      <c r="L23" s="382">
        <v>12.7</v>
      </c>
      <c r="M23" s="382">
        <v>13.6</v>
      </c>
      <c r="N23" s="382">
        <v>13.2</v>
      </c>
      <c r="O23" s="382">
        <v>12.1</v>
      </c>
      <c r="P23" s="382">
        <v>14.4</v>
      </c>
      <c r="Q23" s="382">
        <v>14.3</v>
      </c>
      <c r="R23" s="382">
        <v>14.3</v>
      </c>
      <c r="S23" s="382">
        <v>14.2</v>
      </c>
      <c r="T23" s="382">
        <v>13.8</v>
      </c>
      <c r="U23" s="382">
        <v>10.4</v>
      </c>
      <c r="V23" s="382">
        <v>13.5</v>
      </c>
      <c r="W23" s="382">
        <v>13.1</v>
      </c>
      <c r="X23" s="382">
        <v>12.5</v>
      </c>
      <c r="Y23" s="382">
        <v>13</v>
      </c>
      <c r="Z23" s="382">
        <v>12.155232</v>
      </c>
      <c r="AA23" s="382">
        <v>11.29</v>
      </c>
      <c r="AB23" s="382">
        <v>10.6</v>
      </c>
      <c r="AC23" s="382">
        <v>11</v>
      </c>
      <c r="AD23" s="629">
        <v>9</v>
      </c>
      <c r="AE23" s="671"/>
      <c r="AF23" s="643">
        <v>12.16</v>
      </c>
      <c r="AG23" s="382">
        <v>11.33</v>
      </c>
      <c r="AH23" s="382">
        <v>10.58</v>
      </c>
      <c r="AI23" s="382">
        <v>11.01</v>
      </c>
      <c r="AJ23" s="382">
        <v>8.99</v>
      </c>
      <c r="AK23" s="382">
        <v>10.050000000000001</v>
      </c>
      <c r="AL23" s="382">
        <v>9.17</v>
      </c>
      <c r="AM23" s="629">
        <v>9.504785</v>
      </c>
    </row>
    <row r="24" spans="1:39" s="1142" customFormat="1">
      <c r="A24" s="1137" t="s">
        <v>170</v>
      </c>
      <c r="B24" s="1138">
        <v>1.4</v>
      </c>
      <c r="C24" s="1138">
        <v>1.6</v>
      </c>
      <c r="D24" s="1138">
        <v>1.4</v>
      </c>
      <c r="E24" s="1138">
        <v>1</v>
      </c>
      <c r="F24" s="1138">
        <v>1</v>
      </c>
      <c r="G24" s="1138">
        <v>1.2</v>
      </c>
      <c r="H24" s="1138">
        <v>1.3</v>
      </c>
      <c r="I24" s="1138">
        <v>1.6</v>
      </c>
      <c r="J24" s="1138">
        <v>1</v>
      </c>
      <c r="K24" s="1138">
        <v>0.9</v>
      </c>
      <c r="L24" s="1138">
        <v>1.3</v>
      </c>
      <c r="M24" s="1138">
        <v>1.5</v>
      </c>
      <c r="N24" s="1138">
        <v>1.2</v>
      </c>
      <c r="O24" s="1138">
        <v>1.3</v>
      </c>
      <c r="P24" s="1138">
        <v>1.5</v>
      </c>
      <c r="Q24" s="1138">
        <v>1.5</v>
      </c>
      <c r="R24" s="1138">
        <v>1.6</v>
      </c>
      <c r="S24" s="1138">
        <v>1.7</v>
      </c>
      <c r="T24" s="1138">
        <v>1.7</v>
      </c>
      <c r="U24" s="1138">
        <v>1.2</v>
      </c>
      <c r="V24" s="1138">
        <v>1.5</v>
      </c>
      <c r="W24" s="1138">
        <v>1.6</v>
      </c>
      <c r="X24" s="1138">
        <v>1.5</v>
      </c>
      <c r="Y24" s="1138">
        <v>1.4</v>
      </c>
      <c r="Z24" s="1138">
        <v>1.4</v>
      </c>
      <c r="AA24" s="1138">
        <v>1.3</v>
      </c>
      <c r="AB24" s="1138">
        <v>1.3</v>
      </c>
      <c r="AC24" s="1138">
        <v>1.5</v>
      </c>
      <c r="AD24" s="1139">
        <v>1.5</v>
      </c>
      <c r="AE24" s="1140"/>
      <c r="AF24" s="1141">
        <v>1.443392</v>
      </c>
      <c r="AG24" s="1138">
        <v>1.407186</v>
      </c>
      <c r="AH24" s="1138">
        <v>1.335196</v>
      </c>
      <c r="AI24" s="1138">
        <v>1.4984609999999998</v>
      </c>
      <c r="AJ24" s="1138">
        <v>1.174094</v>
      </c>
      <c r="AK24" s="1138">
        <v>1.3527300000000002</v>
      </c>
      <c r="AL24" s="1138">
        <v>1.1260759999999999</v>
      </c>
      <c r="AM24" s="1139">
        <v>1.324967029</v>
      </c>
    </row>
    <row r="25" spans="1:39">
      <c r="A25" s="631" t="s">
        <v>364</v>
      </c>
      <c r="B25" s="382">
        <v>18.5</v>
      </c>
      <c r="C25" s="382">
        <v>16.2</v>
      </c>
      <c r="D25" s="382">
        <v>16.8</v>
      </c>
      <c r="E25" s="382">
        <v>17</v>
      </c>
      <c r="F25" s="382">
        <v>16.600000000000001</v>
      </c>
      <c r="G25" s="382">
        <v>17.7</v>
      </c>
      <c r="H25" s="382">
        <v>16.7</v>
      </c>
      <c r="I25" s="382">
        <v>16.3</v>
      </c>
      <c r="J25" s="382">
        <v>16.5</v>
      </c>
      <c r="K25" s="382">
        <v>16.600000000000001</v>
      </c>
      <c r="L25" s="382">
        <v>19.3</v>
      </c>
      <c r="M25" s="382">
        <v>17.8</v>
      </c>
      <c r="N25" s="382">
        <v>17.100000000000001</v>
      </c>
      <c r="O25" s="382">
        <v>15.4</v>
      </c>
      <c r="P25" s="382">
        <v>16.100000000000001</v>
      </c>
      <c r="Q25" s="382">
        <v>16.3</v>
      </c>
      <c r="R25" s="382">
        <v>17.399999999999999</v>
      </c>
      <c r="S25" s="382">
        <v>17.600000000000001</v>
      </c>
      <c r="T25" s="382">
        <v>16.8</v>
      </c>
      <c r="U25" s="382">
        <v>15.7</v>
      </c>
      <c r="V25" s="382">
        <v>16.7</v>
      </c>
      <c r="W25" s="382">
        <v>14.8</v>
      </c>
      <c r="X25" s="382">
        <v>16.2</v>
      </c>
      <c r="Y25" s="382">
        <v>16.3</v>
      </c>
      <c r="Z25" s="382">
        <v>16.145686999999999</v>
      </c>
      <c r="AA25" s="382">
        <v>15.4</v>
      </c>
      <c r="AB25" s="382">
        <v>14.8</v>
      </c>
      <c r="AC25" s="382">
        <v>15</v>
      </c>
      <c r="AD25" s="629">
        <v>14.8</v>
      </c>
      <c r="AE25" s="671"/>
      <c r="AF25" s="643">
        <v>16.149999999999999</v>
      </c>
      <c r="AG25" s="382">
        <v>15.41</v>
      </c>
      <c r="AH25" s="382">
        <v>14.78</v>
      </c>
      <c r="AI25" s="382">
        <v>15</v>
      </c>
      <c r="AJ25" s="382">
        <v>14.79</v>
      </c>
      <c r="AK25" s="382">
        <v>15.8</v>
      </c>
      <c r="AL25" s="382">
        <v>13.05</v>
      </c>
      <c r="AM25" s="629">
        <v>12.824655999999999</v>
      </c>
    </row>
    <row r="26" spans="1:39" s="1142" customFormat="1">
      <c r="A26" s="1137" t="s">
        <v>170</v>
      </c>
      <c r="B26" s="1138">
        <v>-2.1</v>
      </c>
      <c r="C26" s="1138">
        <v>1.6</v>
      </c>
      <c r="D26" s="1138">
        <v>1.8</v>
      </c>
      <c r="E26" s="1138">
        <v>1.6</v>
      </c>
      <c r="F26" s="1138">
        <v>1.7</v>
      </c>
      <c r="G26" s="1138">
        <v>2.1</v>
      </c>
      <c r="H26" s="1138">
        <v>1.9</v>
      </c>
      <c r="I26" s="1138">
        <v>1.6</v>
      </c>
      <c r="J26" s="1138">
        <v>1.6</v>
      </c>
      <c r="K26" s="1138">
        <v>1.6</v>
      </c>
      <c r="L26" s="1138">
        <v>1.7</v>
      </c>
      <c r="M26" s="1138">
        <v>1.6</v>
      </c>
      <c r="N26" s="1138">
        <v>1.4</v>
      </c>
      <c r="O26" s="1138">
        <v>1.7</v>
      </c>
      <c r="P26" s="1138">
        <v>1.8</v>
      </c>
      <c r="Q26" s="1138">
        <v>1.8</v>
      </c>
      <c r="R26" s="1138">
        <v>1.9</v>
      </c>
      <c r="S26" s="1138">
        <v>1.9</v>
      </c>
      <c r="T26" s="1138">
        <v>1.8</v>
      </c>
      <c r="U26" s="1138">
        <v>1.8</v>
      </c>
      <c r="V26" s="1138">
        <v>1.9</v>
      </c>
      <c r="W26" s="1138">
        <v>1.8</v>
      </c>
      <c r="X26" s="1138">
        <v>2.1</v>
      </c>
      <c r="Y26" s="1138">
        <v>2.1</v>
      </c>
      <c r="Z26" s="1138">
        <v>2</v>
      </c>
      <c r="AA26" s="1138">
        <v>1.94</v>
      </c>
      <c r="AB26" s="1138">
        <v>1.8</v>
      </c>
      <c r="AC26" s="1138">
        <v>1.9</v>
      </c>
      <c r="AD26" s="1139">
        <v>2.1</v>
      </c>
      <c r="AE26" s="1140"/>
      <c r="AF26" s="1141">
        <v>1.9170049999999998</v>
      </c>
      <c r="AG26" s="1138">
        <v>1.9139220000000001</v>
      </c>
      <c r="AH26" s="1138">
        <v>1.8652359999999999</v>
      </c>
      <c r="AI26" s="1138">
        <v>2.0414999999999996</v>
      </c>
      <c r="AJ26" s="1138">
        <v>1.9315739999999999</v>
      </c>
      <c r="AK26" s="1138">
        <v>2.1266800000000003</v>
      </c>
      <c r="AL26" s="1138">
        <v>1.6025399999999999</v>
      </c>
      <c r="AM26" s="1139">
        <v>1.7877570463999999</v>
      </c>
    </row>
    <row r="27" spans="1:39">
      <c r="A27" s="425" t="s">
        <v>60</v>
      </c>
      <c r="B27" s="382">
        <v>2.5</v>
      </c>
      <c r="C27" s="679"/>
      <c r="D27" s="679"/>
      <c r="E27" s="679"/>
      <c r="F27" s="679"/>
      <c r="G27" s="679"/>
      <c r="H27" s="679"/>
      <c r="I27" s="679"/>
      <c r="J27" s="679"/>
      <c r="K27" s="679"/>
      <c r="L27" s="679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80"/>
      <c r="AE27" s="671"/>
      <c r="AF27" s="681"/>
      <c r="AG27" s="679"/>
      <c r="AH27" s="679"/>
      <c r="AI27" s="679"/>
      <c r="AJ27" s="679"/>
      <c r="AK27" s="679"/>
      <c r="AL27" s="679"/>
      <c r="AM27" s="680"/>
    </row>
    <row r="28" spans="1:39" s="1142" customFormat="1">
      <c r="A28" s="1137" t="s">
        <v>170</v>
      </c>
      <c r="B28" s="1138">
        <v>0.2</v>
      </c>
      <c r="C28" s="1138"/>
      <c r="D28" s="1138"/>
      <c r="E28" s="1138"/>
      <c r="F28" s="1138"/>
      <c r="G28" s="1138"/>
      <c r="H28" s="1138"/>
      <c r="I28" s="1138"/>
      <c r="J28" s="1138"/>
      <c r="K28" s="1138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9"/>
      <c r="AE28" s="1140"/>
      <c r="AF28" s="1141"/>
      <c r="AG28" s="1138"/>
      <c r="AH28" s="1138"/>
      <c r="AI28" s="1138"/>
      <c r="AJ28" s="1138"/>
      <c r="AK28" s="1138"/>
      <c r="AL28" s="1138"/>
      <c r="AM28" s="1139"/>
    </row>
    <row r="29" spans="1:39">
      <c r="A29" s="634" t="s">
        <v>169</v>
      </c>
      <c r="B29" s="385">
        <v>66.099999999999994</v>
      </c>
      <c r="C29" s="385">
        <v>61.2</v>
      </c>
      <c r="D29" s="385">
        <v>59.9</v>
      </c>
      <c r="E29" s="385">
        <v>53.9</v>
      </c>
      <c r="F29" s="385">
        <v>53.3</v>
      </c>
      <c r="G29" s="385">
        <v>54.9</v>
      </c>
      <c r="H29" s="385">
        <v>50.7</v>
      </c>
      <c r="I29" s="385">
        <v>49.5</v>
      </c>
      <c r="J29" s="385">
        <v>50.8</v>
      </c>
      <c r="K29" s="385">
        <v>55</v>
      </c>
      <c r="L29" s="385">
        <v>58.7</v>
      </c>
      <c r="M29" s="385">
        <v>56.2</v>
      </c>
      <c r="N29" s="385">
        <v>56.8</v>
      </c>
      <c r="O29" s="385">
        <v>54.7</v>
      </c>
      <c r="P29" s="385">
        <v>58</v>
      </c>
      <c r="Q29" s="385">
        <v>59.5</v>
      </c>
      <c r="R29" s="385">
        <v>62.3</v>
      </c>
      <c r="S29" s="385">
        <v>61.7</v>
      </c>
      <c r="T29" s="385">
        <v>60.2</v>
      </c>
      <c r="U29" s="385">
        <v>56.1</v>
      </c>
      <c r="V29" s="385">
        <v>60.5</v>
      </c>
      <c r="W29" s="385">
        <v>58.6</v>
      </c>
      <c r="X29" s="385">
        <v>58.1</v>
      </c>
      <c r="Y29" s="385">
        <v>58.2</v>
      </c>
      <c r="Z29" s="385">
        <v>56.550257999999999</v>
      </c>
      <c r="AA29" s="385">
        <v>53.67</v>
      </c>
      <c r="AB29" s="385">
        <v>52.7</v>
      </c>
      <c r="AC29" s="385">
        <v>52.5</v>
      </c>
      <c r="AD29" s="636">
        <v>53</v>
      </c>
      <c r="AE29" s="671"/>
      <c r="AF29" s="645">
        <v>56.56</v>
      </c>
      <c r="AG29" s="385">
        <v>53.73</v>
      </c>
      <c r="AH29" s="385">
        <v>52.76</v>
      </c>
      <c r="AI29" s="385">
        <v>52.55</v>
      </c>
      <c r="AJ29" s="385">
        <v>51.71</v>
      </c>
      <c r="AK29" s="385">
        <v>56.34</v>
      </c>
      <c r="AL29" s="385">
        <v>50.41</v>
      </c>
      <c r="AM29" s="636">
        <v>51.939903000000001</v>
      </c>
    </row>
    <row r="30" spans="1:39" s="1142" customFormat="1">
      <c r="A30" s="1143" t="s">
        <v>170</v>
      </c>
      <c r="B30" s="1144">
        <v>35.5</v>
      </c>
      <c r="C30" s="1144">
        <v>35</v>
      </c>
      <c r="D30" s="1144">
        <v>33.4</v>
      </c>
      <c r="E30" s="1144">
        <v>27.8</v>
      </c>
      <c r="F30" s="1144">
        <v>27.4</v>
      </c>
      <c r="G30" s="1144">
        <v>27.3</v>
      </c>
      <c r="H30" s="1144">
        <v>24.8</v>
      </c>
      <c r="I30" s="1144">
        <v>23.8</v>
      </c>
      <c r="J30" s="1144">
        <v>24.8</v>
      </c>
      <c r="K30" s="1144">
        <v>27</v>
      </c>
      <c r="L30" s="1144">
        <v>27.6</v>
      </c>
      <c r="M30" s="1144">
        <v>25.7</v>
      </c>
      <c r="N30" s="1144">
        <v>26.9</v>
      </c>
      <c r="O30" s="1144">
        <v>27.6</v>
      </c>
      <c r="P30" s="1144">
        <v>28</v>
      </c>
      <c r="Q30" s="1144">
        <v>29.2</v>
      </c>
      <c r="R30" s="1144">
        <v>31.4</v>
      </c>
      <c r="S30" s="1144">
        <v>30.4</v>
      </c>
      <c r="T30" s="1144">
        <v>29.2</v>
      </c>
      <c r="U30" s="1144">
        <v>29</v>
      </c>
      <c r="V30" s="1144">
        <v>30.1</v>
      </c>
      <c r="W30" s="1144">
        <v>30.8</v>
      </c>
      <c r="X30" s="1144">
        <v>29.7</v>
      </c>
      <c r="Y30" s="1144">
        <v>28.9</v>
      </c>
      <c r="Z30" s="1144">
        <v>27.8</v>
      </c>
      <c r="AA30" s="1144">
        <v>26.34</v>
      </c>
      <c r="AB30" s="1144">
        <v>26.7</v>
      </c>
      <c r="AC30" s="1144">
        <v>26.5</v>
      </c>
      <c r="AD30" s="1145">
        <v>29</v>
      </c>
      <c r="AE30" s="1140"/>
      <c r="AF30" s="1146">
        <v>27.819246999999997</v>
      </c>
      <c r="AG30" s="1144">
        <v>26.378665000000002</v>
      </c>
      <c r="AH30" s="1144">
        <v>27.260372</v>
      </c>
      <c r="AI30" s="1144">
        <v>26.852696999999999</v>
      </c>
      <c r="AJ30" s="1144">
        <v>27.865124000000005</v>
      </c>
      <c r="AK30" s="1144">
        <v>29.96866</v>
      </c>
      <c r="AL30" s="1144">
        <v>26.351835999999999</v>
      </c>
      <c r="AM30" s="1145">
        <v>27.437718608400004</v>
      </c>
    </row>
    <row r="31" spans="1:39">
      <c r="A31" s="158" t="s">
        <v>472</v>
      </c>
      <c r="B31" s="639">
        <v>67.974999999999994</v>
      </c>
      <c r="C31" s="639">
        <v>70.646000000000001</v>
      </c>
      <c r="D31" s="639">
        <v>71.459000000000003</v>
      </c>
      <c r="E31" s="639">
        <v>73.424999999999997</v>
      </c>
      <c r="F31" s="639">
        <v>73.977999999999994</v>
      </c>
      <c r="G31" s="639">
        <v>73.722999999999999</v>
      </c>
      <c r="H31" s="639">
        <v>76.103999999999999</v>
      </c>
      <c r="I31" s="639">
        <v>76.873000000000005</v>
      </c>
      <c r="J31" s="639">
        <v>78.709999999999994</v>
      </c>
      <c r="K31" s="639">
        <v>76.325999999999993</v>
      </c>
      <c r="L31" s="639">
        <v>77.879000000000005</v>
      </c>
      <c r="M31" s="639">
        <v>80.444000000000003</v>
      </c>
      <c r="N31" s="639">
        <v>78.459999999999994</v>
      </c>
      <c r="O31" s="639">
        <v>80.206000000000003</v>
      </c>
      <c r="P31" s="639">
        <v>78.150999999999996</v>
      </c>
      <c r="Q31" s="639">
        <v>77.366</v>
      </c>
      <c r="R31" s="639">
        <v>81.209000000000003</v>
      </c>
      <c r="S31" s="639">
        <v>76.668999999999997</v>
      </c>
      <c r="T31" s="639">
        <v>75.754999999999995</v>
      </c>
      <c r="U31" s="639">
        <v>72.046000000000006</v>
      </c>
      <c r="V31" s="639">
        <v>73.322000000000003</v>
      </c>
      <c r="W31" s="639">
        <v>70.415000000000006</v>
      </c>
      <c r="X31" s="639">
        <v>64.823716000000005</v>
      </c>
      <c r="Y31" s="639">
        <v>57.904046999999998</v>
      </c>
      <c r="Z31" s="639">
        <v>56.542969999999997</v>
      </c>
      <c r="AA31" s="639">
        <v>59.5</v>
      </c>
      <c r="AB31" s="640">
        <v>59.156396999999998</v>
      </c>
      <c r="AC31" s="640">
        <v>57.957999000000001</v>
      </c>
      <c r="AD31" s="641">
        <v>62.396016620338912</v>
      </c>
      <c r="AE31" s="671"/>
      <c r="AF31" s="670">
        <v>52.616709</v>
      </c>
      <c r="AG31" s="639">
        <v>55.035331999999997</v>
      </c>
      <c r="AH31" s="640">
        <v>53.409371</v>
      </c>
      <c r="AI31" s="640">
        <v>51.066223999999998</v>
      </c>
      <c r="AJ31" s="640">
        <v>50.983002999999997</v>
      </c>
      <c r="AK31" s="640">
        <v>46.306449999999998</v>
      </c>
      <c r="AL31" s="640">
        <v>33.129708000000001</v>
      </c>
      <c r="AM31" s="641">
        <v>35.695137000000003</v>
      </c>
    </row>
    <row r="32" spans="1:39">
      <c r="A32" s="159" t="s">
        <v>19</v>
      </c>
      <c r="B32" s="627">
        <v>27.452999999999999</v>
      </c>
      <c r="C32" s="627">
        <v>30.114000000000001</v>
      </c>
      <c r="D32" s="627">
        <v>29.641999999999999</v>
      </c>
      <c r="E32" s="627">
        <v>29.837</v>
      </c>
      <c r="F32" s="627">
        <v>30.164000000000001</v>
      </c>
      <c r="G32" s="627">
        <v>32.289000000000001</v>
      </c>
      <c r="H32" s="627">
        <v>35.877000000000002</v>
      </c>
      <c r="I32" s="627">
        <v>35.396000000000001</v>
      </c>
      <c r="J32" s="627">
        <v>36.920999999999999</v>
      </c>
      <c r="K32" s="627">
        <v>35.549999999999997</v>
      </c>
      <c r="L32" s="627">
        <v>36.832000000000001</v>
      </c>
      <c r="M32" s="627">
        <v>39.612000000000002</v>
      </c>
      <c r="N32" s="627">
        <v>38.542000000000002</v>
      </c>
      <c r="O32" s="627">
        <v>37.387999999999998</v>
      </c>
      <c r="P32" s="627">
        <v>38.875999999999998</v>
      </c>
      <c r="Q32" s="627">
        <v>39.103999999999999</v>
      </c>
      <c r="R32" s="627">
        <v>41.051000000000002</v>
      </c>
      <c r="S32" s="627">
        <v>39.9</v>
      </c>
      <c r="T32" s="627">
        <v>42.02</v>
      </c>
      <c r="U32" s="627">
        <v>40.251754999999996</v>
      </c>
      <c r="V32" s="627">
        <v>42.328000000000003</v>
      </c>
      <c r="W32" s="627">
        <v>40.816000000000003</v>
      </c>
      <c r="X32" s="627">
        <v>41.459710999999999</v>
      </c>
      <c r="Y32" s="627">
        <v>39.309101600000005</v>
      </c>
      <c r="Z32" s="627">
        <v>40.066463000000006</v>
      </c>
      <c r="AA32" s="627">
        <v>41.2796758</v>
      </c>
      <c r="AB32" s="627">
        <v>41.293480799999998</v>
      </c>
      <c r="AC32" s="627">
        <v>38.386101869000001</v>
      </c>
      <c r="AD32" s="642">
        <v>38.401016620338908</v>
      </c>
      <c r="AE32" s="671"/>
      <c r="AF32" s="669">
        <v>31.079499999999999</v>
      </c>
      <c r="AG32" s="627">
        <v>31.035408</v>
      </c>
      <c r="AH32" s="627">
        <v>31.531115</v>
      </c>
      <c r="AI32" s="627">
        <v>30.321102</v>
      </c>
      <c r="AJ32" s="627">
        <v>30.332882999999999</v>
      </c>
      <c r="AK32" s="627">
        <v>31.278670000000002</v>
      </c>
      <c r="AL32" s="627">
        <v>24.566635999999999</v>
      </c>
      <c r="AM32" s="642">
        <v>25.906158999999999</v>
      </c>
    </row>
    <row r="33" spans="1:39">
      <c r="A33" s="625" t="s">
        <v>20</v>
      </c>
      <c r="B33" s="637">
        <v>40.521999999999998</v>
      </c>
      <c r="C33" s="637">
        <v>40.531999999999996</v>
      </c>
      <c r="D33" s="637">
        <v>41.817</v>
      </c>
      <c r="E33" s="637">
        <v>43.588000000000001</v>
      </c>
      <c r="F33" s="637">
        <v>43.814</v>
      </c>
      <c r="G33" s="637">
        <v>41.433999999999997</v>
      </c>
      <c r="H33" s="637">
        <v>40.226999999999997</v>
      </c>
      <c r="I33" s="637">
        <v>41.476999999999997</v>
      </c>
      <c r="J33" s="637">
        <v>41.789000000000001</v>
      </c>
      <c r="K33" s="637">
        <v>40.776000000000003</v>
      </c>
      <c r="L33" s="637">
        <v>41.046999999999997</v>
      </c>
      <c r="M33" s="637">
        <v>40.832000000000001</v>
      </c>
      <c r="N33" s="637">
        <v>39.917999999999999</v>
      </c>
      <c r="O33" s="637">
        <v>42.817999999999998</v>
      </c>
      <c r="P33" s="637">
        <v>39.274999999999999</v>
      </c>
      <c r="Q33" s="637">
        <v>38.262</v>
      </c>
      <c r="R33" s="637">
        <v>40.158000000000001</v>
      </c>
      <c r="S33" s="637">
        <v>36.768999999999998</v>
      </c>
      <c r="T33" s="637">
        <v>33.734999999999999</v>
      </c>
      <c r="U33" s="637">
        <v>31.794291999999995</v>
      </c>
      <c r="V33" s="637">
        <v>30.993939999999998</v>
      </c>
      <c r="W33" s="637">
        <v>30.187999999999999</v>
      </c>
      <c r="X33" s="637">
        <v>22.808</v>
      </c>
      <c r="Y33" s="637">
        <v>24.210999999999999</v>
      </c>
      <c r="Z33" s="637">
        <v>21.768000000000001</v>
      </c>
      <c r="AA33" s="637">
        <v>24.285</v>
      </c>
      <c r="AB33" s="637">
        <v>25.143999999999998</v>
      </c>
      <c r="AC33" s="637">
        <v>24.120999999999999</v>
      </c>
      <c r="AD33" s="638">
        <v>23.995000000000001</v>
      </c>
      <c r="AE33" s="671"/>
      <c r="AF33" s="646">
        <v>21.537209000000001</v>
      </c>
      <c r="AG33" s="637">
        <v>23.999924</v>
      </c>
      <c r="AH33" s="637">
        <v>21.878256</v>
      </c>
      <c r="AI33" s="637">
        <v>20.745121999999999</v>
      </c>
      <c r="AJ33" s="637">
        <v>20.650120000000001</v>
      </c>
      <c r="AK33" s="637">
        <v>15.02778</v>
      </c>
      <c r="AL33" s="637">
        <v>8.563072</v>
      </c>
      <c r="AM33" s="638">
        <v>9.7889780000000002</v>
      </c>
    </row>
    <row r="34" spans="1:39">
      <c r="A34" s="671"/>
      <c r="B34" s="587"/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  <c r="Z34" s="588"/>
      <c r="AA34" s="588"/>
      <c r="AB34" s="588"/>
      <c r="AC34" s="588"/>
      <c r="AD34" s="588"/>
      <c r="AE34" s="671"/>
      <c r="AF34" s="671"/>
      <c r="AG34" s="671"/>
      <c r="AH34" s="671"/>
      <c r="AI34" s="671"/>
      <c r="AJ34" s="671"/>
      <c r="AK34" s="671"/>
      <c r="AL34" s="671"/>
      <c r="AM34" s="671"/>
    </row>
    <row r="35" spans="1:39">
      <c r="A35" s="1140" t="s">
        <v>222</v>
      </c>
      <c r="B35" s="671"/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1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1"/>
      <c r="AK35" s="671"/>
      <c r="AL35" s="671"/>
      <c r="AM35" s="671"/>
    </row>
    <row r="36" spans="1:39">
      <c r="A36" s="258" t="s">
        <v>473</v>
      </c>
      <c r="B36" s="671"/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1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1"/>
      <c r="AK36" s="671"/>
      <c r="AL36" s="671"/>
      <c r="AM36" s="671"/>
    </row>
    <row r="37" spans="1:39">
      <c r="A37" s="258" t="s">
        <v>233</v>
      </c>
      <c r="B37" s="671"/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671"/>
      <c r="X37" s="671"/>
      <c r="Y37" s="671"/>
      <c r="Z37" s="671"/>
      <c r="AA37" s="671"/>
      <c r="AB37" s="671"/>
      <c r="AC37" s="671"/>
      <c r="AD37" s="671"/>
      <c r="AE37" s="671"/>
      <c r="AF37" s="671"/>
      <c r="AG37" s="671"/>
      <c r="AH37" s="671"/>
      <c r="AI37" s="671"/>
      <c r="AJ37" s="671"/>
      <c r="AK37" s="671"/>
      <c r="AL37" s="671"/>
      <c r="AM37" s="671"/>
    </row>
    <row r="38" spans="1:39">
      <c r="A38" s="258" t="s">
        <v>465</v>
      </c>
    </row>
    <row r="39" spans="1:39">
      <c r="A39" s="258" t="s">
        <v>474</v>
      </c>
    </row>
    <row r="40" spans="1:39">
      <c r="A40" s="258" t="s">
        <v>475</v>
      </c>
    </row>
    <row r="41" spans="1:39">
      <c r="A41" s="1152" t="s">
        <v>469</v>
      </c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1:AQ43"/>
  <sheetViews>
    <sheetView showGridLines="0" workbookViewId="0">
      <pane xSplit="1" ySplit="3" topLeftCell="X4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30" style="700" customWidth="1"/>
    <col min="2" max="2" width="6.5703125" style="688" bestFit="1" customWidth="1"/>
    <col min="3" max="5" width="4.42578125" style="688" bestFit="1" customWidth="1"/>
    <col min="6" max="9" width="6.5703125" style="688" bestFit="1" customWidth="1"/>
    <col min="10" max="42" width="7.85546875" style="688" bestFit="1" customWidth="1"/>
    <col min="43" max="43" width="8.42578125" style="688" customWidth="1"/>
    <col min="44" max="16384" width="11.42578125" style="688"/>
  </cols>
  <sheetData>
    <row r="1" spans="1:43">
      <c r="A1" s="696" t="s">
        <v>393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5"/>
      <c r="AN1" s="545"/>
      <c r="AO1" s="545"/>
      <c r="AP1" s="545"/>
      <c r="AQ1" s="545"/>
    </row>
    <row r="2" spans="1:43">
      <c r="A2" s="575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5"/>
      <c r="AN2" s="545"/>
      <c r="AQ2" s="827" t="s">
        <v>546</v>
      </c>
    </row>
    <row r="3" spans="1:43">
      <c r="A3" s="576" t="s">
        <v>283</v>
      </c>
      <c r="B3" s="583">
        <v>1980</v>
      </c>
      <c r="C3" s="583">
        <v>1981</v>
      </c>
      <c r="D3" s="583">
        <v>1982</v>
      </c>
      <c r="E3" s="583">
        <v>1983</v>
      </c>
      <c r="F3" s="583">
        <v>1984</v>
      </c>
      <c r="G3" s="583">
        <v>1985</v>
      </c>
      <c r="H3" s="583">
        <v>1986</v>
      </c>
      <c r="I3" s="583">
        <v>1987</v>
      </c>
      <c r="J3" s="583">
        <v>1988</v>
      </c>
      <c r="K3" s="583" t="s">
        <v>373</v>
      </c>
      <c r="L3" s="583">
        <v>1990</v>
      </c>
      <c r="M3" s="583">
        <v>1991</v>
      </c>
      <c r="N3" s="583">
        <v>1992</v>
      </c>
      <c r="O3" s="583">
        <v>1993</v>
      </c>
      <c r="P3" s="583">
        <v>1994</v>
      </c>
      <c r="Q3" s="583">
        <v>1995</v>
      </c>
      <c r="R3" s="583">
        <v>1996</v>
      </c>
      <c r="S3" s="583">
        <v>1997</v>
      </c>
      <c r="T3" s="583">
        <v>1998</v>
      </c>
      <c r="U3" s="583">
        <v>1999</v>
      </c>
      <c r="V3" s="583">
        <v>2000</v>
      </c>
      <c r="W3" s="583">
        <v>2001</v>
      </c>
      <c r="X3" s="583">
        <v>2002</v>
      </c>
      <c r="Y3" s="583">
        <v>2003</v>
      </c>
      <c r="Z3" s="583">
        <v>2004</v>
      </c>
      <c r="AA3" s="583">
        <v>2005</v>
      </c>
      <c r="AB3" s="583">
        <v>2006</v>
      </c>
      <c r="AC3" s="583">
        <v>2007</v>
      </c>
      <c r="AD3" s="583">
        <v>2008</v>
      </c>
      <c r="AE3" s="583">
        <v>2009</v>
      </c>
      <c r="AF3" s="583">
        <v>2010</v>
      </c>
      <c r="AG3" s="583">
        <v>2011</v>
      </c>
      <c r="AH3" s="583">
        <v>2012</v>
      </c>
      <c r="AI3" s="583">
        <v>2013</v>
      </c>
      <c r="AJ3" s="583" t="s">
        <v>399</v>
      </c>
      <c r="AK3" s="583">
        <v>2015</v>
      </c>
      <c r="AL3" s="583">
        <v>2016</v>
      </c>
      <c r="AM3" s="583">
        <v>2017</v>
      </c>
      <c r="AN3" s="583">
        <v>2018</v>
      </c>
      <c r="AO3" s="583">
        <v>2019</v>
      </c>
      <c r="AP3" s="583">
        <v>2020</v>
      </c>
      <c r="AQ3" s="584">
        <v>2021</v>
      </c>
    </row>
    <row r="4" spans="1:43">
      <c r="A4" s="660" t="s">
        <v>370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1"/>
      <c r="AD4" s="651"/>
      <c r="AE4" s="651"/>
      <c r="AF4" s="651"/>
      <c r="AG4" s="651"/>
      <c r="AH4" s="651"/>
      <c r="AI4" s="651"/>
      <c r="AJ4" s="651"/>
      <c r="AK4" s="651"/>
      <c r="AL4" s="651"/>
      <c r="AM4" s="651"/>
      <c r="AN4" s="651"/>
      <c r="AO4" s="651"/>
      <c r="AP4" s="651"/>
      <c r="AQ4" s="652"/>
    </row>
    <row r="5" spans="1:43">
      <c r="A5" s="661" t="s">
        <v>284</v>
      </c>
      <c r="B5" s="559">
        <v>403563</v>
      </c>
      <c r="C5" s="559" t="s">
        <v>117</v>
      </c>
      <c r="D5" s="559" t="s">
        <v>117</v>
      </c>
      <c r="E5" s="559" t="s">
        <v>117</v>
      </c>
      <c r="F5" s="559">
        <v>507668</v>
      </c>
      <c r="G5" s="559">
        <v>509588</v>
      </c>
      <c r="H5" s="559">
        <v>510520</v>
      </c>
      <c r="I5" s="559">
        <v>546969</v>
      </c>
      <c r="J5" s="559">
        <v>574247</v>
      </c>
      <c r="K5" s="559">
        <v>584646</v>
      </c>
      <c r="L5" s="559">
        <v>602237</v>
      </c>
      <c r="M5" s="559">
        <v>578991</v>
      </c>
      <c r="N5" s="559">
        <v>611562</v>
      </c>
      <c r="O5" s="559">
        <v>664059</v>
      </c>
      <c r="P5" s="559">
        <v>785641</v>
      </c>
      <c r="Q5" s="559">
        <v>823859</v>
      </c>
      <c r="R5" s="559">
        <v>865920</v>
      </c>
      <c r="S5" s="559">
        <v>906258</v>
      </c>
      <c r="T5" s="559">
        <v>885775</v>
      </c>
      <c r="U5" s="559">
        <v>979938</v>
      </c>
      <c r="V5" s="559">
        <v>1061532</v>
      </c>
      <c r="W5" s="559">
        <v>1066484</v>
      </c>
      <c r="X5" s="559">
        <v>1086430</v>
      </c>
      <c r="Y5" s="559">
        <v>1085634</v>
      </c>
      <c r="Z5" s="559">
        <v>1181126</v>
      </c>
      <c r="AA5" s="559">
        <v>1120937</v>
      </c>
      <c r="AB5" s="559">
        <v>1251675</v>
      </c>
      <c r="AC5" s="559">
        <v>1354997</v>
      </c>
      <c r="AD5" s="559">
        <v>1314876</v>
      </c>
      <c r="AE5" s="559">
        <v>1110454</v>
      </c>
      <c r="AF5" s="559">
        <v>1214414</v>
      </c>
      <c r="AG5" s="559">
        <v>1449047</v>
      </c>
      <c r="AH5" s="559">
        <v>1425355</v>
      </c>
      <c r="AI5" s="559">
        <v>1407938</v>
      </c>
      <c r="AJ5" s="559">
        <v>1845214</v>
      </c>
      <c r="AK5" s="559">
        <v>1861494.25</v>
      </c>
      <c r="AL5" s="559">
        <v>1952014.58</v>
      </c>
      <c r="AM5" s="559">
        <v>2010028.49</v>
      </c>
      <c r="AN5" s="559">
        <v>1974415.57</v>
      </c>
      <c r="AO5" s="559">
        <v>1910393</v>
      </c>
      <c r="AP5" s="559">
        <v>1602805</v>
      </c>
      <c r="AQ5" s="582">
        <v>1932538</v>
      </c>
    </row>
    <row r="6" spans="1:43">
      <c r="A6" s="661" t="s">
        <v>285</v>
      </c>
      <c r="B6" s="559">
        <v>168189</v>
      </c>
      <c r="C6" s="559" t="s">
        <v>117</v>
      </c>
      <c r="D6" s="559" t="s">
        <v>117</v>
      </c>
      <c r="E6" s="559" t="s">
        <v>117</v>
      </c>
      <c r="F6" s="559">
        <v>205449</v>
      </c>
      <c r="G6" s="559">
        <v>196880</v>
      </c>
      <c r="H6" s="559">
        <v>201859</v>
      </c>
      <c r="I6" s="559">
        <v>217543</v>
      </c>
      <c r="J6" s="559">
        <v>237010</v>
      </c>
      <c r="K6" s="559">
        <v>248097</v>
      </c>
      <c r="L6" s="559">
        <v>247881</v>
      </c>
      <c r="M6" s="559">
        <v>259955</v>
      </c>
      <c r="N6" s="559">
        <v>272948</v>
      </c>
      <c r="O6" s="559">
        <v>267595</v>
      </c>
      <c r="P6" s="559">
        <v>291231</v>
      </c>
      <c r="Q6" s="559">
        <v>274389</v>
      </c>
      <c r="R6" s="559">
        <v>246362</v>
      </c>
      <c r="S6" s="559">
        <v>222226</v>
      </c>
      <c r="T6" s="559">
        <v>202189</v>
      </c>
      <c r="U6" s="559">
        <v>115772</v>
      </c>
      <c r="V6" s="559">
        <v>88466</v>
      </c>
      <c r="W6" s="559">
        <v>80467</v>
      </c>
      <c r="X6" s="559">
        <v>71354</v>
      </c>
      <c r="Y6" s="559">
        <v>70703</v>
      </c>
      <c r="Z6" s="559">
        <v>66840</v>
      </c>
      <c r="AA6" s="559">
        <v>68496</v>
      </c>
      <c r="AB6" s="559">
        <v>64133</v>
      </c>
      <c r="AC6" s="559">
        <v>65258</v>
      </c>
      <c r="AD6" s="559">
        <v>60733</v>
      </c>
      <c r="AE6" s="559">
        <v>52145</v>
      </c>
      <c r="AF6" s="559">
        <v>45294</v>
      </c>
      <c r="AG6" s="559">
        <v>49555</v>
      </c>
      <c r="AH6" s="559">
        <v>51732</v>
      </c>
      <c r="AI6" s="559">
        <v>52063</v>
      </c>
      <c r="AJ6" s="559">
        <v>104371</v>
      </c>
      <c r="AK6" s="559">
        <v>114695</v>
      </c>
      <c r="AL6" s="559">
        <v>98314.930000000008</v>
      </c>
      <c r="AM6" s="559">
        <v>92141.85</v>
      </c>
      <c r="AN6" s="559">
        <v>86499.7</v>
      </c>
      <c r="AO6" s="559">
        <v>87376</v>
      </c>
      <c r="AP6" s="559">
        <v>55724</v>
      </c>
      <c r="AQ6" s="582">
        <v>73788</v>
      </c>
    </row>
    <row r="7" spans="1:43">
      <c r="A7" s="662" t="s">
        <v>286</v>
      </c>
      <c r="B7" s="653">
        <v>571752</v>
      </c>
      <c r="C7" s="654" t="s">
        <v>117</v>
      </c>
      <c r="D7" s="654" t="s">
        <v>117</v>
      </c>
      <c r="E7" s="654" t="s">
        <v>117</v>
      </c>
      <c r="F7" s="653">
        <v>713152</v>
      </c>
      <c r="G7" s="653">
        <v>706468</v>
      </c>
      <c r="H7" s="653">
        <v>712379</v>
      </c>
      <c r="I7" s="653">
        <v>764512</v>
      </c>
      <c r="J7" s="653">
        <v>811257</v>
      </c>
      <c r="K7" s="653">
        <v>832743</v>
      </c>
      <c r="L7" s="653">
        <v>850118</v>
      </c>
      <c r="M7" s="653">
        <v>838946</v>
      </c>
      <c r="N7" s="653">
        <v>884510</v>
      </c>
      <c r="O7" s="653">
        <v>931654</v>
      </c>
      <c r="P7" s="653">
        <v>1076872</v>
      </c>
      <c r="Q7" s="653">
        <v>1098249</v>
      </c>
      <c r="R7" s="653">
        <v>1112282</v>
      </c>
      <c r="S7" s="653">
        <v>1128483</v>
      </c>
      <c r="T7" s="653">
        <v>1087964</v>
      </c>
      <c r="U7" s="653">
        <v>1095710</v>
      </c>
      <c r="V7" s="653">
        <v>1149998</v>
      </c>
      <c r="W7" s="653">
        <v>1146952</v>
      </c>
      <c r="X7" s="653">
        <v>1157783</v>
      </c>
      <c r="Y7" s="653">
        <v>1156337</v>
      </c>
      <c r="Z7" s="653">
        <v>1247966</v>
      </c>
      <c r="AA7" s="653">
        <v>1189433</v>
      </c>
      <c r="AB7" s="653">
        <v>1315808</v>
      </c>
      <c r="AC7" s="653">
        <v>1420255</v>
      </c>
      <c r="AD7" s="653">
        <v>1375609</v>
      </c>
      <c r="AE7" s="653">
        <v>1162600</v>
      </c>
      <c r="AF7" s="653">
        <v>1259708</v>
      </c>
      <c r="AG7" s="653">
        <v>1498602</v>
      </c>
      <c r="AH7" s="653">
        <v>1477087</v>
      </c>
      <c r="AI7" s="653">
        <v>1460001</v>
      </c>
      <c r="AJ7" s="653">
        <v>1949585</v>
      </c>
      <c r="AK7" s="655">
        <v>1976189.25</v>
      </c>
      <c r="AL7" s="655">
        <v>2050329.5</v>
      </c>
      <c r="AM7" s="655">
        <v>2102170.35</v>
      </c>
      <c r="AN7" s="655">
        <v>2060915.27</v>
      </c>
      <c r="AO7" s="655">
        <v>1997768</v>
      </c>
      <c r="AP7" s="655">
        <v>1658528</v>
      </c>
      <c r="AQ7" s="656">
        <v>2006327</v>
      </c>
    </row>
    <row r="8" spans="1:43">
      <c r="A8" s="660" t="s">
        <v>371</v>
      </c>
      <c r="B8" s="651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W8" s="651"/>
      <c r="X8" s="651"/>
      <c r="Y8" s="651"/>
      <c r="Z8" s="651"/>
      <c r="AA8" s="651"/>
      <c r="AB8" s="651"/>
      <c r="AC8" s="651"/>
      <c r="AD8" s="651"/>
      <c r="AE8" s="651"/>
      <c r="AF8" s="651"/>
      <c r="AG8" s="651"/>
      <c r="AH8" s="651"/>
      <c r="AI8" s="651"/>
      <c r="AJ8" s="651"/>
      <c r="AK8" s="657"/>
      <c r="AL8" s="657"/>
      <c r="AM8" s="657"/>
      <c r="AN8" s="657"/>
      <c r="AO8" s="657"/>
      <c r="AP8" s="657"/>
      <c r="AQ8" s="658"/>
    </row>
    <row r="9" spans="1:43">
      <c r="A9" s="661" t="s">
        <v>287</v>
      </c>
      <c r="B9" s="559" t="s">
        <v>117</v>
      </c>
      <c r="C9" s="559" t="s">
        <v>117</v>
      </c>
      <c r="D9" s="559" t="s">
        <v>117</v>
      </c>
      <c r="E9" s="559" t="s">
        <v>117</v>
      </c>
      <c r="F9" s="559" t="s">
        <v>117</v>
      </c>
      <c r="G9" s="559" t="s">
        <v>117</v>
      </c>
      <c r="H9" s="559" t="s">
        <v>117</v>
      </c>
      <c r="I9" s="559" t="s">
        <v>117</v>
      </c>
      <c r="J9" s="559" t="s">
        <v>117</v>
      </c>
      <c r="K9" s="559" t="s">
        <v>117</v>
      </c>
      <c r="L9" s="559">
        <v>2814</v>
      </c>
      <c r="M9" s="559">
        <v>2881</v>
      </c>
      <c r="N9" s="559">
        <v>3157</v>
      </c>
      <c r="O9" s="559">
        <v>3290</v>
      </c>
      <c r="P9" s="559">
        <v>3439</v>
      </c>
      <c r="Q9" s="559">
        <v>3835</v>
      </c>
      <c r="R9" s="559">
        <v>2239</v>
      </c>
      <c r="S9" s="559">
        <v>1625</v>
      </c>
      <c r="T9" s="559">
        <v>1520</v>
      </c>
      <c r="U9" s="559">
        <v>3825</v>
      </c>
      <c r="V9" s="559">
        <v>3841</v>
      </c>
      <c r="W9" s="559">
        <v>3847</v>
      </c>
      <c r="X9" s="559">
        <v>3786</v>
      </c>
      <c r="Y9" s="559">
        <v>4816</v>
      </c>
      <c r="Z9" s="559">
        <v>5409</v>
      </c>
      <c r="AA9" s="559">
        <v>5576</v>
      </c>
      <c r="AB9" s="559">
        <v>4939</v>
      </c>
      <c r="AC9" s="559">
        <v>4171</v>
      </c>
      <c r="AD9" s="559">
        <v>3878</v>
      </c>
      <c r="AE9" s="559">
        <v>4159</v>
      </c>
      <c r="AF9" s="559">
        <v>4627</v>
      </c>
      <c r="AG9" s="559">
        <v>4770</v>
      </c>
      <c r="AH9" s="559">
        <v>4799</v>
      </c>
      <c r="AI9" s="559">
        <v>4936</v>
      </c>
      <c r="AJ9" s="559">
        <v>4984</v>
      </c>
      <c r="AK9" s="559">
        <v>6251.52</v>
      </c>
      <c r="AL9" s="559">
        <v>5016.6400000000003</v>
      </c>
      <c r="AM9" s="559">
        <v>5603.71</v>
      </c>
      <c r="AN9" s="559">
        <v>5499.99</v>
      </c>
      <c r="AO9" s="559">
        <v>5398</v>
      </c>
      <c r="AP9" s="559">
        <v>4529</v>
      </c>
      <c r="AQ9" s="582">
        <v>4403</v>
      </c>
    </row>
    <row r="10" spans="1:43">
      <c r="A10" s="661" t="s">
        <v>288</v>
      </c>
      <c r="B10" s="559">
        <v>19257</v>
      </c>
      <c r="C10" s="559" t="s">
        <v>117</v>
      </c>
      <c r="D10" s="559" t="s">
        <v>117</v>
      </c>
      <c r="E10" s="559" t="s">
        <v>117</v>
      </c>
      <c r="F10" s="559">
        <v>15266</v>
      </c>
      <c r="G10" s="559">
        <v>11763</v>
      </c>
      <c r="H10" s="559">
        <v>3665</v>
      </c>
      <c r="I10" s="559">
        <v>13973</v>
      </c>
      <c r="J10" s="559">
        <v>18778</v>
      </c>
      <c r="K10" s="559">
        <v>23696</v>
      </c>
      <c r="L10" s="559">
        <v>13559</v>
      </c>
      <c r="M10" s="559">
        <v>12258</v>
      </c>
      <c r="N10" s="559">
        <v>14942</v>
      </c>
      <c r="O10" s="559">
        <v>14667</v>
      </c>
      <c r="P10" s="559">
        <v>14590</v>
      </c>
      <c r="Q10" s="559">
        <v>18149</v>
      </c>
      <c r="R10" s="559">
        <v>20607</v>
      </c>
      <c r="S10" s="559">
        <v>22369</v>
      </c>
      <c r="T10" s="559">
        <v>66925</v>
      </c>
      <c r="U10" s="559">
        <v>68602</v>
      </c>
      <c r="V10" s="559">
        <v>76762</v>
      </c>
      <c r="W10" s="559">
        <v>67588</v>
      </c>
      <c r="X10" s="559">
        <v>28531</v>
      </c>
      <c r="Y10" s="559">
        <v>29932</v>
      </c>
      <c r="Z10" s="559">
        <v>34096</v>
      </c>
      <c r="AA10" s="559">
        <v>32009</v>
      </c>
      <c r="AB10" s="559">
        <v>35843</v>
      </c>
      <c r="AC10" s="559">
        <v>43888</v>
      </c>
      <c r="AD10" s="559">
        <v>38610</v>
      </c>
      <c r="AE10" s="559">
        <v>31055</v>
      </c>
      <c r="AF10" s="559">
        <v>43281</v>
      </c>
      <c r="AG10" s="559">
        <v>41040</v>
      </c>
      <c r="AH10" s="559">
        <v>38777</v>
      </c>
      <c r="AI10" s="559">
        <v>39350</v>
      </c>
      <c r="AJ10" s="559">
        <v>41668</v>
      </c>
      <c r="AK10" s="559">
        <v>48643.56</v>
      </c>
      <c r="AL10" s="559">
        <v>54772.35</v>
      </c>
      <c r="AM10" s="559">
        <v>63974.89</v>
      </c>
      <c r="AN10" s="559">
        <v>62578.720000000001</v>
      </c>
      <c r="AO10" s="559">
        <v>61483</v>
      </c>
      <c r="AP10" s="559">
        <v>63449</v>
      </c>
      <c r="AQ10" s="582">
        <v>73229</v>
      </c>
    </row>
    <row r="11" spans="1:43">
      <c r="A11" s="661" t="s">
        <v>289</v>
      </c>
      <c r="B11" s="559" t="s">
        <v>117</v>
      </c>
      <c r="C11" s="559" t="s">
        <v>117</v>
      </c>
      <c r="D11" s="559" t="s">
        <v>117</v>
      </c>
      <c r="E11" s="559" t="s">
        <v>117</v>
      </c>
      <c r="F11" s="559" t="s">
        <v>117</v>
      </c>
      <c r="G11" s="559" t="s">
        <v>117</v>
      </c>
      <c r="H11" s="559" t="s">
        <v>117</v>
      </c>
      <c r="I11" s="559" t="s">
        <v>117</v>
      </c>
      <c r="J11" s="559" t="s">
        <v>117</v>
      </c>
      <c r="K11" s="559" t="s">
        <v>117</v>
      </c>
      <c r="L11" s="559">
        <v>1778</v>
      </c>
      <c r="M11" s="559">
        <v>1718</v>
      </c>
      <c r="N11" s="559">
        <v>1397</v>
      </c>
      <c r="O11" s="559">
        <v>1291</v>
      </c>
      <c r="P11" s="559">
        <v>1622</v>
      </c>
      <c r="Q11" s="559">
        <v>1983</v>
      </c>
      <c r="R11" s="559">
        <v>1944</v>
      </c>
      <c r="S11" s="559">
        <v>2257</v>
      </c>
      <c r="T11" s="559">
        <v>2417</v>
      </c>
      <c r="U11" s="559">
        <v>1618</v>
      </c>
      <c r="V11" s="559">
        <v>1395</v>
      </c>
      <c r="W11" s="559">
        <v>1760</v>
      </c>
      <c r="X11" s="559">
        <v>1436</v>
      </c>
      <c r="Y11" s="559">
        <v>1544</v>
      </c>
      <c r="Z11" s="559">
        <v>1551</v>
      </c>
      <c r="AA11" s="559">
        <v>1984</v>
      </c>
      <c r="AB11" s="559">
        <v>1610</v>
      </c>
      <c r="AC11" s="559">
        <v>1464</v>
      </c>
      <c r="AD11" s="559">
        <v>1206</v>
      </c>
      <c r="AE11" s="559">
        <v>942</v>
      </c>
      <c r="AF11" s="559">
        <v>1371</v>
      </c>
      <c r="AG11" s="559">
        <v>1783</v>
      </c>
      <c r="AH11" s="559">
        <v>1775</v>
      </c>
      <c r="AI11" s="559">
        <v>915</v>
      </c>
      <c r="AJ11" s="559">
        <v>1582</v>
      </c>
      <c r="AK11" s="559">
        <v>1369.05</v>
      </c>
      <c r="AL11" s="559">
        <v>1805.26</v>
      </c>
      <c r="AM11" s="559">
        <v>1959.4</v>
      </c>
      <c r="AN11" s="559">
        <v>4067.19</v>
      </c>
      <c r="AO11" s="559">
        <v>5944</v>
      </c>
      <c r="AP11" s="559">
        <v>5109</v>
      </c>
      <c r="AQ11" s="582">
        <v>6766</v>
      </c>
    </row>
    <row r="12" spans="1:43">
      <c r="A12" s="661" t="s">
        <v>290</v>
      </c>
      <c r="B12" s="559">
        <v>8875</v>
      </c>
      <c r="C12" s="559" t="s">
        <v>117</v>
      </c>
      <c r="D12" s="559" t="s">
        <v>117</v>
      </c>
      <c r="E12" s="559" t="s">
        <v>117</v>
      </c>
      <c r="F12" s="559">
        <v>8712</v>
      </c>
      <c r="G12" s="559">
        <v>7746</v>
      </c>
      <c r="H12" s="559">
        <v>7350</v>
      </c>
      <c r="I12" s="559">
        <v>9665</v>
      </c>
      <c r="J12" s="559">
        <v>11026</v>
      </c>
      <c r="K12" s="559">
        <v>11539</v>
      </c>
      <c r="L12" s="559">
        <v>9967</v>
      </c>
      <c r="M12" s="559">
        <v>7106</v>
      </c>
      <c r="N12" s="559">
        <v>6928</v>
      </c>
      <c r="O12" s="559">
        <v>7101</v>
      </c>
      <c r="P12" s="559">
        <v>8623</v>
      </c>
      <c r="Q12" s="559">
        <v>7905</v>
      </c>
      <c r="R12" s="559">
        <v>8136</v>
      </c>
      <c r="S12" s="559">
        <v>8419</v>
      </c>
      <c r="T12" s="559">
        <v>4747</v>
      </c>
      <c r="U12" s="559">
        <v>6146</v>
      </c>
      <c r="V12" s="559">
        <v>6222</v>
      </c>
      <c r="W12" s="559">
        <v>8234</v>
      </c>
      <c r="X12" s="559">
        <v>8004</v>
      </c>
      <c r="Y12" s="559">
        <v>7153</v>
      </c>
      <c r="Z12" s="559">
        <v>8885</v>
      </c>
      <c r="AA12" s="559">
        <v>9058</v>
      </c>
      <c r="AB12" s="559">
        <v>8115</v>
      </c>
      <c r="AC12" s="559">
        <v>6758</v>
      </c>
      <c r="AD12" s="559">
        <v>7360</v>
      </c>
      <c r="AE12" s="559">
        <v>5906</v>
      </c>
      <c r="AF12" s="559">
        <v>5468</v>
      </c>
      <c r="AG12" s="559">
        <v>6311</v>
      </c>
      <c r="AH12" s="559">
        <v>8808</v>
      </c>
      <c r="AI12" s="559">
        <v>8433</v>
      </c>
      <c r="AJ12" s="559">
        <v>8401</v>
      </c>
      <c r="AK12" s="559">
        <v>9729.4500000000007</v>
      </c>
      <c r="AL12" s="559">
        <v>11295.5</v>
      </c>
      <c r="AM12" s="559">
        <v>10438.209999999999</v>
      </c>
      <c r="AN12" s="559">
        <v>10657.91</v>
      </c>
      <c r="AO12" s="559">
        <v>11184</v>
      </c>
      <c r="AP12" s="559">
        <v>10367</v>
      </c>
      <c r="AQ12" s="582">
        <v>10856</v>
      </c>
    </row>
    <row r="13" spans="1:43">
      <c r="A13" s="661" t="s">
        <v>291</v>
      </c>
      <c r="B13" s="559" t="s">
        <v>117</v>
      </c>
      <c r="C13" s="559" t="s">
        <v>117</v>
      </c>
      <c r="D13" s="559" t="s">
        <v>117</v>
      </c>
      <c r="E13" s="559" t="s">
        <v>117</v>
      </c>
      <c r="F13" s="559" t="s">
        <v>117</v>
      </c>
      <c r="G13" s="559" t="s">
        <v>117</v>
      </c>
      <c r="H13" s="559" t="s">
        <v>117</v>
      </c>
      <c r="I13" s="559" t="s">
        <v>117</v>
      </c>
      <c r="J13" s="559" t="s">
        <v>117</v>
      </c>
      <c r="K13" s="559" t="s">
        <v>117</v>
      </c>
      <c r="L13" s="559">
        <v>0</v>
      </c>
      <c r="M13" s="559">
        <v>0</v>
      </c>
      <c r="N13" s="559">
        <v>0</v>
      </c>
      <c r="O13" s="559">
        <v>0</v>
      </c>
      <c r="P13" s="559">
        <v>0</v>
      </c>
      <c r="Q13" s="559">
        <v>0</v>
      </c>
      <c r="R13" s="559">
        <v>0</v>
      </c>
      <c r="S13" s="559">
        <v>0</v>
      </c>
      <c r="T13" s="559">
        <v>0</v>
      </c>
      <c r="U13" s="559">
        <v>0</v>
      </c>
      <c r="V13" s="559">
        <v>976</v>
      </c>
      <c r="W13" s="559">
        <v>1726</v>
      </c>
      <c r="X13" s="559">
        <v>6073</v>
      </c>
      <c r="Y13" s="559">
        <v>8222</v>
      </c>
      <c r="Z13" s="559">
        <v>18950</v>
      </c>
      <c r="AA13" s="559">
        <v>37051</v>
      </c>
      <c r="AB13" s="559">
        <v>36778</v>
      </c>
      <c r="AC13" s="559">
        <v>36166</v>
      </c>
      <c r="AD13" s="559">
        <v>37301</v>
      </c>
      <c r="AE13" s="559">
        <v>21102</v>
      </c>
      <c r="AF13" s="559">
        <v>7844</v>
      </c>
      <c r="AG13" s="559">
        <v>8307</v>
      </c>
      <c r="AH13" s="559">
        <v>8307</v>
      </c>
      <c r="AI13" s="559">
        <v>5480</v>
      </c>
      <c r="AJ13" s="559">
        <v>6187</v>
      </c>
      <c r="AK13" s="559">
        <v>4374.8100000000004</v>
      </c>
      <c r="AL13" s="559">
        <v>7167.47</v>
      </c>
      <c r="AM13" s="559">
        <v>17801.759999999998</v>
      </c>
      <c r="AN13" s="559">
        <v>4974.63</v>
      </c>
      <c r="AO13" s="559">
        <v>2813</v>
      </c>
      <c r="AP13" s="559">
        <v>11909</v>
      </c>
      <c r="AQ13" s="582">
        <v>25477</v>
      </c>
    </row>
    <row r="14" spans="1:43">
      <c r="A14" s="661" t="s">
        <v>292</v>
      </c>
      <c r="B14" s="559" t="s">
        <v>117</v>
      </c>
      <c r="C14" s="559" t="s">
        <v>117</v>
      </c>
      <c r="D14" s="559" t="s">
        <v>117</v>
      </c>
      <c r="E14" s="559" t="s">
        <v>117</v>
      </c>
      <c r="F14" s="559" t="s">
        <v>117</v>
      </c>
      <c r="G14" s="559" t="s">
        <v>117</v>
      </c>
      <c r="H14" s="559" t="s">
        <v>117</v>
      </c>
      <c r="I14" s="559" t="s">
        <v>117</v>
      </c>
      <c r="J14" s="559" t="s">
        <v>117</v>
      </c>
      <c r="K14" s="559" t="s">
        <v>117</v>
      </c>
      <c r="L14" s="559">
        <v>2647</v>
      </c>
      <c r="M14" s="559">
        <v>920</v>
      </c>
      <c r="N14" s="559">
        <v>439</v>
      </c>
      <c r="O14" s="559">
        <v>570</v>
      </c>
      <c r="P14" s="559">
        <v>189</v>
      </c>
      <c r="Q14" s="559">
        <v>372</v>
      </c>
      <c r="R14" s="559">
        <v>674</v>
      </c>
      <c r="S14" s="559">
        <v>1221</v>
      </c>
      <c r="T14" s="559">
        <v>1778</v>
      </c>
      <c r="U14" s="559">
        <v>1302</v>
      </c>
      <c r="V14" s="559">
        <v>1613</v>
      </c>
      <c r="W14" s="559">
        <v>1081</v>
      </c>
      <c r="X14" s="559">
        <v>2005</v>
      </c>
      <c r="Y14" s="559">
        <v>2480</v>
      </c>
      <c r="Z14" s="559">
        <v>4887</v>
      </c>
      <c r="AA14" s="559">
        <v>6468</v>
      </c>
      <c r="AB14" s="559">
        <v>7161</v>
      </c>
      <c r="AC14" s="559">
        <v>7136</v>
      </c>
      <c r="AD14" s="559">
        <v>5882</v>
      </c>
      <c r="AE14" s="559">
        <v>7851</v>
      </c>
      <c r="AF14" s="559">
        <v>5633</v>
      </c>
      <c r="AG14" s="559">
        <v>5872</v>
      </c>
      <c r="AH14" s="559">
        <v>6150</v>
      </c>
      <c r="AI14" s="559">
        <v>4497</v>
      </c>
      <c r="AJ14" s="559">
        <v>2788</v>
      </c>
      <c r="AK14" s="559">
        <v>2525.89</v>
      </c>
      <c r="AL14" s="559">
        <v>2639.46</v>
      </c>
      <c r="AM14" s="559">
        <v>6523.26</v>
      </c>
      <c r="AN14" s="559">
        <v>4697.01</v>
      </c>
      <c r="AO14" s="559">
        <v>775</v>
      </c>
      <c r="AP14" s="559">
        <v>1486</v>
      </c>
      <c r="AQ14" s="582">
        <v>927</v>
      </c>
    </row>
    <row r="15" spans="1:43">
      <c r="A15" s="661" t="s">
        <v>293</v>
      </c>
      <c r="B15" s="559">
        <v>28575</v>
      </c>
      <c r="C15" s="559" t="s">
        <v>117</v>
      </c>
      <c r="D15" s="559" t="s">
        <v>117</v>
      </c>
      <c r="E15" s="559" t="s">
        <v>117</v>
      </c>
      <c r="F15" s="559">
        <v>15083</v>
      </c>
      <c r="G15" s="559">
        <v>12120</v>
      </c>
      <c r="H15" s="559">
        <v>11199</v>
      </c>
      <c r="I15" s="559">
        <v>12351</v>
      </c>
      <c r="J15" s="559">
        <v>12677</v>
      </c>
      <c r="K15" s="559">
        <v>15857</v>
      </c>
      <c r="L15" s="559">
        <v>16681</v>
      </c>
      <c r="M15" s="559">
        <v>18611</v>
      </c>
      <c r="N15" s="559">
        <v>21804</v>
      </c>
      <c r="O15" s="559">
        <v>20927</v>
      </c>
      <c r="P15" s="559">
        <v>19756</v>
      </c>
      <c r="Q15" s="559">
        <v>19279</v>
      </c>
      <c r="R15" s="559">
        <v>21479</v>
      </c>
      <c r="S15" s="559">
        <v>23419</v>
      </c>
      <c r="T15" s="559">
        <v>26826</v>
      </c>
      <c r="U15" s="559">
        <v>26851</v>
      </c>
      <c r="V15" s="559">
        <v>30406</v>
      </c>
      <c r="W15" s="559">
        <v>29769</v>
      </c>
      <c r="X15" s="559">
        <v>27864</v>
      </c>
      <c r="Y15" s="559">
        <v>30159</v>
      </c>
      <c r="Z15" s="559">
        <v>31526</v>
      </c>
      <c r="AA15" s="559">
        <v>34939</v>
      </c>
      <c r="AB15" s="559">
        <v>36452</v>
      </c>
      <c r="AC15" s="559">
        <v>32355</v>
      </c>
      <c r="AD15" s="559">
        <v>29052</v>
      </c>
      <c r="AE15" s="559">
        <v>28657</v>
      </c>
      <c r="AF15" s="559">
        <v>32814</v>
      </c>
      <c r="AG15" s="559">
        <v>32507</v>
      </c>
      <c r="AH15" s="559">
        <v>33269</v>
      </c>
      <c r="AI15" s="559">
        <v>41049</v>
      </c>
      <c r="AJ15" s="559">
        <v>46417</v>
      </c>
      <c r="AK15" s="559">
        <v>48542.69</v>
      </c>
      <c r="AL15" s="559">
        <v>52653.06</v>
      </c>
      <c r="AM15" s="559">
        <v>51813.75</v>
      </c>
      <c r="AN15" s="559">
        <v>54356.85</v>
      </c>
      <c r="AO15" s="559">
        <v>54167</v>
      </c>
      <c r="AP15" s="559">
        <v>43416</v>
      </c>
      <c r="AQ15" s="582">
        <v>46213</v>
      </c>
    </row>
    <row r="16" spans="1:43">
      <c r="A16" s="661" t="s">
        <v>294</v>
      </c>
      <c r="B16" s="559">
        <v>21125</v>
      </c>
      <c r="C16" s="559" t="s">
        <v>117</v>
      </c>
      <c r="D16" s="559" t="s">
        <v>117</v>
      </c>
      <c r="E16" s="559" t="s">
        <v>117</v>
      </c>
      <c r="F16" s="559">
        <v>26050</v>
      </c>
      <c r="G16" s="559">
        <v>29890</v>
      </c>
      <c r="H16" s="559">
        <v>29649</v>
      </c>
      <c r="I16" s="559">
        <v>26036</v>
      </c>
      <c r="J16" s="559">
        <v>27807</v>
      </c>
      <c r="K16" s="559">
        <v>30079</v>
      </c>
      <c r="L16" s="559">
        <v>32754</v>
      </c>
      <c r="M16" s="559">
        <v>32004</v>
      </c>
      <c r="N16" s="559">
        <v>37812</v>
      </c>
      <c r="O16" s="559">
        <v>38825</v>
      </c>
      <c r="P16" s="559">
        <v>41906</v>
      </c>
      <c r="Q16" s="559">
        <v>42199</v>
      </c>
      <c r="R16" s="559">
        <v>42361</v>
      </c>
      <c r="S16" s="559">
        <v>35606</v>
      </c>
      <c r="T16" s="559">
        <v>36219</v>
      </c>
      <c r="U16" s="559">
        <v>36410</v>
      </c>
      <c r="V16" s="559">
        <v>37944</v>
      </c>
      <c r="W16" s="559">
        <v>37070</v>
      </c>
      <c r="X16" s="559">
        <v>37982</v>
      </c>
      <c r="Y16" s="559">
        <v>36221</v>
      </c>
      <c r="Z16" s="559">
        <v>40372</v>
      </c>
      <c r="AA16" s="559">
        <v>40729</v>
      </c>
      <c r="AB16" s="559">
        <v>40222</v>
      </c>
      <c r="AC16" s="559">
        <v>40597</v>
      </c>
      <c r="AD16" s="559">
        <v>44087</v>
      </c>
      <c r="AE16" s="559">
        <v>47792</v>
      </c>
      <c r="AF16" s="559">
        <v>50972</v>
      </c>
      <c r="AG16" s="559">
        <v>52140</v>
      </c>
      <c r="AH16" s="559">
        <v>52012</v>
      </c>
      <c r="AI16" s="559">
        <v>50730</v>
      </c>
      <c r="AJ16" s="559">
        <v>52417</v>
      </c>
      <c r="AK16" s="559">
        <v>51335.8</v>
      </c>
      <c r="AL16" s="559">
        <v>54919.19</v>
      </c>
      <c r="AM16" s="559">
        <v>54471.55</v>
      </c>
      <c r="AN16" s="559">
        <v>55579.44</v>
      </c>
      <c r="AO16" s="559">
        <v>58811</v>
      </c>
      <c r="AP16" s="559">
        <v>50813</v>
      </c>
      <c r="AQ16" s="582">
        <v>44959</v>
      </c>
    </row>
    <row r="17" spans="1:43">
      <c r="A17" s="661" t="s">
        <v>295</v>
      </c>
      <c r="B17" s="559">
        <v>474</v>
      </c>
      <c r="C17" s="559" t="s">
        <v>117</v>
      </c>
      <c r="D17" s="559" t="s">
        <v>117</v>
      </c>
      <c r="E17" s="559" t="s">
        <v>117</v>
      </c>
      <c r="F17" s="559">
        <v>2323</v>
      </c>
      <c r="G17" s="559">
        <v>3231</v>
      </c>
      <c r="H17" s="559">
        <v>3871</v>
      </c>
      <c r="I17" s="559">
        <v>6895</v>
      </c>
      <c r="J17" s="559">
        <v>8614</v>
      </c>
      <c r="K17" s="559">
        <v>6693</v>
      </c>
      <c r="L17" s="559">
        <v>6036</v>
      </c>
      <c r="M17" s="559">
        <v>4300</v>
      </c>
      <c r="N17" s="559">
        <v>3771</v>
      </c>
      <c r="O17" s="559">
        <v>4104</v>
      </c>
      <c r="P17" s="559">
        <v>4387</v>
      </c>
      <c r="Q17" s="559">
        <v>4776</v>
      </c>
      <c r="R17" s="559">
        <v>5698</v>
      </c>
      <c r="S17" s="559">
        <v>9916</v>
      </c>
      <c r="T17" s="559">
        <v>7581</v>
      </c>
      <c r="U17" s="559">
        <v>5997</v>
      </c>
      <c r="V17" s="559">
        <v>2417</v>
      </c>
      <c r="W17" s="559">
        <v>2772</v>
      </c>
      <c r="X17" s="559">
        <v>2831</v>
      </c>
      <c r="Y17" s="559">
        <v>1905</v>
      </c>
      <c r="Z17" s="559">
        <v>1207</v>
      </c>
      <c r="AA17" s="559">
        <v>2258</v>
      </c>
      <c r="AB17" s="559">
        <v>2239</v>
      </c>
      <c r="AC17" s="559">
        <v>1764</v>
      </c>
      <c r="AD17" s="559">
        <v>1637</v>
      </c>
      <c r="AE17" s="559">
        <v>1427</v>
      </c>
      <c r="AF17" s="559">
        <v>2378</v>
      </c>
      <c r="AG17" s="559">
        <v>3618</v>
      </c>
      <c r="AH17" s="559">
        <v>3345</v>
      </c>
      <c r="AI17" s="559">
        <v>3528</v>
      </c>
      <c r="AJ17" s="559">
        <v>3170</v>
      </c>
      <c r="AK17" s="559">
        <v>4221.58</v>
      </c>
      <c r="AL17" s="559">
        <v>4250.1099999999997</v>
      </c>
      <c r="AM17" s="559">
        <v>4510.96</v>
      </c>
      <c r="AN17" s="559">
        <v>4474.74</v>
      </c>
      <c r="AO17" s="559">
        <v>4337</v>
      </c>
      <c r="AP17" s="559">
        <v>3611</v>
      </c>
      <c r="AQ17" s="582">
        <v>4680</v>
      </c>
    </row>
    <row r="18" spans="1:43">
      <c r="A18" s="661" t="s">
        <v>296</v>
      </c>
      <c r="B18" s="559" t="s">
        <v>117</v>
      </c>
      <c r="C18" s="559" t="s">
        <v>117</v>
      </c>
      <c r="D18" s="559" t="s">
        <v>117</v>
      </c>
      <c r="E18" s="559" t="s">
        <v>117</v>
      </c>
      <c r="F18" s="559" t="s">
        <v>117</v>
      </c>
      <c r="G18" s="559" t="s">
        <v>117</v>
      </c>
      <c r="H18" s="559" t="s">
        <v>117</v>
      </c>
      <c r="I18" s="559" t="s">
        <v>117</v>
      </c>
      <c r="J18" s="559" t="s">
        <v>117</v>
      </c>
      <c r="K18" s="559" t="s">
        <v>117</v>
      </c>
      <c r="L18" s="559">
        <v>2183</v>
      </c>
      <c r="M18" s="559">
        <v>2013</v>
      </c>
      <c r="N18" s="559">
        <v>2494</v>
      </c>
      <c r="O18" s="559">
        <v>1959</v>
      </c>
      <c r="P18" s="559">
        <v>2176</v>
      </c>
      <c r="Q18" s="559">
        <v>2196</v>
      </c>
      <c r="R18" s="559">
        <v>2587</v>
      </c>
      <c r="S18" s="559">
        <v>1796</v>
      </c>
      <c r="T18" s="559">
        <v>3797</v>
      </c>
      <c r="U18" s="559">
        <v>7225</v>
      </c>
      <c r="V18" s="559">
        <v>7617</v>
      </c>
      <c r="W18" s="559">
        <v>7908</v>
      </c>
      <c r="X18" s="559">
        <v>8397</v>
      </c>
      <c r="Y18" s="559">
        <v>8380</v>
      </c>
      <c r="Z18" s="559">
        <v>8334</v>
      </c>
      <c r="AA18" s="559">
        <v>8549</v>
      </c>
      <c r="AB18" s="559">
        <v>11085</v>
      </c>
      <c r="AC18" s="559">
        <v>11627</v>
      </c>
      <c r="AD18" s="559">
        <v>8924</v>
      </c>
      <c r="AE18" s="559">
        <v>7790</v>
      </c>
      <c r="AF18" s="559">
        <v>8030</v>
      </c>
      <c r="AG18" s="559">
        <v>8143</v>
      </c>
      <c r="AH18" s="559">
        <v>8302</v>
      </c>
      <c r="AI18" s="559">
        <v>8190</v>
      </c>
      <c r="AJ18" s="559">
        <v>9193</v>
      </c>
      <c r="AK18" s="559">
        <v>10008.17</v>
      </c>
      <c r="AL18" s="559">
        <v>11099.78</v>
      </c>
      <c r="AM18" s="559">
        <v>11300.69</v>
      </c>
      <c r="AN18" s="559">
        <v>8419.7800000000007</v>
      </c>
      <c r="AO18" s="559">
        <v>8789</v>
      </c>
      <c r="AP18" s="559">
        <v>9299</v>
      </c>
      <c r="AQ18" s="582">
        <v>11527</v>
      </c>
    </row>
    <row r="19" spans="1:43">
      <c r="A19" s="661" t="s">
        <v>297</v>
      </c>
      <c r="B19" s="559">
        <v>11506</v>
      </c>
      <c r="C19" s="559" t="s">
        <v>117</v>
      </c>
      <c r="D19" s="559" t="s">
        <v>117</v>
      </c>
      <c r="E19" s="559" t="s">
        <v>117</v>
      </c>
      <c r="F19" s="559">
        <v>12582</v>
      </c>
      <c r="G19" s="559">
        <v>12222</v>
      </c>
      <c r="H19" s="559">
        <v>13687</v>
      </c>
      <c r="I19" s="559">
        <v>14928</v>
      </c>
      <c r="J19" s="559">
        <v>18141</v>
      </c>
      <c r="K19" s="559">
        <v>20664</v>
      </c>
      <c r="L19" s="559">
        <v>21763</v>
      </c>
      <c r="M19" s="559">
        <v>22675</v>
      </c>
      <c r="N19" s="559">
        <v>22181</v>
      </c>
      <c r="O19" s="559">
        <v>21789</v>
      </c>
      <c r="P19" s="559">
        <v>21026</v>
      </c>
      <c r="Q19" s="559">
        <v>18663</v>
      </c>
      <c r="R19" s="559">
        <v>16983</v>
      </c>
      <c r="S19" s="559">
        <v>17374</v>
      </c>
      <c r="T19" s="559">
        <v>17289</v>
      </c>
      <c r="U19" s="559">
        <v>16552</v>
      </c>
      <c r="V19" s="559">
        <v>17654</v>
      </c>
      <c r="W19" s="559">
        <v>16325</v>
      </c>
      <c r="X19" s="559">
        <v>15001</v>
      </c>
      <c r="Y19" s="559">
        <v>11841</v>
      </c>
      <c r="Z19" s="559">
        <v>11805</v>
      </c>
      <c r="AA19" s="559">
        <v>11350</v>
      </c>
      <c r="AB19" s="559">
        <v>10561</v>
      </c>
      <c r="AC19" s="559">
        <v>8401</v>
      </c>
      <c r="AD19" s="559">
        <v>7848</v>
      </c>
      <c r="AE19" s="559">
        <v>11186</v>
      </c>
      <c r="AF19" s="559">
        <v>15401</v>
      </c>
      <c r="AG19" s="559">
        <v>14473</v>
      </c>
      <c r="AH19" s="559">
        <v>15006</v>
      </c>
      <c r="AI19" s="559">
        <v>15933</v>
      </c>
      <c r="AJ19" s="559">
        <v>15305</v>
      </c>
      <c r="AK19" s="559">
        <v>13116.07</v>
      </c>
      <c r="AL19" s="559">
        <v>13224.68</v>
      </c>
      <c r="AM19" s="559">
        <v>15316.81</v>
      </c>
      <c r="AN19" s="559">
        <v>15327.13</v>
      </c>
      <c r="AO19" s="559">
        <v>12298</v>
      </c>
      <c r="AP19" s="559">
        <v>2457</v>
      </c>
      <c r="AQ19" s="582">
        <v>5083</v>
      </c>
    </row>
    <row r="20" spans="1:43">
      <c r="A20" s="661" t="s">
        <v>298</v>
      </c>
      <c r="B20" s="559" t="s">
        <v>117</v>
      </c>
      <c r="C20" s="559" t="s">
        <v>117</v>
      </c>
      <c r="D20" s="559" t="s">
        <v>117</v>
      </c>
      <c r="E20" s="559" t="s">
        <v>117</v>
      </c>
      <c r="F20" s="559" t="s">
        <v>117</v>
      </c>
      <c r="G20" s="559" t="s">
        <v>117</v>
      </c>
      <c r="H20" s="559" t="s">
        <v>117</v>
      </c>
      <c r="I20" s="559" t="s">
        <v>117</v>
      </c>
      <c r="J20" s="559" t="s">
        <v>117</v>
      </c>
      <c r="K20" s="559" t="s">
        <v>117</v>
      </c>
      <c r="L20" s="559">
        <v>82</v>
      </c>
      <c r="M20" s="559">
        <v>102</v>
      </c>
      <c r="N20" s="559">
        <v>98</v>
      </c>
      <c r="O20" s="559">
        <v>141</v>
      </c>
      <c r="P20" s="559">
        <v>1381</v>
      </c>
      <c r="Q20" s="559">
        <v>2169</v>
      </c>
      <c r="R20" s="559">
        <v>3075</v>
      </c>
      <c r="S20" s="559">
        <v>3505</v>
      </c>
      <c r="T20" s="559">
        <v>1228</v>
      </c>
      <c r="U20" s="559">
        <v>2252</v>
      </c>
      <c r="V20" s="559">
        <v>6005</v>
      </c>
      <c r="W20" s="559">
        <v>8215</v>
      </c>
      <c r="X20" s="559">
        <v>8132</v>
      </c>
      <c r="Y20" s="559">
        <v>8217</v>
      </c>
      <c r="Z20" s="559">
        <v>9097</v>
      </c>
      <c r="AA20" s="559">
        <v>8471</v>
      </c>
      <c r="AB20" s="559">
        <v>7389</v>
      </c>
      <c r="AC20" s="559">
        <v>8575</v>
      </c>
      <c r="AD20" s="559">
        <v>10728</v>
      </c>
      <c r="AE20" s="559">
        <v>8471</v>
      </c>
      <c r="AF20" s="559">
        <v>8008</v>
      </c>
      <c r="AG20" s="559">
        <v>9004</v>
      </c>
      <c r="AH20" s="559">
        <v>9612</v>
      </c>
      <c r="AI20" s="559">
        <v>8877</v>
      </c>
      <c r="AJ20" s="559">
        <v>9892</v>
      </c>
      <c r="AK20" s="559">
        <v>9676.26</v>
      </c>
      <c r="AL20" s="559">
        <v>10504.34</v>
      </c>
      <c r="AM20" s="559">
        <v>10137.370000000001</v>
      </c>
      <c r="AN20" s="559">
        <v>8374.91</v>
      </c>
      <c r="AO20" s="559">
        <v>8263</v>
      </c>
      <c r="AP20" s="559">
        <v>7160</v>
      </c>
      <c r="AQ20" s="582">
        <v>12025</v>
      </c>
    </row>
    <row r="21" spans="1:43">
      <c r="A21" s="661" t="s">
        <v>299</v>
      </c>
      <c r="B21" s="559">
        <v>9093</v>
      </c>
      <c r="C21" s="559" t="s">
        <v>117</v>
      </c>
      <c r="D21" s="559" t="s">
        <v>117</v>
      </c>
      <c r="E21" s="559" t="s">
        <v>117</v>
      </c>
      <c r="F21" s="559">
        <v>12149</v>
      </c>
      <c r="G21" s="559">
        <v>12296</v>
      </c>
      <c r="H21" s="559">
        <v>14324</v>
      </c>
      <c r="I21" s="559">
        <v>16601</v>
      </c>
      <c r="J21" s="559">
        <v>21445</v>
      </c>
      <c r="K21" s="559">
        <v>20177</v>
      </c>
      <c r="L21" s="559">
        <v>23538</v>
      </c>
      <c r="M21" s="559">
        <v>28874</v>
      </c>
      <c r="N21" s="559">
        <v>30536</v>
      </c>
      <c r="O21" s="559">
        <v>28182</v>
      </c>
      <c r="P21" s="559">
        <v>26413</v>
      </c>
      <c r="Q21" s="559">
        <v>23485</v>
      </c>
      <c r="R21" s="559">
        <v>21592</v>
      </c>
      <c r="S21" s="559">
        <v>24366</v>
      </c>
      <c r="T21" s="559">
        <v>26904</v>
      </c>
      <c r="U21" s="559">
        <v>29696</v>
      </c>
      <c r="V21" s="559">
        <v>44902</v>
      </c>
      <c r="W21" s="559">
        <v>49783</v>
      </c>
      <c r="X21" s="559">
        <v>44848</v>
      </c>
      <c r="Y21" s="559">
        <v>47183</v>
      </c>
      <c r="Z21" s="559">
        <v>45954</v>
      </c>
      <c r="AA21" s="559">
        <v>50884</v>
      </c>
      <c r="AB21" s="559">
        <v>53173</v>
      </c>
      <c r="AC21" s="559">
        <v>49876</v>
      </c>
      <c r="AD21" s="559">
        <v>50427</v>
      </c>
      <c r="AE21" s="559">
        <v>50510</v>
      </c>
      <c r="AF21" s="559">
        <v>48193</v>
      </c>
      <c r="AG21" s="559">
        <v>50858</v>
      </c>
      <c r="AH21" s="559">
        <v>55380</v>
      </c>
      <c r="AI21" s="559">
        <v>57488</v>
      </c>
      <c r="AJ21" s="559">
        <v>58763</v>
      </c>
      <c r="AK21" s="559">
        <v>58551.040000000001</v>
      </c>
      <c r="AL21" s="559">
        <v>64649.98</v>
      </c>
      <c r="AM21" s="559">
        <v>70419.61</v>
      </c>
      <c r="AN21" s="559">
        <v>65932.240000000005</v>
      </c>
      <c r="AO21" s="559">
        <v>63577</v>
      </c>
      <c r="AP21" s="559">
        <v>47895</v>
      </c>
      <c r="AQ21" s="582">
        <v>45889</v>
      </c>
    </row>
    <row r="22" spans="1:43">
      <c r="A22" s="661" t="s">
        <v>300</v>
      </c>
      <c r="B22" s="559">
        <v>14892</v>
      </c>
      <c r="C22" s="559" t="s">
        <v>117</v>
      </c>
      <c r="D22" s="559" t="s">
        <v>117</v>
      </c>
      <c r="E22" s="559" t="s">
        <v>117</v>
      </c>
      <c r="F22" s="559">
        <v>20605</v>
      </c>
      <c r="G22" s="559">
        <v>20831</v>
      </c>
      <c r="H22" s="559">
        <v>22150</v>
      </c>
      <c r="I22" s="559">
        <v>25749</v>
      </c>
      <c r="J22" s="559">
        <v>26085</v>
      </c>
      <c r="K22" s="559">
        <v>26372</v>
      </c>
      <c r="L22" s="559">
        <v>17252</v>
      </c>
      <c r="M22" s="559">
        <v>17002</v>
      </c>
      <c r="N22" s="559">
        <v>21554</v>
      </c>
      <c r="O22" s="559">
        <v>22951</v>
      </c>
      <c r="P22" s="559">
        <v>19322</v>
      </c>
      <c r="Q22" s="559">
        <v>13856</v>
      </c>
      <c r="R22" s="559">
        <v>15721</v>
      </c>
      <c r="S22" s="559">
        <v>19358</v>
      </c>
      <c r="T22" s="559">
        <v>16686</v>
      </c>
      <c r="U22" s="559">
        <v>16370</v>
      </c>
      <c r="V22" s="559">
        <v>23705</v>
      </c>
      <c r="W22" s="559">
        <v>30349</v>
      </c>
      <c r="X22" s="559">
        <v>30202</v>
      </c>
      <c r="Y22" s="559">
        <v>30092</v>
      </c>
      <c r="Z22" s="559">
        <v>22264</v>
      </c>
      <c r="AA22" s="559">
        <v>17455</v>
      </c>
      <c r="AB22" s="559">
        <v>16692</v>
      </c>
      <c r="AC22" s="559">
        <v>18325</v>
      </c>
      <c r="AD22" s="559">
        <v>23835</v>
      </c>
      <c r="AE22" s="559">
        <v>25208</v>
      </c>
      <c r="AF22" s="559">
        <v>24142</v>
      </c>
      <c r="AG22" s="559">
        <v>24320</v>
      </c>
      <c r="AH22" s="559">
        <v>30487</v>
      </c>
      <c r="AI22" s="559">
        <v>30910</v>
      </c>
      <c r="AJ22" s="559">
        <v>27927</v>
      </c>
      <c r="AK22" s="559">
        <v>25955.53</v>
      </c>
      <c r="AL22" s="559">
        <v>28990.35</v>
      </c>
      <c r="AM22" s="559">
        <v>30701.65</v>
      </c>
      <c r="AN22" s="559">
        <v>23370.65</v>
      </c>
      <c r="AO22" s="559">
        <v>24004</v>
      </c>
      <c r="AP22" s="559">
        <v>17910</v>
      </c>
      <c r="AQ22" s="582">
        <v>19088</v>
      </c>
    </row>
    <row r="23" spans="1:43">
      <c r="A23" s="663" t="s">
        <v>301</v>
      </c>
      <c r="B23" s="649">
        <v>113797</v>
      </c>
      <c r="C23" s="650" t="s">
        <v>117</v>
      </c>
      <c r="D23" s="650" t="s">
        <v>117</v>
      </c>
      <c r="E23" s="650" t="s">
        <v>117</v>
      </c>
      <c r="F23" s="649">
        <v>112770</v>
      </c>
      <c r="G23" s="649">
        <v>110099</v>
      </c>
      <c r="H23" s="649">
        <v>105895</v>
      </c>
      <c r="I23" s="649">
        <v>126198</v>
      </c>
      <c r="J23" s="649">
        <v>144573</v>
      </c>
      <c r="K23" s="649">
        <v>155077</v>
      </c>
      <c r="L23" s="649">
        <v>151053</v>
      </c>
      <c r="M23" s="649">
        <v>150463</v>
      </c>
      <c r="N23" s="649">
        <v>167113</v>
      </c>
      <c r="O23" s="649">
        <v>165797</v>
      </c>
      <c r="P23" s="649">
        <v>164830</v>
      </c>
      <c r="Q23" s="649">
        <v>158866</v>
      </c>
      <c r="R23" s="649">
        <v>163096</v>
      </c>
      <c r="S23" s="649">
        <v>171232</v>
      </c>
      <c r="T23" s="649">
        <v>213917</v>
      </c>
      <c r="U23" s="649">
        <v>222845</v>
      </c>
      <c r="V23" s="649">
        <v>261460</v>
      </c>
      <c r="W23" s="649">
        <v>266427</v>
      </c>
      <c r="X23" s="649">
        <v>225093</v>
      </c>
      <c r="Y23" s="649">
        <v>228145</v>
      </c>
      <c r="Z23" s="649">
        <v>244338</v>
      </c>
      <c r="AA23" s="649">
        <v>266780</v>
      </c>
      <c r="AB23" s="649">
        <v>272259</v>
      </c>
      <c r="AC23" s="649">
        <v>271102</v>
      </c>
      <c r="AD23" s="649">
        <v>270775</v>
      </c>
      <c r="AE23" s="649">
        <v>252056</v>
      </c>
      <c r="AF23" s="649">
        <v>258161</v>
      </c>
      <c r="AG23" s="649">
        <v>263146</v>
      </c>
      <c r="AH23" s="649">
        <v>276028</v>
      </c>
      <c r="AI23" s="649">
        <v>280318</v>
      </c>
      <c r="AJ23" s="649">
        <v>288694</v>
      </c>
      <c r="AK23" s="650">
        <v>294301.40999999997</v>
      </c>
      <c r="AL23" s="650">
        <v>322988.19</v>
      </c>
      <c r="AM23" s="650">
        <v>354973.59</v>
      </c>
      <c r="AN23" s="650">
        <v>328311.19</v>
      </c>
      <c r="AO23" s="650">
        <v>321843</v>
      </c>
      <c r="AP23" s="650">
        <v>279411</v>
      </c>
      <c r="AQ23" s="659">
        <v>311120</v>
      </c>
    </row>
    <row r="24" spans="1:43">
      <c r="A24" s="662" t="s">
        <v>302</v>
      </c>
      <c r="B24" s="653">
        <v>685549</v>
      </c>
      <c r="C24" s="655" t="s">
        <v>117</v>
      </c>
      <c r="D24" s="655" t="s">
        <v>117</v>
      </c>
      <c r="E24" s="655" t="s">
        <v>117</v>
      </c>
      <c r="F24" s="653">
        <v>825922</v>
      </c>
      <c r="G24" s="653">
        <v>816567</v>
      </c>
      <c r="H24" s="653">
        <v>818274</v>
      </c>
      <c r="I24" s="653">
        <v>890710</v>
      </c>
      <c r="J24" s="653">
        <v>955830</v>
      </c>
      <c r="K24" s="653">
        <v>987820</v>
      </c>
      <c r="L24" s="653">
        <v>1001171</v>
      </c>
      <c r="M24" s="653">
        <v>989409</v>
      </c>
      <c r="N24" s="653">
        <v>1051622</v>
      </c>
      <c r="O24" s="653">
        <v>1097451</v>
      </c>
      <c r="P24" s="653">
        <v>1241702</v>
      </c>
      <c r="Q24" s="653">
        <v>1257115</v>
      </c>
      <c r="R24" s="653">
        <v>1275378</v>
      </c>
      <c r="S24" s="653">
        <v>1299716</v>
      </c>
      <c r="T24" s="653">
        <v>1301881</v>
      </c>
      <c r="U24" s="653">
        <v>1318555</v>
      </c>
      <c r="V24" s="653">
        <v>1411458</v>
      </c>
      <c r="W24" s="653">
        <v>1413379</v>
      </c>
      <c r="X24" s="653">
        <v>1382876</v>
      </c>
      <c r="Y24" s="653">
        <v>1384482</v>
      </c>
      <c r="Z24" s="653">
        <v>1492304</v>
      </c>
      <c r="AA24" s="653">
        <v>1456214</v>
      </c>
      <c r="AB24" s="653">
        <v>1588067</v>
      </c>
      <c r="AC24" s="653">
        <v>1691358</v>
      </c>
      <c r="AD24" s="653">
        <v>1646383</v>
      </c>
      <c r="AE24" s="653">
        <v>1414656</v>
      </c>
      <c r="AF24" s="653">
        <v>1517869</v>
      </c>
      <c r="AG24" s="653">
        <v>1761748</v>
      </c>
      <c r="AH24" s="653">
        <v>1753114</v>
      </c>
      <c r="AI24" s="653">
        <v>1740320</v>
      </c>
      <c r="AJ24" s="653">
        <v>2238279</v>
      </c>
      <c r="AK24" s="653">
        <v>2270490.65</v>
      </c>
      <c r="AL24" s="653">
        <v>2373317.69</v>
      </c>
      <c r="AM24" s="653">
        <v>2457143.94</v>
      </c>
      <c r="AN24" s="653">
        <v>2389226.46</v>
      </c>
      <c r="AO24" s="653">
        <v>2319611</v>
      </c>
      <c r="AP24" s="653">
        <v>1937940</v>
      </c>
      <c r="AQ24" s="697">
        <v>2317447</v>
      </c>
    </row>
    <row r="25" spans="1:43">
      <c r="A25" s="660" t="s">
        <v>372</v>
      </c>
      <c r="B25" s="651"/>
      <c r="C25" s="651"/>
      <c r="D25" s="651"/>
      <c r="E25" s="651"/>
      <c r="F25" s="651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651"/>
      <c r="V25" s="651"/>
      <c r="W25" s="651"/>
      <c r="X25" s="651"/>
      <c r="Y25" s="651"/>
      <c r="Z25" s="651"/>
      <c r="AA25" s="651"/>
      <c r="AB25" s="651"/>
      <c r="AC25" s="651"/>
      <c r="AD25" s="651"/>
      <c r="AE25" s="651"/>
      <c r="AF25" s="651"/>
      <c r="AG25" s="651"/>
      <c r="AH25" s="651"/>
      <c r="AI25" s="651"/>
      <c r="AJ25" s="651"/>
      <c r="AK25" s="657"/>
      <c r="AL25" s="657"/>
      <c r="AM25" s="657"/>
      <c r="AN25" s="657"/>
      <c r="AO25" s="657"/>
      <c r="AP25" s="657"/>
      <c r="AQ25" s="658"/>
    </row>
    <row r="26" spans="1:43">
      <c r="A26" s="661" t="s">
        <v>303</v>
      </c>
      <c r="B26" s="559">
        <v>3290</v>
      </c>
      <c r="C26" s="559" t="s">
        <v>117</v>
      </c>
      <c r="D26" s="559" t="s">
        <v>117</v>
      </c>
      <c r="E26" s="559" t="s">
        <v>117</v>
      </c>
      <c r="F26" s="559">
        <v>4421</v>
      </c>
      <c r="G26" s="559">
        <v>3682</v>
      </c>
      <c r="H26" s="559">
        <v>3291</v>
      </c>
      <c r="I26" s="559">
        <v>4836</v>
      </c>
      <c r="J26" s="559">
        <v>4704</v>
      </c>
      <c r="K26" s="559">
        <v>6170</v>
      </c>
      <c r="L26" s="559">
        <v>7603</v>
      </c>
      <c r="M26" s="559">
        <v>6558</v>
      </c>
      <c r="N26" s="559">
        <v>5441</v>
      </c>
      <c r="O26" s="559">
        <v>5135</v>
      </c>
      <c r="P26" s="559">
        <v>5550</v>
      </c>
      <c r="Q26" s="559">
        <v>5416</v>
      </c>
      <c r="R26" s="559">
        <v>5206</v>
      </c>
      <c r="S26" s="559">
        <v>5839</v>
      </c>
      <c r="T26" s="559">
        <v>6025</v>
      </c>
      <c r="U26" s="559">
        <v>5552</v>
      </c>
      <c r="V26" s="559">
        <v>5902</v>
      </c>
      <c r="W26" s="559">
        <v>5094</v>
      </c>
      <c r="X26" s="559">
        <v>4363</v>
      </c>
      <c r="Y26" s="559">
        <v>4074</v>
      </c>
      <c r="Z26" s="559">
        <v>4336</v>
      </c>
      <c r="AA26" s="559">
        <v>4251</v>
      </c>
      <c r="AB26" s="559">
        <v>4214</v>
      </c>
      <c r="AC26" s="559">
        <v>4474</v>
      </c>
      <c r="AD26" s="559">
        <v>4209</v>
      </c>
      <c r="AE26" s="559">
        <v>3758</v>
      </c>
      <c r="AF26" s="559">
        <v>3151</v>
      </c>
      <c r="AG26" s="559">
        <v>3456</v>
      </c>
      <c r="AH26" s="559">
        <v>3230</v>
      </c>
      <c r="AI26" s="559">
        <v>3513</v>
      </c>
      <c r="AJ26" s="559">
        <v>2938</v>
      </c>
      <c r="AK26" s="559">
        <v>3090.17</v>
      </c>
      <c r="AL26" s="559">
        <v>2875.25</v>
      </c>
      <c r="AM26" s="559">
        <v>2686.02</v>
      </c>
      <c r="AN26" s="559">
        <v>2641.32</v>
      </c>
      <c r="AO26" s="559">
        <v>2527</v>
      </c>
      <c r="AP26" s="559">
        <v>2395</v>
      </c>
      <c r="AQ26" s="582">
        <v>2319</v>
      </c>
    </row>
    <row r="27" spans="1:43">
      <c r="A27" s="661" t="s">
        <v>304</v>
      </c>
      <c r="B27" s="559">
        <v>9485</v>
      </c>
      <c r="C27" s="559" t="s">
        <v>117</v>
      </c>
      <c r="D27" s="559" t="s">
        <v>117</v>
      </c>
      <c r="E27" s="559" t="s">
        <v>117</v>
      </c>
      <c r="F27" s="559">
        <v>10104</v>
      </c>
      <c r="G27" s="559">
        <v>10262</v>
      </c>
      <c r="H27" s="559">
        <v>10804</v>
      </c>
      <c r="I27" s="559">
        <v>12683</v>
      </c>
      <c r="J27" s="559">
        <v>12262</v>
      </c>
      <c r="K27" s="559">
        <v>16148</v>
      </c>
      <c r="L27" s="559">
        <v>13215</v>
      </c>
      <c r="M27" s="559">
        <v>12791</v>
      </c>
      <c r="N27" s="559">
        <v>12162</v>
      </c>
      <c r="O27" s="559">
        <v>13061</v>
      </c>
      <c r="P27" s="559">
        <v>13486</v>
      </c>
      <c r="Q27" s="559">
        <v>13295</v>
      </c>
      <c r="R27" s="559">
        <v>13251</v>
      </c>
      <c r="S27" s="559">
        <v>13660</v>
      </c>
      <c r="T27" s="559">
        <v>15732</v>
      </c>
      <c r="U27" s="559">
        <v>15958</v>
      </c>
      <c r="V27" s="559">
        <v>15642</v>
      </c>
      <c r="W27" s="559">
        <v>15399</v>
      </c>
      <c r="X27" s="559">
        <v>14112</v>
      </c>
      <c r="Y27" s="559">
        <v>13272</v>
      </c>
      <c r="Z27" s="559">
        <v>12770</v>
      </c>
      <c r="AA27" s="559">
        <v>12924</v>
      </c>
      <c r="AB27" s="559">
        <v>13436</v>
      </c>
      <c r="AC27" s="559">
        <v>13912</v>
      </c>
      <c r="AD27" s="559">
        <v>12754</v>
      </c>
      <c r="AE27" s="559">
        <v>11185</v>
      </c>
      <c r="AF27" s="559">
        <v>10812</v>
      </c>
      <c r="AG27" s="559">
        <v>10532</v>
      </c>
      <c r="AH27" s="559">
        <v>9392</v>
      </c>
      <c r="AI27" s="559">
        <v>9430</v>
      </c>
      <c r="AJ27" s="559">
        <v>9886</v>
      </c>
      <c r="AK27" s="559">
        <v>10252.370000000001</v>
      </c>
      <c r="AL27" s="559">
        <v>9832.0300000000007</v>
      </c>
      <c r="AM27" s="559">
        <v>9760.1200000000008</v>
      </c>
      <c r="AN27" s="559">
        <v>9892.4600000000009</v>
      </c>
      <c r="AO27" s="559">
        <v>10365</v>
      </c>
      <c r="AP27" s="559">
        <v>8921</v>
      </c>
      <c r="AQ27" s="582">
        <v>10148</v>
      </c>
    </row>
    <row r="28" spans="1:43">
      <c r="A28" s="661" t="s">
        <v>305</v>
      </c>
      <c r="B28" s="559">
        <v>6463</v>
      </c>
      <c r="C28" s="559" t="s">
        <v>117</v>
      </c>
      <c r="D28" s="559" t="s">
        <v>117</v>
      </c>
      <c r="E28" s="559" t="s">
        <v>117</v>
      </c>
      <c r="F28" s="559">
        <v>5323</v>
      </c>
      <c r="G28" s="559">
        <v>5601</v>
      </c>
      <c r="H28" s="559">
        <v>5388</v>
      </c>
      <c r="I28" s="559">
        <v>5911</v>
      </c>
      <c r="J28" s="559">
        <v>5438</v>
      </c>
      <c r="K28" s="559">
        <v>6279</v>
      </c>
      <c r="L28" s="559">
        <v>6965</v>
      </c>
      <c r="M28" s="559">
        <v>5808</v>
      </c>
      <c r="N28" s="559">
        <v>5403</v>
      </c>
      <c r="O28" s="559">
        <v>5327</v>
      </c>
      <c r="P28" s="559">
        <v>5355</v>
      </c>
      <c r="Q28" s="559">
        <v>4839</v>
      </c>
      <c r="R28" s="559">
        <v>4462</v>
      </c>
      <c r="S28" s="559">
        <v>4531</v>
      </c>
      <c r="T28" s="559">
        <v>4900</v>
      </c>
      <c r="U28" s="559">
        <v>5070</v>
      </c>
      <c r="V28" s="559">
        <v>5243</v>
      </c>
      <c r="W28" s="559">
        <v>5062</v>
      </c>
      <c r="X28" s="559">
        <v>5068</v>
      </c>
      <c r="Y28" s="559">
        <v>5199</v>
      </c>
      <c r="Z28" s="559">
        <v>5190</v>
      </c>
      <c r="AA28" s="559">
        <v>5565</v>
      </c>
      <c r="AB28" s="559">
        <v>5441</v>
      </c>
      <c r="AC28" s="559">
        <v>5603</v>
      </c>
      <c r="AD28" s="559">
        <v>6145</v>
      </c>
      <c r="AE28" s="559">
        <v>5627</v>
      </c>
      <c r="AF28" s="559">
        <v>6109</v>
      </c>
      <c r="AG28" s="559">
        <v>6234</v>
      </c>
      <c r="AH28" s="559">
        <v>5634</v>
      </c>
      <c r="AI28" s="559">
        <v>4938</v>
      </c>
      <c r="AJ28" s="559">
        <v>4736</v>
      </c>
      <c r="AK28" s="559">
        <v>4796.22</v>
      </c>
      <c r="AL28" s="559">
        <v>4459.33</v>
      </c>
      <c r="AM28" s="559">
        <v>4475.2700000000004</v>
      </c>
      <c r="AN28" s="559">
        <v>4111.63</v>
      </c>
      <c r="AO28" s="559">
        <v>4114</v>
      </c>
      <c r="AP28" s="559">
        <v>3254</v>
      </c>
      <c r="AQ28" s="582">
        <v>3635</v>
      </c>
    </row>
    <row r="29" spans="1:43">
      <c r="A29" s="661" t="s">
        <v>306</v>
      </c>
      <c r="B29" s="559">
        <v>5312</v>
      </c>
      <c r="C29" s="559" t="s">
        <v>117</v>
      </c>
      <c r="D29" s="559" t="s">
        <v>117</v>
      </c>
      <c r="E29" s="559" t="s">
        <v>117</v>
      </c>
      <c r="F29" s="559">
        <v>5958</v>
      </c>
      <c r="G29" s="559">
        <v>6244</v>
      </c>
      <c r="H29" s="559">
        <v>8487</v>
      </c>
      <c r="I29" s="559">
        <v>9899</v>
      </c>
      <c r="J29" s="559">
        <v>8533</v>
      </c>
      <c r="K29" s="559">
        <v>7833</v>
      </c>
      <c r="L29" s="559">
        <v>6465</v>
      </c>
      <c r="M29" s="559">
        <v>6753</v>
      </c>
      <c r="N29" s="559">
        <v>7256</v>
      </c>
      <c r="O29" s="559">
        <v>7632</v>
      </c>
      <c r="P29" s="559">
        <v>7045</v>
      </c>
      <c r="Q29" s="559">
        <v>7293</v>
      </c>
      <c r="R29" s="559">
        <v>7088</v>
      </c>
      <c r="S29" s="559">
        <v>8442</v>
      </c>
      <c r="T29" s="559">
        <v>9542</v>
      </c>
      <c r="U29" s="559">
        <v>10111</v>
      </c>
      <c r="V29" s="559">
        <v>11528</v>
      </c>
      <c r="W29" s="559">
        <v>11741</v>
      </c>
      <c r="X29" s="559">
        <v>11720</v>
      </c>
      <c r="Y29" s="559">
        <v>13222</v>
      </c>
      <c r="Z29" s="559">
        <v>13373</v>
      </c>
      <c r="AA29" s="559">
        <v>16285</v>
      </c>
      <c r="AB29" s="559">
        <v>17912</v>
      </c>
      <c r="AC29" s="559">
        <v>17251</v>
      </c>
      <c r="AD29" s="559">
        <v>15945</v>
      </c>
      <c r="AE29" s="559">
        <v>11711</v>
      </c>
      <c r="AF29" s="559">
        <v>12042</v>
      </c>
      <c r="AG29" s="559">
        <v>11370</v>
      </c>
      <c r="AH29" s="559">
        <v>10592</v>
      </c>
      <c r="AI29" s="559">
        <v>10152</v>
      </c>
      <c r="AJ29" s="559">
        <v>11852</v>
      </c>
      <c r="AK29" s="559">
        <v>11981.28</v>
      </c>
      <c r="AL29" s="559">
        <v>10526.98</v>
      </c>
      <c r="AM29" s="559">
        <v>11354.63</v>
      </c>
      <c r="AN29" s="559">
        <v>12325.92</v>
      </c>
      <c r="AO29" s="559">
        <v>12185</v>
      </c>
      <c r="AP29" s="559">
        <v>5703</v>
      </c>
      <c r="AQ29" s="582">
        <v>7896</v>
      </c>
    </row>
    <row r="30" spans="1:43">
      <c r="A30" s="661" t="s">
        <v>307</v>
      </c>
      <c r="B30" s="559">
        <v>12000</v>
      </c>
      <c r="C30" s="559" t="s">
        <v>117</v>
      </c>
      <c r="D30" s="559" t="s">
        <v>117</v>
      </c>
      <c r="E30" s="559" t="s">
        <v>117</v>
      </c>
      <c r="F30" s="559">
        <v>11229</v>
      </c>
      <c r="G30" s="559">
        <v>11736</v>
      </c>
      <c r="H30" s="559">
        <v>11433</v>
      </c>
      <c r="I30" s="559">
        <v>12262</v>
      </c>
      <c r="J30" s="559">
        <v>10963</v>
      </c>
      <c r="K30" s="559">
        <v>15170</v>
      </c>
      <c r="L30" s="559">
        <v>12257</v>
      </c>
      <c r="M30" s="559">
        <v>11959</v>
      </c>
      <c r="N30" s="559">
        <v>14060</v>
      </c>
      <c r="O30" s="559">
        <v>15600</v>
      </c>
      <c r="P30" s="559">
        <v>14330</v>
      </c>
      <c r="Q30" s="559">
        <v>13711</v>
      </c>
      <c r="R30" s="559">
        <v>13331</v>
      </c>
      <c r="S30" s="559">
        <v>15123</v>
      </c>
      <c r="T30" s="559">
        <v>16203</v>
      </c>
      <c r="U30" s="559">
        <v>15862</v>
      </c>
      <c r="V30" s="559">
        <v>16763</v>
      </c>
      <c r="W30" s="559">
        <v>18165</v>
      </c>
      <c r="X30" s="559">
        <v>15629</v>
      </c>
      <c r="Y30" s="559">
        <v>14794</v>
      </c>
      <c r="Z30" s="559">
        <v>15467</v>
      </c>
      <c r="AA30" s="559">
        <v>14375</v>
      </c>
      <c r="AB30" s="559">
        <v>14327</v>
      </c>
      <c r="AC30" s="559">
        <v>14749</v>
      </c>
      <c r="AD30" s="559">
        <v>13732</v>
      </c>
      <c r="AE30" s="559">
        <v>12407</v>
      </c>
      <c r="AF30" s="559">
        <v>11425</v>
      </c>
      <c r="AG30" s="559">
        <v>11198</v>
      </c>
      <c r="AH30" s="559">
        <v>10548</v>
      </c>
      <c r="AI30" s="559">
        <v>10658</v>
      </c>
      <c r="AJ30" s="559">
        <v>10986</v>
      </c>
      <c r="AK30" s="559">
        <v>10106.200000000001</v>
      </c>
      <c r="AL30" s="559">
        <v>10541.08</v>
      </c>
      <c r="AM30" s="559">
        <v>11883.97</v>
      </c>
      <c r="AN30" s="559">
        <v>11990.26</v>
      </c>
      <c r="AO30" s="559">
        <v>11072</v>
      </c>
      <c r="AP30" s="559">
        <v>9097</v>
      </c>
      <c r="AQ30" s="582">
        <v>10568</v>
      </c>
    </row>
    <row r="31" spans="1:43">
      <c r="A31" s="661" t="s">
        <v>308</v>
      </c>
      <c r="B31" s="559">
        <v>9807</v>
      </c>
      <c r="C31" s="559" t="s">
        <v>117</v>
      </c>
      <c r="D31" s="559" t="s">
        <v>117</v>
      </c>
      <c r="E31" s="559" t="s">
        <v>117</v>
      </c>
      <c r="F31" s="559">
        <v>10166</v>
      </c>
      <c r="G31" s="559">
        <v>10431</v>
      </c>
      <c r="H31" s="559">
        <v>11116</v>
      </c>
      <c r="I31" s="559">
        <v>13860</v>
      </c>
      <c r="J31" s="559">
        <v>13090</v>
      </c>
      <c r="K31" s="559">
        <v>15388</v>
      </c>
      <c r="L31" s="559">
        <v>13724</v>
      </c>
      <c r="M31" s="559">
        <v>13378</v>
      </c>
      <c r="N31" s="559">
        <v>15154</v>
      </c>
      <c r="O31" s="559">
        <v>14747</v>
      </c>
      <c r="P31" s="559">
        <v>16598</v>
      </c>
      <c r="Q31" s="559">
        <v>18648</v>
      </c>
      <c r="R31" s="559">
        <v>17837</v>
      </c>
      <c r="S31" s="559">
        <v>19910</v>
      </c>
      <c r="T31" s="559">
        <v>23178</v>
      </c>
      <c r="U31" s="559">
        <v>23094</v>
      </c>
      <c r="V31" s="559">
        <v>26113</v>
      </c>
      <c r="W31" s="559">
        <v>26786</v>
      </c>
      <c r="X31" s="559">
        <v>27012</v>
      </c>
      <c r="Y31" s="559">
        <v>25496</v>
      </c>
      <c r="Z31" s="559">
        <v>28329</v>
      </c>
      <c r="AA31" s="559">
        <v>27845</v>
      </c>
      <c r="AB31" s="559">
        <v>28417</v>
      </c>
      <c r="AC31" s="559">
        <v>28763</v>
      </c>
      <c r="AD31" s="559">
        <v>26796</v>
      </c>
      <c r="AE31" s="559">
        <v>27482</v>
      </c>
      <c r="AF31" s="559">
        <v>28764</v>
      </c>
      <c r="AG31" s="559">
        <v>28484</v>
      </c>
      <c r="AH31" s="559">
        <v>25337</v>
      </c>
      <c r="AI31" s="559">
        <v>24661</v>
      </c>
      <c r="AJ31" s="559">
        <v>26503</v>
      </c>
      <c r="AK31" s="559">
        <v>26269.81</v>
      </c>
      <c r="AL31" s="559">
        <v>26610.04</v>
      </c>
      <c r="AM31" s="559">
        <v>26312.560000000001</v>
      </c>
      <c r="AN31" s="559">
        <v>29183.53</v>
      </c>
      <c r="AO31" s="559">
        <v>29093</v>
      </c>
      <c r="AP31" s="559">
        <v>24198</v>
      </c>
      <c r="AQ31" s="582">
        <v>24331</v>
      </c>
    </row>
    <row r="32" spans="1:43">
      <c r="A32" s="661" t="s">
        <v>309</v>
      </c>
      <c r="B32" s="559">
        <v>4559</v>
      </c>
      <c r="C32" s="559" t="s">
        <v>117</v>
      </c>
      <c r="D32" s="559" t="s">
        <v>117</v>
      </c>
      <c r="E32" s="559" t="s">
        <v>117</v>
      </c>
      <c r="F32" s="559">
        <v>3059</v>
      </c>
      <c r="G32" s="559">
        <v>2694</v>
      </c>
      <c r="H32" s="559">
        <v>2916</v>
      </c>
      <c r="I32" s="559">
        <v>3252</v>
      </c>
      <c r="J32" s="559">
        <v>2805</v>
      </c>
      <c r="K32" s="559">
        <v>2937</v>
      </c>
      <c r="L32" s="559">
        <v>3837</v>
      </c>
      <c r="M32" s="559">
        <v>4183</v>
      </c>
      <c r="N32" s="559">
        <v>5265</v>
      </c>
      <c r="O32" s="559">
        <v>5198</v>
      </c>
      <c r="P32" s="559">
        <v>5474</v>
      </c>
      <c r="Q32" s="559">
        <v>5693</v>
      </c>
      <c r="R32" s="559">
        <v>6399</v>
      </c>
      <c r="S32" s="559">
        <v>7028</v>
      </c>
      <c r="T32" s="559">
        <v>7826</v>
      </c>
      <c r="U32" s="559">
        <v>7664</v>
      </c>
      <c r="V32" s="559">
        <v>7686</v>
      </c>
      <c r="W32" s="559">
        <v>7502</v>
      </c>
      <c r="X32" s="559">
        <v>7595</v>
      </c>
      <c r="Y32" s="559">
        <v>8154</v>
      </c>
      <c r="Z32" s="559">
        <v>8292</v>
      </c>
      <c r="AA32" s="559">
        <v>8342</v>
      </c>
      <c r="AB32" s="559">
        <v>8188</v>
      </c>
      <c r="AC32" s="559">
        <v>9000</v>
      </c>
      <c r="AD32" s="559">
        <v>8746</v>
      </c>
      <c r="AE32" s="559">
        <v>8334</v>
      </c>
      <c r="AF32" s="559">
        <v>5517</v>
      </c>
      <c r="AG32" s="559">
        <v>8183</v>
      </c>
      <c r="AH32" s="559">
        <v>7676</v>
      </c>
      <c r="AI32" s="559">
        <v>7591</v>
      </c>
      <c r="AJ32" s="559">
        <v>7872</v>
      </c>
      <c r="AK32" s="559">
        <v>7758.54</v>
      </c>
      <c r="AL32" s="559">
        <v>7812.49</v>
      </c>
      <c r="AM32" s="559">
        <v>8027.98</v>
      </c>
      <c r="AN32" s="559">
        <v>8593.92</v>
      </c>
      <c r="AO32" s="559">
        <v>8655</v>
      </c>
      <c r="AP32" s="559">
        <v>7030</v>
      </c>
      <c r="AQ32" s="582">
        <v>7140</v>
      </c>
    </row>
    <row r="33" spans="1:43">
      <c r="A33" s="662" t="s">
        <v>310</v>
      </c>
      <c r="B33" s="653">
        <v>50916</v>
      </c>
      <c r="C33" s="655" t="s">
        <v>117</v>
      </c>
      <c r="D33" s="655" t="s">
        <v>117</v>
      </c>
      <c r="E33" s="655" t="s">
        <v>117</v>
      </c>
      <c r="F33" s="653">
        <v>50260</v>
      </c>
      <c r="G33" s="653">
        <v>50650</v>
      </c>
      <c r="H33" s="653">
        <v>53435</v>
      </c>
      <c r="I33" s="653">
        <v>62703</v>
      </c>
      <c r="J33" s="653">
        <v>57795</v>
      </c>
      <c r="K33" s="653">
        <v>69925</v>
      </c>
      <c r="L33" s="653">
        <v>64065</v>
      </c>
      <c r="M33" s="653">
        <v>61429</v>
      </c>
      <c r="N33" s="653">
        <v>64742</v>
      </c>
      <c r="O33" s="653">
        <v>66701</v>
      </c>
      <c r="P33" s="653">
        <v>67838</v>
      </c>
      <c r="Q33" s="653">
        <v>68896</v>
      </c>
      <c r="R33" s="653">
        <v>67573</v>
      </c>
      <c r="S33" s="653">
        <v>74534</v>
      </c>
      <c r="T33" s="653">
        <v>83406</v>
      </c>
      <c r="U33" s="653">
        <v>83310</v>
      </c>
      <c r="V33" s="653">
        <v>88878</v>
      </c>
      <c r="W33" s="653">
        <v>89750</v>
      </c>
      <c r="X33" s="653">
        <v>85499</v>
      </c>
      <c r="Y33" s="653">
        <v>84209</v>
      </c>
      <c r="Z33" s="653">
        <v>87757</v>
      </c>
      <c r="AA33" s="653">
        <v>89588</v>
      </c>
      <c r="AB33" s="653">
        <v>91934</v>
      </c>
      <c r="AC33" s="653">
        <v>93753</v>
      </c>
      <c r="AD33" s="653">
        <v>88327</v>
      </c>
      <c r="AE33" s="653">
        <v>80503</v>
      </c>
      <c r="AF33" s="653">
        <v>77820</v>
      </c>
      <c r="AG33" s="653">
        <v>79457</v>
      </c>
      <c r="AH33" s="653">
        <v>72409</v>
      </c>
      <c r="AI33" s="653">
        <v>70942</v>
      </c>
      <c r="AJ33" s="653">
        <v>74772</v>
      </c>
      <c r="AK33" s="655">
        <v>74254.58</v>
      </c>
      <c r="AL33" s="655">
        <v>72657.2</v>
      </c>
      <c r="AM33" s="655">
        <v>74500.570000000007</v>
      </c>
      <c r="AN33" s="655">
        <v>78739.03</v>
      </c>
      <c r="AO33" s="655">
        <v>78010</v>
      </c>
      <c r="AP33" s="655">
        <v>60598</v>
      </c>
      <c r="AQ33" s="656">
        <v>66035</v>
      </c>
    </row>
    <row r="34" spans="1:43">
      <c r="A34" s="660" t="s">
        <v>311</v>
      </c>
      <c r="B34" s="651"/>
      <c r="C34" s="651"/>
      <c r="D34" s="651"/>
      <c r="E34" s="651"/>
      <c r="F34" s="651"/>
      <c r="G34" s="651"/>
      <c r="H34" s="651"/>
      <c r="I34" s="651"/>
      <c r="J34" s="651"/>
      <c r="K34" s="651"/>
      <c r="L34" s="651"/>
      <c r="M34" s="651"/>
      <c r="N34" s="651"/>
      <c r="O34" s="651"/>
      <c r="P34" s="651"/>
      <c r="Q34" s="651"/>
      <c r="R34" s="651"/>
      <c r="S34" s="651"/>
      <c r="T34" s="651"/>
      <c r="U34" s="651"/>
      <c r="V34" s="651"/>
      <c r="W34" s="651"/>
      <c r="X34" s="651"/>
      <c r="Y34" s="651"/>
      <c r="Z34" s="651"/>
      <c r="AA34" s="651"/>
      <c r="AB34" s="651"/>
      <c r="AC34" s="651"/>
      <c r="AD34" s="651"/>
      <c r="AE34" s="651"/>
      <c r="AF34" s="651"/>
      <c r="AG34" s="651"/>
      <c r="AH34" s="651"/>
      <c r="AI34" s="651"/>
      <c r="AJ34" s="651"/>
      <c r="AK34" s="657"/>
      <c r="AL34" s="657"/>
      <c r="AM34" s="657"/>
      <c r="AN34" s="657"/>
      <c r="AO34" s="657"/>
      <c r="AP34" s="657"/>
      <c r="AQ34" s="658"/>
    </row>
    <row r="35" spans="1:43">
      <c r="A35" s="662" t="s">
        <v>312</v>
      </c>
      <c r="B35" s="653">
        <v>736465</v>
      </c>
      <c r="C35" s="655" t="s">
        <v>117</v>
      </c>
      <c r="D35" s="655" t="s">
        <v>117</v>
      </c>
      <c r="E35" s="655" t="s">
        <v>117</v>
      </c>
      <c r="F35" s="653">
        <v>876182</v>
      </c>
      <c r="G35" s="653">
        <v>867217</v>
      </c>
      <c r="H35" s="653">
        <v>871709</v>
      </c>
      <c r="I35" s="653">
        <v>953413</v>
      </c>
      <c r="J35" s="653">
        <v>1013625</v>
      </c>
      <c r="K35" s="653">
        <v>1057745</v>
      </c>
      <c r="L35" s="653">
        <v>1065237</v>
      </c>
      <c r="M35" s="653">
        <v>1050838</v>
      </c>
      <c r="N35" s="653">
        <v>1116364</v>
      </c>
      <c r="O35" s="653">
        <v>1164152</v>
      </c>
      <c r="P35" s="653">
        <v>1309540</v>
      </c>
      <c r="Q35" s="653">
        <v>1326010</v>
      </c>
      <c r="R35" s="653">
        <v>1342951</v>
      </c>
      <c r="S35" s="653">
        <v>1374250</v>
      </c>
      <c r="T35" s="653">
        <v>1385287</v>
      </c>
      <c r="U35" s="653">
        <v>1401865</v>
      </c>
      <c r="V35" s="653">
        <v>1500336</v>
      </c>
      <c r="W35" s="653">
        <v>1503129</v>
      </c>
      <c r="X35" s="653">
        <v>1468375</v>
      </c>
      <c r="Y35" s="653">
        <v>1468691</v>
      </c>
      <c r="Z35" s="653">
        <v>1580061</v>
      </c>
      <c r="AA35" s="653">
        <v>1545802</v>
      </c>
      <c r="AB35" s="653">
        <v>1680001</v>
      </c>
      <c r="AC35" s="653">
        <v>1785110</v>
      </c>
      <c r="AD35" s="653">
        <v>1734711</v>
      </c>
      <c r="AE35" s="653">
        <v>1495159</v>
      </c>
      <c r="AF35" s="653">
        <v>1595689</v>
      </c>
      <c r="AG35" s="653">
        <v>1841205</v>
      </c>
      <c r="AH35" s="653">
        <v>1825523</v>
      </c>
      <c r="AI35" s="653">
        <v>1811262</v>
      </c>
      <c r="AJ35" s="653">
        <v>2313051</v>
      </c>
      <c r="AK35" s="653">
        <v>2344745.23</v>
      </c>
      <c r="AL35" s="653">
        <v>2445974.89</v>
      </c>
      <c r="AM35" s="653">
        <v>2531644.5</v>
      </c>
      <c r="AN35" s="653">
        <v>2467965.4900000002</v>
      </c>
      <c r="AO35" s="653">
        <v>2397621</v>
      </c>
      <c r="AP35" s="653">
        <v>1998537</v>
      </c>
      <c r="AQ35" s="697">
        <v>2383482</v>
      </c>
    </row>
    <row r="36" spans="1:43">
      <c r="A36" s="577"/>
      <c r="B36" s="545"/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44"/>
      <c r="Z36" s="544"/>
      <c r="AA36" s="544"/>
      <c r="AB36" s="544"/>
      <c r="AC36" s="544"/>
      <c r="AD36" s="544"/>
      <c r="AE36" s="544"/>
      <c r="AF36" s="544"/>
      <c r="AG36" s="544"/>
      <c r="AH36" s="544"/>
      <c r="AI36" s="544"/>
      <c r="AJ36" s="544"/>
      <c r="AK36" s="544"/>
      <c r="AL36" s="544"/>
      <c r="AM36" s="545"/>
      <c r="AN36" s="545"/>
      <c r="AO36" s="545"/>
      <c r="AP36" s="545"/>
      <c r="AQ36" s="545"/>
    </row>
    <row r="37" spans="1:43">
      <c r="A37" s="578" t="s">
        <v>313</v>
      </c>
      <c r="B37" s="545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44"/>
      <c r="Z37" s="544"/>
      <c r="AA37" s="544"/>
      <c r="AB37" s="544"/>
      <c r="AC37" s="544"/>
      <c r="AD37" s="544"/>
      <c r="AE37" s="544"/>
      <c r="AF37" s="544"/>
      <c r="AG37" s="544"/>
      <c r="AH37" s="544"/>
      <c r="AI37" s="544"/>
      <c r="AJ37" s="544"/>
      <c r="AK37" s="544"/>
      <c r="AL37" s="544"/>
      <c r="AM37" s="545"/>
      <c r="AN37" s="545"/>
      <c r="AO37" s="545"/>
      <c r="AP37" s="545"/>
      <c r="AQ37" s="545"/>
    </row>
    <row r="38" spans="1:43">
      <c r="A38" s="579" t="s">
        <v>314</v>
      </c>
      <c r="B38" s="545"/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4"/>
      <c r="AD38" s="544"/>
      <c r="AE38" s="544"/>
      <c r="AF38" s="544"/>
      <c r="AG38" s="544"/>
      <c r="AH38" s="544"/>
      <c r="AI38" s="544"/>
      <c r="AJ38" s="544"/>
      <c r="AK38" s="544"/>
      <c r="AL38" s="544"/>
      <c r="AM38" s="545"/>
      <c r="AN38" s="545"/>
      <c r="AO38" s="545"/>
      <c r="AP38" s="545"/>
      <c r="AQ38" s="545"/>
    </row>
    <row r="39" spans="1:43">
      <c r="A39" s="579" t="s">
        <v>315</v>
      </c>
      <c r="B39" s="545"/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44"/>
      <c r="AD39" s="544"/>
      <c r="AE39" s="544"/>
      <c r="AF39" s="544"/>
      <c r="AG39" s="544"/>
      <c r="AH39" s="544"/>
      <c r="AI39" s="544"/>
      <c r="AJ39" s="544"/>
      <c r="AK39" s="544"/>
      <c r="AL39" s="544"/>
      <c r="AM39" s="545"/>
      <c r="AN39" s="545"/>
      <c r="AO39" s="545"/>
      <c r="AP39" s="545"/>
      <c r="AQ39" s="545"/>
    </row>
    <row r="40" spans="1:43">
      <c r="A40" s="698" t="s">
        <v>272</v>
      </c>
      <c r="B40" s="545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  <c r="Y40" s="544"/>
      <c r="Z40" s="544"/>
      <c r="AA40" s="544"/>
      <c r="AB40" s="544"/>
      <c r="AC40" s="544"/>
      <c r="AD40" s="544"/>
      <c r="AE40" s="544"/>
      <c r="AF40" s="544"/>
      <c r="AG40" s="544"/>
      <c r="AH40" s="544"/>
      <c r="AI40" s="544"/>
      <c r="AJ40" s="544"/>
      <c r="AK40" s="544"/>
      <c r="AL40" s="544"/>
      <c r="AM40" s="545"/>
      <c r="AN40" s="545"/>
      <c r="AO40" s="545"/>
      <c r="AP40" s="545"/>
      <c r="AQ40" s="545"/>
    </row>
    <row r="41" spans="1:43">
      <c r="A41" s="699" t="s">
        <v>316</v>
      </c>
      <c r="B41" s="545"/>
      <c r="C41" s="544"/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44"/>
      <c r="AD41" s="544"/>
      <c r="AE41" s="544"/>
      <c r="AF41" s="544"/>
      <c r="AG41" s="544"/>
      <c r="AH41" s="544"/>
      <c r="AI41" s="544"/>
      <c r="AJ41" s="544"/>
      <c r="AK41" s="544"/>
      <c r="AL41" s="544"/>
      <c r="AM41" s="545"/>
      <c r="AN41" s="545"/>
      <c r="AO41" s="545"/>
      <c r="AP41" s="545"/>
      <c r="AQ41" s="545"/>
    </row>
    <row r="42" spans="1:43">
      <c r="A42" s="579" t="s">
        <v>547</v>
      </c>
      <c r="B42" s="545"/>
      <c r="C42" s="545"/>
      <c r="D42" s="545"/>
      <c r="E42" s="545"/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  <c r="V42" s="545"/>
      <c r="W42" s="545"/>
      <c r="X42" s="545"/>
      <c r="Y42" s="545"/>
      <c r="Z42" s="545"/>
      <c r="AA42" s="545"/>
      <c r="AB42" s="545"/>
      <c r="AC42" s="545"/>
      <c r="AD42" s="545"/>
      <c r="AE42" s="545"/>
      <c r="AF42" s="545"/>
      <c r="AG42" s="545"/>
      <c r="AH42" s="545"/>
      <c r="AI42" s="545"/>
      <c r="AJ42" s="545"/>
      <c r="AK42" s="545"/>
      <c r="AL42" s="545"/>
      <c r="AM42" s="545"/>
      <c r="AN42" s="545"/>
      <c r="AO42" s="545"/>
      <c r="AP42" s="545"/>
      <c r="AQ42" s="545"/>
    </row>
    <row r="43" spans="1:43">
      <c r="A43" s="580" t="s">
        <v>366</v>
      </c>
      <c r="B43" s="581"/>
      <c r="C43" s="545"/>
      <c r="D43" s="545"/>
      <c r="E43" s="545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5"/>
      <c r="T43" s="545"/>
      <c r="U43" s="545"/>
      <c r="V43" s="545"/>
      <c r="W43" s="545"/>
      <c r="X43" s="545"/>
      <c r="Y43" s="545"/>
      <c r="Z43" s="545"/>
      <c r="AA43" s="545"/>
      <c r="AB43" s="545"/>
      <c r="AC43" s="545"/>
      <c r="AD43" s="545"/>
      <c r="AE43" s="545"/>
      <c r="AF43" s="545"/>
      <c r="AG43" s="545"/>
      <c r="AH43" s="545"/>
      <c r="AI43" s="545"/>
      <c r="AJ43" s="545"/>
      <c r="AK43" s="545"/>
      <c r="AL43" s="545"/>
      <c r="AM43" s="545"/>
      <c r="AN43" s="545"/>
      <c r="AO43" s="545"/>
      <c r="AP43" s="545"/>
      <c r="AQ43" s="545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/>
  <dimension ref="A1:AG41"/>
  <sheetViews>
    <sheetView showGridLines="0" workbookViewId="0">
      <pane xSplit="1" ySplit="3" topLeftCell="M4" activePane="bottomRight" state="frozen"/>
      <selection pane="topRight"/>
      <selection pane="bottomLeft"/>
      <selection pane="bottomRight"/>
    </sheetView>
  </sheetViews>
  <sheetFormatPr baseColWidth="10" defaultColWidth="11.42578125" defaultRowHeight="12.75"/>
  <cols>
    <col min="1" max="1" width="31" style="717" customWidth="1"/>
    <col min="2" max="33" width="7.140625" style="61" customWidth="1"/>
    <col min="34" max="16384" width="11.42578125" style="61"/>
  </cols>
  <sheetData>
    <row r="1" spans="1:33">
      <c r="A1" s="532" t="s">
        <v>395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4"/>
      <c r="AD1" s="534"/>
      <c r="AE1" s="534"/>
      <c r="AF1" s="534"/>
      <c r="AG1" s="534"/>
    </row>
    <row r="2" spans="1:33">
      <c r="A2" s="572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4"/>
      <c r="AD2" s="534"/>
      <c r="AG2" s="827" t="s">
        <v>403</v>
      </c>
    </row>
    <row r="3" spans="1:33">
      <c r="A3" s="664" t="s">
        <v>283</v>
      </c>
      <c r="B3" s="701">
        <v>1990</v>
      </c>
      <c r="C3" s="702">
        <v>1991</v>
      </c>
      <c r="D3" s="702">
        <v>1992</v>
      </c>
      <c r="E3" s="702">
        <v>1993</v>
      </c>
      <c r="F3" s="702">
        <v>1994</v>
      </c>
      <c r="G3" s="702">
        <v>1995</v>
      </c>
      <c r="H3" s="702">
        <v>1996</v>
      </c>
      <c r="I3" s="702">
        <v>1997</v>
      </c>
      <c r="J3" s="702">
        <v>1998</v>
      </c>
      <c r="K3" s="702">
        <v>1999</v>
      </c>
      <c r="L3" s="702">
        <v>2000</v>
      </c>
      <c r="M3" s="702">
        <v>2001</v>
      </c>
      <c r="N3" s="702">
        <v>2002</v>
      </c>
      <c r="O3" s="702">
        <v>2003</v>
      </c>
      <c r="P3" s="702">
        <v>2004</v>
      </c>
      <c r="Q3" s="702">
        <v>2005</v>
      </c>
      <c r="R3" s="702">
        <v>2006</v>
      </c>
      <c r="S3" s="702">
        <v>2007</v>
      </c>
      <c r="T3" s="702">
        <v>2008</v>
      </c>
      <c r="U3" s="702">
        <v>2009</v>
      </c>
      <c r="V3" s="702">
        <v>2010</v>
      </c>
      <c r="W3" s="702">
        <v>2011</v>
      </c>
      <c r="X3" s="702">
        <v>2012</v>
      </c>
      <c r="Y3" s="702">
        <v>2013</v>
      </c>
      <c r="Z3" s="702">
        <v>2014</v>
      </c>
      <c r="AA3" s="702">
        <v>2015</v>
      </c>
      <c r="AB3" s="702">
        <v>2016</v>
      </c>
      <c r="AC3" s="702">
        <v>2017</v>
      </c>
      <c r="AD3" s="702">
        <v>2018</v>
      </c>
      <c r="AE3" s="702">
        <v>2019</v>
      </c>
      <c r="AF3" s="702">
        <v>2020</v>
      </c>
      <c r="AG3" s="703">
        <v>2021</v>
      </c>
    </row>
    <row r="4" spans="1:33">
      <c r="A4" s="665" t="s">
        <v>370</v>
      </c>
      <c r="B4" s="665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  <c r="O4" s="704"/>
      <c r="P4" s="704"/>
      <c r="Q4" s="704"/>
      <c r="R4" s="704"/>
      <c r="S4" s="704"/>
      <c r="T4" s="704"/>
      <c r="U4" s="704"/>
      <c r="V4" s="704"/>
      <c r="W4" s="704"/>
      <c r="X4" s="704"/>
      <c r="Y4" s="704"/>
      <c r="Z4" s="704"/>
      <c r="AA4" s="704"/>
      <c r="AB4" s="704"/>
      <c r="AC4" s="704"/>
      <c r="AD4" s="704"/>
      <c r="AE4" s="704"/>
      <c r="AF4" s="704"/>
      <c r="AG4" s="705"/>
    </row>
    <row r="5" spans="1:33">
      <c r="A5" s="667" t="s">
        <v>387</v>
      </c>
      <c r="B5" s="706">
        <v>28133</v>
      </c>
      <c r="C5" s="539">
        <v>26792</v>
      </c>
      <c r="D5" s="539">
        <v>46090</v>
      </c>
      <c r="E5" s="539">
        <v>85720</v>
      </c>
      <c r="F5" s="539">
        <v>96067</v>
      </c>
      <c r="G5" s="539">
        <v>104652</v>
      </c>
      <c r="H5" s="539">
        <v>112257</v>
      </c>
      <c r="I5" s="539">
        <v>121141</v>
      </c>
      <c r="J5" s="539">
        <v>126097</v>
      </c>
      <c r="K5" s="539">
        <v>119722</v>
      </c>
      <c r="L5" s="539">
        <v>97235</v>
      </c>
      <c r="M5" s="539">
        <v>125824</v>
      </c>
      <c r="N5" s="539">
        <v>123876</v>
      </c>
      <c r="O5" s="539">
        <v>103322</v>
      </c>
      <c r="P5" s="539">
        <v>92893</v>
      </c>
      <c r="Q5" s="539">
        <v>95860</v>
      </c>
      <c r="R5" s="539">
        <v>87892</v>
      </c>
      <c r="S5" s="539">
        <v>79371</v>
      </c>
      <c r="T5" s="539">
        <v>74578</v>
      </c>
      <c r="U5" s="539">
        <v>90185</v>
      </c>
      <c r="V5" s="539">
        <v>76428</v>
      </c>
      <c r="W5" s="539">
        <v>80760</v>
      </c>
      <c r="X5" s="539">
        <v>81844</v>
      </c>
      <c r="Y5" s="539">
        <v>80936</v>
      </c>
      <c r="Z5" s="539">
        <v>189595</v>
      </c>
      <c r="AA5" s="539">
        <v>189667</v>
      </c>
      <c r="AB5" s="539">
        <v>182422</v>
      </c>
      <c r="AC5" s="539">
        <v>181947</v>
      </c>
      <c r="AD5" s="539">
        <v>181081</v>
      </c>
      <c r="AE5" s="539">
        <v>174982</v>
      </c>
      <c r="AF5" s="539">
        <v>110475</v>
      </c>
      <c r="AG5" s="707">
        <v>105157</v>
      </c>
    </row>
    <row r="6" spans="1:33">
      <c r="A6" s="667" t="s">
        <v>388</v>
      </c>
      <c r="B6" s="706">
        <v>23232</v>
      </c>
      <c r="C6" s="539">
        <v>28162</v>
      </c>
      <c r="D6" s="539">
        <v>31629</v>
      </c>
      <c r="E6" s="539">
        <v>24413</v>
      </c>
      <c r="F6" s="539">
        <v>18824</v>
      </c>
      <c r="G6" s="539">
        <v>15053</v>
      </c>
      <c r="H6" s="539">
        <v>15753</v>
      </c>
      <c r="I6" s="539">
        <v>14702</v>
      </c>
      <c r="J6" s="539">
        <v>15113</v>
      </c>
      <c r="K6" s="539">
        <v>13270</v>
      </c>
      <c r="L6" s="539">
        <v>13291</v>
      </c>
      <c r="M6" s="539">
        <v>13797</v>
      </c>
      <c r="N6" s="539">
        <v>12514</v>
      </c>
      <c r="O6" s="539">
        <v>12282</v>
      </c>
      <c r="P6" s="539">
        <v>11289</v>
      </c>
      <c r="Q6" s="539">
        <v>11479</v>
      </c>
      <c r="R6" s="539">
        <v>11821</v>
      </c>
      <c r="S6" s="539">
        <v>11419</v>
      </c>
      <c r="T6" s="539">
        <v>11370</v>
      </c>
      <c r="U6" s="539">
        <v>11208</v>
      </c>
      <c r="V6" s="539">
        <v>8478</v>
      </c>
      <c r="W6" s="539">
        <v>9253</v>
      </c>
      <c r="X6" s="539">
        <v>11477</v>
      </c>
      <c r="Y6" s="539">
        <v>11175</v>
      </c>
      <c r="Z6" s="539">
        <v>11533</v>
      </c>
      <c r="AA6" s="539">
        <v>10589</v>
      </c>
      <c r="AB6" s="539">
        <v>9040</v>
      </c>
      <c r="AC6" s="539">
        <v>8320</v>
      </c>
      <c r="AD6" s="539">
        <v>9211</v>
      </c>
      <c r="AE6" s="539">
        <v>9935</v>
      </c>
      <c r="AF6" s="539">
        <v>6481</v>
      </c>
      <c r="AG6" s="707">
        <v>7283</v>
      </c>
    </row>
    <row r="7" spans="1:33">
      <c r="A7" s="666" t="s">
        <v>317</v>
      </c>
      <c r="B7" s="708">
        <v>51365</v>
      </c>
      <c r="C7" s="709">
        <v>54954</v>
      </c>
      <c r="D7" s="709">
        <v>77719</v>
      </c>
      <c r="E7" s="709">
        <v>110133</v>
      </c>
      <c r="F7" s="709">
        <v>114891</v>
      </c>
      <c r="G7" s="709">
        <v>119705</v>
      </c>
      <c r="H7" s="709">
        <v>128010</v>
      </c>
      <c r="I7" s="694">
        <v>135843</v>
      </c>
      <c r="J7" s="694">
        <v>141211</v>
      </c>
      <c r="K7" s="694">
        <v>132992</v>
      </c>
      <c r="L7" s="694">
        <v>110526</v>
      </c>
      <c r="M7" s="694">
        <v>139621</v>
      </c>
      <c r="N7" s="694">
        <v>136390</v>
      </c>
      <c r="O7" s="694">
        <v>115604</v>
      </c>
      <c r="P7" s="694">
        <v>104182</v>
      </c>
      <c r="Q7" s="694">
        <v>107338</v>
      </c>
      <c r="R7" s="694">
        <v>99714</v>
      </c>
      <c r="S7" s="694">
        <v>90790</v>
      </c>
      <c r="T7" s="694">
        <v>85948</v>
      </c>
      <c r="U7" s="694">
        <v>101393</v>
      </c>
      <c r="V7" s="694">
        <v>84907</v>
      </c>
      <c r="W7" s="694">
        <v>90013</v>
      </c>
      <c r="X7" s="694">
        <v>93321</v>
      </c>
      <c r="Y7" s="694">
        <v>92112</v>
      </c>
      <c r="Z7" s="694">
        <v>201129</v>
      </c>
      <c r="AA7" s="694">
        <v>200256</v>
      </c>
      <c r="AB7" s="694">
        <v>191463</v>
      </c>
      <c r="AC7" s="694">
        <v>190268</v>
      </c>
      <c r="AD7" s="694">
        <v>190291</v>
      </c>
      <c r="AE7" s="694">
        <v>184918</v>
      </c>
      <c r="AF7" s="694">
        <v>116956</v>
      </c>
      <c r="AG7" s="710">
        <v>112440</v>
      </c>
    </row>
    <row r="8" spans="1:33">
      <c r="A8" s="665" t="s">
        <v>371</v>
      </c>
      <c r="B8" s="665"/>
      <c r="C8" s="704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4"/>
      <c r="O8" s="704"/>
      <c r="P8" s="704"/>
      <c r="Q8" s="704"/>
      <c r="R8" s="704"/>
      <c r="S8" s="704"/>
      <c r="T8" s="704"/>
      <c r="U8" s="704"/>
      <c r="V8" s="704"/>
      <c r="W8" s="704"/>
      <c r="X8" s="704"/>
      <c r="Y8" s="704"/>
      <c r="Z8" s="704"/>
      <c r="AA8" s="704"/>
      <c r="AB8" s="704"/>
      <c r="AC8" s="704"/>
      <c r="AD8" s="704"/>
      <c r="AE8" s="704"/>
      <c r="AF8" s="704"/>
      <c r="AG8" s="711"/>
    </row>
    <row r="9" spans="1:33">
      <c r="A9" s="667" t="s">
        <v>287</v>
      </c>
      <c r="B9" s="706">
        <v>3883</v>
      </c>
      <c r="C9" s="539">
        <v>4072</v>
      </c>
      <c r="D9" s="539">
        <v>4158</v>
      </c>
      <c r="E9" s="539">
        <v>3948</v>
      </c>
      <c r="F9" s="539">
        <v>3739</v>
      </c>
      <c r="G9" s="539">
        <v>2975</v>
      </c>
      <c r="H9" s="539">
        <v>2494</v>
      </c>
      <c r="I9" s="539">
        <v>2292</v>
      </c>
      <c r="J9" s="539">
        <v>2570</v>
      </c>
      <c r="K9" s="539">
        <v>3292</v>
      </c>
      <c r="L9" s="539">
        <v>3076</v>
      </c>
      <c r="M9" s="539">
        <v>3639</v>
      </c>
      <c r="N9" s="539">
        <v>3160</v>
      </c>
      <c r="O9" s="539">
        <v>2209</v>
      </c>
      <c r="P9" s="539">
        <v>1288</v>
      </c>
      <c r="Q9" s="539">
        <v>1211</v>
      </c>
      <c r="R9" s="539">
        <v>1260</v>
      </c>
      <c r="S9" s="539">
        <v>1273</v>
      </c>
      <c r="T9" s="539">
        <v>1209</v>
      </c>
      <c r="U9" s="539">
        <v>1272</v>
      </c>
      <c r="V9" s="539">
        <v>1281</v>
      </c>
      <c r="W9" s="539">
        <v>1291</v>
      </c>
      <c r="X9" s="539">
        <v>1210</v>
      </c>
      <c r="Y9" s="539">
        <v>1052</v>
      </c>
      <c r="Z9" s="539">
        <v>1068</v>
      </c>
      <c r="AA9" s="539">
        <v>1021</v>
      </c>
      <c r="AB9" s="539">
        <v>1237</v>
      </c>
      <c r="AC9" s="539">
        <v>935</v>
      </c>
      <c r="AD9" s="539">
        <v>1500</v>
      </c>
      <c r="AE9" s="539">
        <v>1035</v>
      </c>
      <c r="AF9" s="539">
        <v>629</v>
      </c>
      <c r="AG9" s="707">
        <v>1685</v>
      </c>
    </row>
    <row r="10" spans="1:33">
      <c r="A10" s="667" t="s">
        <v>318</v>
      </c>
      <c r="B10" s="706">
        <v>2181</v>
      </c>
      <c r="C10" s="539">
        <v>1823</v>
      </c>
      <c r="D10" s="539">
        <v>1657</v>
      </c>
      <c r="E10" s="539">
        <v>1839</v>
      </c>
      <c r="F10" s="539">
        <v>2273</v>
      </c>
      <c r="G10" s="539">
        <v>2874</v>
      </c>
      <c r="H10" s="539">
        <v>3285</v>
      </c>
      <c r="I10" s="539">
        <v>3448</v>
      </c>
      <c r="J10" s="539">
        <v>3473</v>
      </c>
      <c r="K10" s="539">
        <v>3268</v>
      </c>
      <c r="L10" s="539">
        <v>2555</v>
      </c>
      <c r="M10" s="539">
        <v>2688</v>
      </c>
      <c r="N10" s="539">
        <v>2721</v>
      </c>
      <c r="O10" s="539">
        <v>1315</v>
      </c>
      <c r="P10" s="539">
        <v>73</v>
      </c>
      <c r="Q10" s="539">
        <v>20</v>
      </c>
      <c r="R10" s="539">
        <v>26</v>
      </c>
      <c r="S10" s="539">
        <v>46</v>
      </c>
      <c r="T10" s="539">
        <v>135</v>
      </c>
      <c r="U10" s="539">
        <v>230</v>
      </c>
      <c r="V10" s="539">
        <v>284</v>
      </c>
      <c r="W10" s="539">
        <v>99</v>
      </c>
      <c r="X10" s="539">
        <v>34</v>
      </c>
      <c r="Y10" s="539">
        <v>68</v>
      </c>
      <c r="Z10" s="539">
        <v>58</v>
      </c>
      <c r="AA10" s="539">
        <v>32</v>
      </c>
      <c r="AB10" s="539">
        <v>29</v>
      </c>
      <c r="AC10" s="539">
        <v>28</v>
      </c>
      <c r="AD10" s="539">
        <v>20</v>
      </c>
      <c r="AE10" s="539">
        <v>13</v>
      </c>
      <c r="AF10" s="539">
        <v>41</v>
      </c>
      <c r="AG10" s="707">
        <v>116</v>
      </c>
    </row>
    <row r="11" spans="1:33">
      <c r="A11" s="667" t="s">
        <v>289</v>
      </c>
      <c r="B11" s="706">
        <v>3938</v>
      </c>
      <c r="C11" s="539">
        <v>3865</v>
      </c>
      <c r="D11" s="539">
        <v>4881</v>
      </c>
      <c r="E11" s="539">
        <v>4754</v>
      </c>
      <c r="F11" s="539">
        <v>5411</v>
      </c>
      <c r="G11" s="539">
        <v>4876</v>
      </c>
      <c r="H11" s="539">
        <v>5778</v>
      </c>
      <c r="I11" s="539">
        <v>5441</v>
      </c>
      <c r="J11" s="539">
        <v>5309</v>
      </c>
      <c r="K11" s="539">
        <v>5165</v>
      </c>
      <c r="L11" s="539">
        <v>5886</v>
      </c>
      <c r="M11" s="539">
        <v>6318</v>
      </c>
      <c r="N11" s="539">
        <v>6883</v>
      </c>
      <c r="O11" s="539">
        <v>6908</v>
      </c>
      <c r="P11" s="539">
        <v>7135</v>
      </c>
      <c r="Q11" s="539">
        <v>6077</v>
      </c>
      <c r="R11" s="539">
        <v>5916</v>
      </c>
      <c r="S11" s="539">
        <v>5156</v>
      </c>
      <c r="T11" s="539">
        <v>5324</v>
      </c>
      <c r="U11" s="539">
        <v>5392</v>
      </c>
      <c r="V11" s="539">
        <v>5606</v>
      </c>
      <c r="W11" s="539">
        <v>5610</v>
      </c>
      <c r="X11" s="539">
        <v>5270</v>
      </c>
      <c r="Y11" s="539">
        <v>6344</v>
      </c>
      <c r="Z11" s="539">
        <v>6117</v>
      </c>
      <c r="AA11" s="539">
        <v>6075</v>
      </c>
      <c r="AB11" s="539">
        <v>6290</v>
      </c>
      <c r="AC11" s="539">
        <v>6108</v>
      </c>
      <c r="AD11" s="539">
        <v>2893</v>
      </c>
      <c r="AE11" s="539">
        <v>749</v>
      </c>
      <c r="AF11" s="539">
        <v>343</v>
      </c>
      <c r="AG11" s="707">
        <v>550</v>
      </c>
    </row>
    <row r="12" spans="1:33">
      <c r="A12" s="667" t="s">
        <v>319</v>
      </c>
      <c r="B12" s="706">
        <v>1711</v>
      </c>
      <c r="C12" s="539">
        <v>4047</v>
      </c>
      <c r="D12" s="539">
        <v>4808</v>
      </c>
      <c r="E12" s="539">
        <v>7517</v>
      </c>
      <c r="F12" s="539">
        <v>9612</v>
      </c>
      <c r="G12" s="539">
        <v>10467</v>
      </c>
      <c r="H12" s="539">
        <v>12751</v>
      </c>
      <c r="I12" s="539">
        <v>12413</v>
      </c>
      <c r="J12" s="539">
        <v>11830</v>
      </c>
      <c r="K12" s="539">
        <v>12019</v>
      </c>
      <c r="L12" s="539">
        <v>10951</v>
      </c>
      <c r="M12" s="539">
        <v>9770</v>
      </c>
      <c r="N12" s="539">
        <v>10699</v>
      </c>
      <c r="O12" s="539">
        <v>7431</v>
      </c>
      <c r="P12" s="539">
        <v>4314</v>
      </c>
      <c r="Q12" s="539">
        <v>3032</v>
      </c>
      <c r="R12" s="539">
        <v>2427</v>
      </c>
      <c r="S12" s="539">
        <v>2200</v>
      </c>
      <c r="T12" s="539">
        <v>3949</v>
      </c>
      <c r="U12" s="539">
        <v>3513</v>
      </c>
      <c r="V12" s="539">
        <v>2140</v>
      </c>
      <c r="W12" s="539">
        <v>1675</v>
      </c>
      <c r="X12" s="539">
        <v>3080</v>
      </c>
      <c r="Y12" s="539">
        <v>3631</v>
      </c>
      <c r="Z12" s="539">
        <v>3604</v>
      </c>
      <c r="AA12" s="539">
        <v>2091</v>
      </c>
      <c r="AB12" s="539">
        <v>2467</v>
      </c>
      <c r="AC12" s="539">
        <v>2619</v>
      </c>
      <c r="AD12" s="539">
        <v>2276</v>
      </c>
      <c r="AE12" s="539">
        <v>1540</v>
      </c>
      <c r="AF12" s="539" t="s">
        <v>117</v>
      </c>
      <c r="AG12" s="707" t="s">
        <v>117</v>
      </c>
    </row>
    <row r="13" spans="1:33">
      <c r="A13" s="667" t="s">
        <v>291</v>
      </c>
      <c r="B13" s="706">
        <v>0</v>
      </c>
      <c r="C13" s="539">
        <v>0</v>
      </c>
      <c r="D13" s="539">
        <v>0</v>
      </c>
      <c r="E13" s="539">
        <v>0</v>
      </c>
      <c r="F13" s="539">
        <v>0</v>
      </c>
      <c r="G13" s="539">
        <v>0</v>
      </c>
      <c r="H13" s="539">
        <v>0</v>
      </c>
      <c r="I13" s="539">
        <v>0</v>
      </c>
      <c r="J13" s="539">
        <v>0</v>
      </c>
      <c r="K13" s="539">
        <v>0</v>
      </c>
      <c r="L13" s="539">
        <v>9</v>
      </c>
      <c r="M13" s="539">
        <v>0</v>
      </c>
      <c r="N13" s="539">
        <v>0</v>
      </c>
      <c r="O13" s="539">
        <v>0</v>
      </c>
      <c r="P13" s="539">
        <v>0</v>
      </c>
      <c r="Q13" s="539">
        <v>0</v>
      </c>
      <c r="R13" s="539">
        <v>0</v>
      </c>
      <c r="S13" s="539">
        <v>0</v>
      </c>
      <c r="T13" s="539">
        <v>0</v>
      </c>
      <c r="U13" s="539">
        <v>0</v>
      </c>
      <c r="V13" s="539">
        <v>0</v>
      </c>
      <c r="W13" s="539">
        <v>0</v>
      </c>
      <c r="X13" s="539">
        <v>0</v>
      </c>
      <c r="Y13" s="539">
        <v>0</v>
      </c>
      <c r="Z13" s="539">
        <v>0</v>
      </c>
      <c r="AA13" s="539">
        <v>0</v>
      </c>
      <c r="AB13" s="539">
        <v>0</v>
      </c>
      <c r="AC13" s="539">
        <v>0</v>
      </c>
      <c r="AD13" s="539">
        <v>0</v>
      </c>
      <c r="AE13" s="539" t="s">
        <v>117</v>
      </c>
      <c r="AF13" s="539" t="s">
        <v>117</v>
      </c>
      <c r="AG13" s="707">
        <v>2043</v>
      </c>
    </row>
    <row r="14" spans="1:33">
      <c r="A14" s="667" t="s">
        <v>292</v>
      </c>
      <c r="B14" s="706">
        <v>0</v>
      </c>
      <c r="C14" s="539">
        <v>0</v>
      </c>
      <c r="D14" s="539">
        <v>0</v>
      </c>
      <c r="E14" s="539">
        <v>0</v>
      </c>
      <c r="F14" s="539">
        <v>72</v>
      </c>
      <c r="G14" s="539">
        <v>0</v>
      </c>
      <c r="H14" s="539">
        <v>0</v>
      </c>
      <c r="I14" s="539">
        <v>0</v>
      </c>
      <c r="J14" s="539">
        <v>0</v>
      </c>
      <c r="K14" s="539">
        <v>0</v>
      </c>
      <c r="L14" s="539">
        <v>0</v>
      </c>
      <c r="M14" s="539">
        <v>0</v>
      </c>
      <c r="N14" s="539">
        <v>0</v>
      </c>
      <c r="O14" s="539">
        <v>0</v>
      </c>
      <c r="P14" s="539">
        <v>0</v>
      </c>
      <c r="Q14" s="539">
        <v>0</v>
      </c>
      <c r="R14" s="539">
        <v>0</v>
      </c>
      <c r="S14" s="539">
        <v>107</v>
      </c>
      <c r="T14" s="539">
        <v>201</v>
      </c>
      <c r="U14" s="539">
        <v>341</v>
      </c>
      <c r="V14" s="539">
        <v>443</v>
      </c>
      <c r="W14" s="539">
        <v>506</v>
      </c>
      <c r="X14" s="539">
        <v>315</v>
      </c>
      <c r="Y14" s="539">
        <v>58</v>
      </c>
      <c r="Z14" s="539">
        <v>0</v>
      </c>
      <c r="AA14" s="539">
        <v>0</v>
      </c>
      <c r="AB14" s="539">
        <v>0</v>
      </c>
      <c r="AC14" s="539">
        <v>0</v>
      </c>
      <c r="AD14" s="539">
        <v>0</v>
      </c>
      <c r="AE14" s="539" t="s">
        <v>117</v>
      </c>
      <c r="AF14" s="539" t="s">
        <v>117</v>
      </c>
      <c r="AG14" s="707" t="s">
        <v>117</v>
      </c>
    </row>
    <row r="15" spans="1:33">
      <c r="A15" s="667" t="s">
        <v>320</v>
      </c>
      <c r="B15" s="706">
        <v>14683</v>
      </c>
      <c r="C15" s="539">
        <v>15158</v>
      </c>
      <c r="D15" s="539">
        <v>14664</v>
      </c>
      <c r="E15" s="539">
        <v>13583</v>
      </c>
      <c r="F15" s="539">
        <v>14612</v>
      </c>
      <c r="G15" s="539">
        <v>12862</v>
      </c>
      <c r="H15" s="539">
        <v>13458</v>
      </c>
      <c r="I15" s="539">
        <v>13716</v>
      </c>
      <c r="J15" s="539">
        <v>12412</v>
      </c>
      <c r="K15" s="539">
        <v>11610</v>
      </c>
      <c r="L15" s="539">
        <v>9147</v>
      </c>
      <c r="M15" s="539">
        <v>8911</v>
      </c>
      <c r="N15" s="539">
        <v>7306</v>
      </c>
      <c r="O15" s="539">
        <v>5007</v>
      </c>
      <c r="P15" s="539">
        <v>3224</v>
      </c>
      <c r="Q15" s="539">
        <v>3207</v>
      </c>
      <c r="R15" s="539">
        <v>3744</v>
      </c>
      <c r="S15" s="539">
        <v>4064</v>
      </c>
      <c r="T15" s="539">
        <v>3747</v>
      </c>
      <c r="U15" s="539">
        <v>3791</v>
      </c>
      <c r="V15" s="539">
        <v>2395</v>
      </c>
      <c r="W15" s="539">
        <v>3512</v>
      </c>
      <c r="X15" s="539">
        <v>3142</v>
      </c>
      <c r="Y15" s="539">
        <v>2634</v>
      </c>
      <c r="Z15" s="539">
        <v>2770</v>
      </c>
      <c r="AA15" s="539">
        <v>2817</v>
      </c>
      <c r="AB15" s="539">
        <v>3273</v>
      </c>
      <c r="AC15" s="539">
        <v>2972</v>
      </c>
      <c r="AD15" s="539">
        <v>2810</v>
      </c>
      <c r="AE15" s="539">
        <v>2782</v>
      </c>
      <c r="AF15" s="539">
        <v>1448</v>
      </c>
      <c r="AG15" s="707">
        <v>581</v>
      </c>
    </row>
    <row r="16" spans="1:33">
      <c r="A16" s="667" t="s">
        <v>321</v>
      </c>
      <c r="B16" s="706">
        <v>15897</v>
      </c>
      <c r="C16" s="539">
        <v>15375</v>
      </c>
      <c r="D16" s="539">
        <v>17295</v>
      </c>
      <c r="E16" s="539">
        <v>19585</v>
      </c>
      <c r="F16" s="539">
        <v>19693</v>
      </c>
      <c r="G16" s="539">
        <v>18188</v>
      </c>
      <c r="H16" s="539">
        <v>20259</v>
      </c>
      <c r="I16" s="539">
        <v>20741</v>
      </c>
      <c r="J16" s="539">
        <v>17508</v>
      </c>
      <c r="K16" s="539">
        <v>20168</v>
      </c>
      <c r="L16" s="539">
        <v>19632</v>
      </c>
      <c r="M16" s="539">
        <v>20451</v>
      </c>
      <c r="N16" s="539">
        <v>19250</v>
      </c>
      <c r="O16" s="539">
        <v>14764</v>
      </c>
      <c r="P16" s="539">
        <v>9057</v>
      </c>
      <c r="Q16" s="539">
        <v>8028</v>
      </c>
      <c r="R16" s="539">
        <v>7885</v>
      </c>
      <c r="S16" s="539">
        <v>10704</v>
      </c>
      <c r="T16" s="539">
        <v>9701</v>
      </c>
      <c r="U16" s="539">
        <v>9173</v>
      </c>
      <c r="V16" s="539">
        <v>7580</v>
      </c>
      <c r="W16" s="539">
        <v>6033</v>
      </c>
      <c r="X16" s="539">
        <v>5447</v>
      </c>
      <c r="Y16" s="539">
        <v>4688</v>
      </c>
      <c r="Z16" s="539">
        <v>3898</v>
      </c>
      <c r="AA16" s="539">
        <v>3897</v>
      </c>
      <c r="AB16" s="539">
        <v>3504</v>
      </c>
      <c r="AC16" s="539">
        <v>3167</v>
      </c>
      <c r="AD16" s="539">
        <v>2876</v>
      </c>
      <c r="AE16" s="539">
        <v>2304</v>
      </c>
      <c r="AF16" s="539">
        <v>1455</v>
      </c>
      <c r="AG16" s="707">
        <v>3210</v>
      </c>
    </row>
    <row r="17" spans="1:33">
      <c r="A17" s="667" t="s">
        <v>322</v>
      </c>
      <c r="B17" s="706">
        <v>2645</v>
      </c>
      <c r="C17" s="539">
        <v>3497</v>
      </c>
      <c r="D17" s="539">
        <v>5107</v>
      </c>
      <c r="E17" s="539">
        <v>5045</v>
      </c>
      <c r="F17" s="539">
        <v>4858</v>
      </c>
      <c r="G17" s="539">
        <v>4641</v>
      </c>
      <c r="H17" s="539">
        <v>4319</v>
      </c>
      <c r="I17" s="539">
        <v>5123</v>
      </c>
      <c r="J17" s="539">
        <v>5681</v>
      </c>
      <c r="K17" s="539">
        <v>5549</v>
      </c>
      <c r="L17" s="539">
        <v>3954</v>
      </c>
      <c r="M17" s="539">
        <v>4155</v>
      </c>
      <c r="N17" s="539">
        <v>4563</v>
      </c>
      <c r="O17" s="539">
        <v>3960</v>
      </c>
      <c r="P17" s="539">
        <v>3452</v>
      </c>
      <c r="Q17" s="539">
        <v>3587</v>
      </c>
      <c r="R17" s="539">
        <v>3823</v>
      </c>
      <c r="S17" s="539">
        <v>3977</v>
      </c>
      <c r="T17" s="539">
        <v>3579</v>
      </c>
      <c r="U17" s="539">
        <v>3091</v>
      </c>
      <c r="V17" s="539">
        <v>4236</v>
      </c>
      <c r="W17" s="539">
        <v>3686</v>
      </c>
      <c r="X17" s="539">
        <v>4566</v>
      </c>
      <c r="Y17" s="539">
        <v>3392</v>
      </c>
      <c r="Z17" s="539">
        <v>3012</v>
      </c>
      <c r="AA17" s="539">
        <v>2671</v>
      </c>
      <c r="AB17" s="539">
        <v>2544</v>
      </c>
      <c r="AC17" s="539">
        <v>2402</v>
      </c>
      <c r="AD17" s="539">
        <v>2077</v>
      </c>
      <c r="AE17" s="539">
        <v>1929</v>
      </c>
      <c r="AF17" s="539">
        <v>1093</v>
      </c>
      <c r="AG17" s="707">
        <v>1694</v>
      </c>
    </row>
    <row r="18" spans="1:33">
      <c r="A18" s="667" t="s">
        <v>296</v>
      </c>
      <c r="B18" s="706">
        <v>932</v>
      </c>
      <c r="C18" s="539">
        <v>1773</v>
      </c>
      <c r="D18" s="539">
        <v>2280</v>
      </c>
      <c r="E18" s="539">
        <v>4628</v>
      </c>
      <c r="F18" s="539">
        <v>5381</v>
      </c>
      <c r="G18" s="539">
        <v>5441</v>
      </c>
      <c r="H18" s="539">
        <v>6153</v>
      </c>
      <c r="I18" s="539">
        <v>6527</v>
      </c>
      <c r="J18" s="539">
        <v>6251</v>
      </c>
      <c r="K18" s="539">
        <v>6042</v>
      </c>
      <c r="L18" s="539">
        <v>4317</v>
      </c>
      <c r="M18" s="539">
        <v>4444</v>
      </c>
      <c r="N18" s="539">
        <v>3812</v>
      </c>
      <c r="O18" s="539">
        <v>1852</v>
      </c>
      <c r="P18" s="539">
        <v>0</v>
      </c>
      <c r="Q18" s="539">
        <v>0</v>
      </c>
      <c r="R18" s="539">
        <v>0</v>
      </c>
      <c r="S18" s="539">
        <v>0</v>
      </c>
      <c r="T18" s="539">
        <v>0</v>
      </c>
      <c r="U18" s="539">
        <v>0</v>
      </c>
      <c r="V18" s="539">
        <v>7</v>
      </c>
      <c r="W18" s="539">
        <v>10</v>
      </c>
      <c r="X18" s="539">
        <v>0</v>
      </c>
      <c r="Y18" s="539">
        <v>0</v>
      </c>
      <c r="Z18" s="539">
        <v>0</v>
      </c>
      <c r="AA18" s="539">
        <v>0</v>
      </c>
      <c r="AB18" s="539">
        <v>0</v>
      </c>
      <c r="AC18" s="539">
        <v>0</v>
      </c>
      <c r="AD18" s="539">
        <v>0</v>
      </c>
      <c r="AE18" s="539" t="s">
        <v>117</v>
      </c>
      <c r="AF18" s="539">
        <v>3</v>
      </c>
      <c r="AG18" s="707" t="s">
        <v>117</v>
      </c>
    </row>
    <row r="19" spans="1:33">
      <c r="A19" s="667" t="s">
        <v>323</v>
      </c>
      <c r="B19" s="706">
        <v>7230</v>
      </c>
      <c r="C19" s="539">
        <v>9811</v>
      </c>
      <c r="D19" s="539">
        <v>9594</v>
      </c>
      <c r="E19" s="539">
        <v>9911</v>
      </c>
      <c r="F19" s="539">
        <v>8559</v>
      </c>
      <c r="G19" s="539">
        <v>6809</v>
      </c>
      <c r="H19" s="539">
        <v>8614</v>
      </c>
      <c r="I19" s="539">
        <v>8800</v>
      </c>
      <c r="J19" s="539">
        <v>7610</v>
      </c>
      <c r="K19" s="539">
        <v>4653</v>
      </c>
      <c r="L19" s="539">
        <v>3429</v>
      </c>
      <c r="M19" s="539">
        <v>3823</v>
      </c>
      <c r="N19" s="539">
        <v>4046</v>
      </c>
      <c r="O19" s="539">
        <v>3464</v>
      </c>
      <c r="P19" s="539">
        <v>3368</v>
      </c>
      <c r="Q19" s="539">
        <v>3381</v>
      </c>
      <c r="R19" s="539">
        <v>3372</v>
      </c>
      <c r="S19" s="539">
        <v>3143</v>
      </c>
      <c r="T19" s="539">
        <v>2727</v>
      </c>
      <c r="U19" s="539">
        <v>2596</v>
      </c>
      <c r="V19" s="539">
        <v>2538</v>
      </c>
      <c r="W19" s="539">
        <v>2695</v>
      </c>
      <c r="X19" s="539">
        <v>2636</v>
      </c>
      <c r="Y19" s="539">
        <v>1813</v>
      </c>
      <c r="Z19" s="539">
        <v>1390</v>
      </c>
      <c r="AA19" s="539">
        <v>84</v>
      </c>
      <c r="AB19" s="539">
        <v>355</v>
      </c>
      <c r="AC19" s="539">
        <v>677</v>
      </c>
      <c r="AD19" s="539">
        <v>404</v>
      </c>
      <c r="AE19" s="539">
        <v>15</v>
      </c>
      <c r="AF19" s="539">
        <v>1</v>
      </c>
      <c r="AG19" s="707">
        <v>31</v>
      </c>
    </row>
    <row r="20" spans="1:33">
      <c r="A20" s="667" t="s">
        <v>298</v>
      </c>
      <c r="B20" s="706">
        <v>1258</v>
      </c>
      <c r="C20" s="539">
        <v>2823</v>
      </c>
      <c r="D20" s="539">
        <v>2965</v>
      </c>
      <c r="E20" s="539">
        <v>3101</v>
      </c>
      <c r="F20" s="539">
        <v>3574</v>
      </c>
      <c r="G20" s="539">
        <v>4137</v>
      </c>
      <c r="H20" s="539">
        <v>4705</v>
      </c>
      <c r="I20" s="539">
        <v>4880</v>
      </c>
      <c r="J20" s="539">
        <v>4717</v>
      </c>
      <c r="K20" s="539">
        <v>3851</v>
      </c>
      <c r="L20" s="539">
        <v>3690</v>
      </c>
      <c r="M20" s="539">
        <v>3924</v>
      </c>
      <c r="N20" s="539">
        <v>3997</v>
      </c>
      <c r="O20" s="539">
        <v>3548</v>
      </c>
      <c r="P20" s="539">
        <v>3042</v>
      </c>
      <c r="Q20" s="539">
        <v>3208</v>
      </c>
      <c r="R20" s="539">
        <v>3329</v>
      </c>
      <c r="S20" s="539">
        <v>3494</v>
      </c>
      <c r="T20" s="539">
        <v>3178</v>
      </c>
      <c r="U20" s="539">
        <v>3073</v>
      </c>
      <c r="V20" s="539">
        <v>2865</v>
      </c>
      <c r="W20" s="539">
        <v>3420</v>
      </c>
      <c r="X20" s="539">
        <v>3135</v>
      </c>
      <c r="Y20" s="539">
        <v>2500</v>
      </c>
      <c r="Z20" s="539">
        <v>2047</v>
      </c>
      <c r="AA20" s="539">
        <v>0</v>
      </c>
      <c r="AB20" s="539">
        <v>0</v>
      </c>
      <c r="AC20" s="539">
        <v>0</v>
      </c>
      <c r="AD20" s="539">
        <v>0</v>
      </c>
      <c r="AE20" s="539" t="s">
        <v>117</v>
      </c>
      <c r="AF20" s="539" t="s">
        <v>117</v>
      </c>
      <c r="AG20" s="707" t="s">
        <v>117</v>
      </c>
    </row>
    <row r="21" spans="1:33">
      <c r="A21" s="667" t="s">
        <v>324</v>
      </c>
      <c r="B21" s="706">
        <v>4584</v>
      </c>
      <c r="C21" s="539">
        <v>3844</v>
      </c>
      <c r="D21" s="539">
        <v>4038</v>
      </c>
      <c r="E21" s="539">
        <v>6699</v>
      </c>
      <c r="F21" s="539">
        <v>11052</v>
      </c>
      <c r="G21" s="539">
        <v>18128</v>
      </c>
      <c r="H21" s="539">
        <v>19515</v>
      </c>
      <c r="I21" s="539">
        <v>21562</v>
      </c>
      <c r="J21" s="539">
        <v>18789</v>
      </c>
      <c r="K21" s="539">
        <v>16881</v>
      </c>
      <c r="L21" s="539">
        <v>14795</v>
      </c>
      <c r="M21" s="539">
        <v>13855</v>
      </c>
      <c r="N21" s="539">
        <v>8473</v>
      </c>
      <c r="O21" s="539">
        <v>6894</v>
      </c>
      <c r="P21" s="539">
        <v>5687</v>
      </c>
      <c r="Q21" s="539">
        <v>5325</v>
      </c>
      <c r="R21" s="539">
        <v>5334</v>
      </c>
      <c r="S21" s="539">
        <v>5146</v>
      </c>
      <c r="T21" s="539">
        <v>4203</v>
      </c>
      <c r="U21" s="539">
        <v>4391</v>
      </c>
      <c r="V21" s="539">
        <v>4037</v>
      </c>
      <c r="W21" s="539">
        <v>4189</v>
      </c>
      <c r="X21" s="539">
        <v>3835</v>
      </c>
      <c r="Y21" s="539">
        <v>2917</v>
      </c>
      <c r="Z21" s="539">
        <v>2564</v>
      </c>
      <c r="AA21" s="539">
        <v>2455</v>
      </c>
      <c r="AB21" s="539">
        <v>2286</v>
      </c>
      <c r="AC21" s="539">
        <v>1907</v>
      </c>
      <c r="AD21" s="539">
        <v>1739</v>
      </c>
      <c r="AE21" s="539">
        <v>1684</v>
      </c>
      <c r="AF21" s="539">
        <v>1046</v>
      </c>
      <c r="AG21" s="707">
        <v>1585</v>
      </c>
    </row>
    <row r="22" spans="1:33">
      <c r="A22" s="667" t="s">
        <v>300</v>
      </c>
      <c r="B22" s="706">
        <v>17607</v>
      </c>
      <c r="C22" s="539">
        <v>18082</v>
      </c>
      <c r="D22" s="539">
        <v>20464</v>
      </c>
      <c r="E22" s="539">
        <v>23925</v>
      </c>
      <c r="F22" s="539">
        <v>23575</v>
      </c>
      <c r="G22" s="539">
        <v>26086</v>
      </c>
      <c r="H22" s="539">
        <v>25334</v>
      </c>
      <c r="I22" s="539">
        <v>22996</v>
      </c>
      <c r="J22" s="539">
        <v>21029</v>
      </c>
      <c r="K22" s="539">
        <v>22013</v>
      </c>
      <c r="L22" s="539">
        <v>17888</v>
      </c>
      <c r="M22" s="539">
        <v>17628</v>
      </c>
      <c r="N22" s="539">
        <v>17182</v>
      </c>
      <c r="O22" s="539">
        <v>13697</v>
      </c>
      <c r="P22" s="539">
        <v>12377</v>
      </c>
      <c r="Q22" s="539">
        <v>11274</v>
      </c>
      <c r="R22" s="539">
        <v>10996</v>
      </c>
      <c r="S22" s="539">
        <v>9396</v>
      </c>
      <c r="T22" s="539">
        <v>8242</v>
      </c>
      <c r="U22" s="539">
        <v>7442</v>
      </c>
      <c r="V22" s="539">
        <v>6880</v>
      </c>
      <c r="W22" s="539">
        <v>7024</v>
      </c>
      <c r="X22" s="539">
        <v>6712</v>
      </c>
      <c r="Y22" s="539">
        <v>4959</v>
      </c>
      <c r="Z22" s="539">
        <v>468</v>
      </c>
      <c r="AA22" s="539">
        <v>488</v>
      </c>
      <c r="AB22" s="539">
        <v>444</v>
      </c>
      <c r="AC22" s="539">
        <v>512</v>
      </c>
      <c r="AD22" s="539">
        <v>1115</v>
      </c>
      <c r="AE22" s="539">
        <v>180</v>
      </c>
      <c r="AF22" s="539">
        <v>55</v>
      </c>
      <c r="AG22" s="707">
        <v>86</v>
      </c>
    </row>
    <row r="23" spans="1:33">
      <c r="A23" s="668" t="s">
        <v>301</v>
      </c>
      <c r="B23" s="712">
        <v>76549</v>
      </c>
      <c r="C23" s="713">
        <v>84170</v>
      </c>
      <c r="D23" s="713">
        <v>91911</v>
      </c>
      <c r="E23" s="713">
        <v>104535</v>
      </c>
      <c r="F23" s="713">
        <v>112412</v>
      </c>
      <c r="G23" s="713">
        <v>117484</v>
      </c>
      <c r="H23" s="713">
        <v>126666</v>
      </c>
      <c r="I23" s="713">
        <v>127939</v>
      </c>
      <c r="J23" s="713">
        <v>117179</v>
      </c>
      <c r="K23" s="713">
        <v>114510</v>
      </c>
      <c r="L23" s="713">
        <v>99331</v>
      </c>
      <c r="M23" s="713">
        <v>99605</v>
      </c>
      <c r="N23" s="713">
        <v>92092</v>
      </c>
      <c r="O23" s="713">
        <v>71050</v>
      </c>
      <c r="P23" s="713">
        <v>53017</v>
      </c>
      <c r="Q23" s="713">
        <v>48348</v>
      </c>
      <c r="R23" s="713">
        <v>48113</v>
      </c>
      <c r="S23" s="713">
        <v>48707</v>
      </c>
      <c r="T23" s="713">
        <v>46194</v>
      </c>
      <c r="U23" s="713">
        <v>44306</v>
      </c>
      <c r="V23" s="713">
        <v>40293</v>
      </c>
      <c r="W23" s="713">
        <v>39750</v>
      </c>
      <c r="X23" s="713">
        <v>39382</v>
      </c>
      <c r="Y23" s="713">
        <v>34057</v>
      </c>
      <c r="Z23" s="713">
        <v>26997</v>
      </c>
      <c r="AA23" s="713">
        <v>21632</v>
      </c>
      <c r="AB23" s="713">
        <v>22429</v>
      </c>
      <c r="AC23" s="713">
        <v>21327</v>
      </c>
      <c r="AD23" s="713">
        <v>17710</v>
      </c>
      <c r="AE23" s="713">
        <v>12229</v>
      </c>
      <c r="AF23" s="713">
        <v>6115</v>
      </c>
      <c r="AG23" s="714">
        <v>11581</v>
      </c>
    </row>
    <row r="24" spans="1:33">
      <c r="A24" s="666" t="s">
        <v>386</v>
      </c>
      <c r="B24" s="708">
        <v>127914</v>
      </c>
      <c r="C24" s="709">
        <v>139123</v>
      </c>
      <c r="D24" s="709">
        <v>169630</v>
      </c>
      <c r="E24" s="709">
        <v>214668</v>
      </c>
      <c r="F24" s="709">
        <v>227303</v>
      </c>
      <c r="G24" s="709">
        <v>237189</v>
      </c>
      <c r="H24" s="709">
        <v>254676</v>
      </c>
      <c r="I24" s="694">
        <v>263782</v>
      </c>
      <c r="J24" s="694">
        <v>258390</v>
      </c>
      <c r="K24" s="694">
        <v>247501</v>
      </c>
      <c r="L24" s="694">
        <v>209857</v>
      </c>
      <c r="M24" s="694">
        <v>239226</v>
      </c>
      <c r="N24" s="694">
        <v>228481</v>
      </c>
      <c r="O24" s="694">
        <v>186653</v>
      </c>
      <c r="P24" s="694">
        <v>157199</v>
      </c>
      <c r="Q24" s="694">
        <v>155687</v>
      </c>
      <c r="R24" s="694">
        <v>147827</v>
      </c>
      <c r="S24" s="694">
        <v>139497</v>
      </c>
      <c r="T24" s="694">
        <v>132143</v>
      </c>
      <c r="U24" s="694">
        <v>145698</v>
      </c>
      <c r="V24" s="694">
        <v>125200</v>
      </c>
      <c r="W24" s="694">
        <v>129763</v>
      </c>
      <c r="X24" s="694">
        <v>132703</v>
      </c>
      <c r="Y24" s="694">
        <v>126168</v>
      </c>
      <c r="Z24" s="694">
        <v>228125</v>
      </c>
      <c r="AA24" s="694">
        <v>221888</v>
      </c>
      <c r="AB24" s="694">
        <v>213891</v>
      </c>
      <c r="AC24" s="694">
        <v>211595</v>
      </c>
      <c r="AD24" s="694">
        <v>208001</v>
      </c>
      <c r="AE24" s="694">
        <v>197146</v>
      </c>
      <c r="AF24" s="694">
        <v>123071</v>
      </c>
      <c r="AG24" s="695">
        <v>124022</v>
      </c>
    </row>
    <row r="25" spans="1:33">
      <c r="A25" s="665" t="s">
        <v>372</v>
      </c>
      <c r="B25" s="665"/>
      <c r="C25" s="704"/>
      <c r="D25" s="704"/>
      <c r="E25" s="704"/>
      <c r="F25" s="704"/>
      <c r="G25" s="704"/>
      <c r="H25" s="704"/>
      <c r="I25" s="704"/>
      <c r="J25" s="704"/>
      <c r="K25" s="704"/>
      <c r="L25" s="704"/>
      <c r="M25" s="704"/>
      <c r="N25" s="704"/>
      <c r="O25" s="704"/>
      <c r="P25" s="704"/>
      <c r="Q25" s="704"/>
      <c r="R25" s="704"/>
      <c r="S25" s="704"/>
      <c r="T25" s="704"/>
      <c r="U25" s="704"/>
      <c r="V25" s="704"/>
      <c r="W25" s="704"/>
      <c r="X25" s="704"/>
      <c r="Y25" s="704"/>
      <c r="Z25" s="704"/>
      <c r="AA25" s="704"/>
      <c r="AB25" s="704"/>
      <c r="AC25" s="704"/>
      <c r="AD25" s="704"/>
      <c r="AE25" s="704"/>
      <c r="AF25" s="704"/>
      <c r="AG25" s="711"/>
    </row>
    <row r="26" spans="1:33">
      <c r="A26" s="667" t="s">
        <v>303</v>
      </c>
      <c r="B26" s="706">
        <v>1076</v>
      </c>
      <c r="C26" s="539">
        <v>1209</v>
      </c>
      <c r="D26" s="539">
        <v>1160</v>
      </c>
      <c r="E26" s="539">
        <v>1144</v>
      </c>
      <c r="F26" s="539">
        <v>1238</v>
      </c>
      <c r="G26" s="539">
        <v>1144</v>
      </c>
      <c r="H26" s="539">
        <v>1076</v>
      </c>
      <c r="I26" s="539">
        <v>1120</v>
      </c>
      <c r="J26" s="539">
        <v>1189</v>
      </c>
      <c r="K26" s="539">
        <v>1259</v>
      </c>
      <c r="L26" s="539">
        <v>1259</v>
      </c>
      <c r="M26" s="539">
        <v>1493</v>
      </c>
      <c r="N26" s="539">
        <v>1478</v>
      </c>
      <c r="O26" s="539">
        <v>1376</v>
      </c>
      <c r="P26" s="539">
        <v>1302</v>
      </c>
      <c r="Q26" s="539">
        <v>1231</v>
      </c>
      <c r="R26" s="539">
        <v>1134</v>
      </c>
      <c r="S26" s="539">
        <v>1173</v>
      </c>
      <c r="T26" s="539">
        <v>1179</v>
      </c>
      <c r="U26" s="539">
        <v>1283</v>
      </c>
      <c r="V26" s="539">
        <v>744</v>
      </c>
      <c r="W26" s="539">
        <v>863</v>
      </c>
      <c r="X26" s="539">
        <v>976</v>
      </c>
      <c r="Y26" s="539">
        <v>1027</v>
      </c>
      <c r="Z26" s="539">
        <v>929</v>
      </c>
      <c r="AA26" s="539">
        <v>852</v>
      </c>
      <c r="AB26" s="539">
        <v>643</v>
      </c>
      <c r="AC26" s="539">
        <v>461</v>
      </c>
      <c r="AD26" s="539">
        <v>530</v>
      </c>
      <c r="AE26" s="539">
        <v>522</v>
      </c>
      <c r="AF26" s="539">
        <v>558</v>
      </c>
      <c r="AG26" s="707">
        <v>584</v>
      </c>
    </row>
    <row r="27" spans="1:33">
      <c r="A27" s="667" t="s">
        <v>304</v>
      </c>
      <c r="B27" s="706">
        <v>1742</v>
      </c>
      <c r="C27" s="539">
        <v>2035</v>
      </c>
      <c r="D27" s="539">
        <v>2509</v>
      </c>
      <c r="E27" s="539">
        <v>2937</v>
      </c>
      <c r="F27" s="539">
        <v>3088</v>
      </c>
      <c r="G27" s="539">
        <v>2433</v>
      </c>
      <c r="H27" s="539">
        <v>2522</v>
      </c>
      <c r="I27" s="539">
        <v>2642</v>
      </c>
      <c r="J27" s="539">
        <v>2695</v>
      </c>
      <c r="K27" s="539">
        <v>2830</v>
      </c>
      <c r="L27" s="539">
        <v>2975</v>
      </c>
      <c r="M27" s="539">
        <v>2954</v>
      </c>
      <c r="N27" s="539">
        <v>2839</v>
      </c>
      <c r="O27" s="539">
        <v>2716</v>
      </c>
      <c r="P27" s="539">
        <v>2482</v>
      </c>
      <c r="Q27" s="539">
        <v>2378</v>
      </c>
      <c r="R27" s="539">
        <v>2226</v>
      </c>
      <c r="S27" s="539">
        <v>2210</v>
      </c>
      <c r="T27" s="539">
        <v>2279</v>
      </c>
      <c r="U27" s="539">
        <v>2666</v>
      </c>
      <c r="V27" s="539">
        <v>2595</v>
      </c>
      <c r="W27" s="539">
        <v>2720</v>
      </c>
      <c r="X27" s="539">
        <v>2847</v>
      </c>
      <c r="Y27" s="539">
        <v>2705</v>
      </c>
      <c r="Z27" s="539">
        <v>2781</v>
      </c>
      <c r="AA27" s="539">
        <v>2901</v>
      </c>
      <c r="AB27" s="539">
        <v>2960</v>
      </c>
      <c r="AC27" s="539">
        <v>2754</v>
      </c>
      <c r="AD27" s="539">
        <v>2773</v>
      </c>
      <c r="AE27" s="539">
        <v>2760</v>
      </c>
      <c r="AF27" s="539">
        <v>2044</v>
      </c>
      <c r="AG27" s="707">
        <v>2203</v>
      </c>
    </row>
    <row r="28" spans="1:33">
      <c r="A28" s="667" t="s">
        <v>305</v>
      </c>
      <c r="B28" s="706">
        <v>1037</v>
      </c>
      <c r="C28" s="539">
        <v>1011</v>
      </c>
      <c r="D28" s="539">
        <v>896</v>
      </c>
      <c r="E28" s="539">
        <v>951</v>
      </c>
      <c r="F28" s="539">
        <v>1177</v>
      </c>
      <c r="G28" s="539">
        <v>954</v>
      </c>
      <c r="H28" s="539">
        <v>936</v>
      </c>
      <c r="I28" s="539">
        <v>872</v>
      </c>
      <c r="J28" s="539">
        <v>872</v>
      </c>
      <c r="K28" s="539">
        <v>726</v>
      </c>
      <c r="L28" s="539">
        <v>724</v>
      </c>
      <c r="M28" s="539">
        <v>661</v>
      </c>
      <c r="N28" s="539">
        <v>643</v>
      </c>
      <c r="O28" s="539">
        <v>894</v>
      </c>
      <c r="P28" s="539">
        <v>968</v>
      </c>
      <c r="Q28" s="539">
        <v>1050</v>
      </c>
      <c r="R28" s="539">
        <v>1034</v>
      </c>
      <c r="S28" s="539">
        <v>962</v>
      </c>
      <c r="T28" s="539">
        <v>0</v>
      </c>
      <c r="U28" s="539">
        <v>955</v>
      </c>
      <c r="V28" s="539">
        <v>808</v>
      </c>
      <c r="W28" s="539">
        <v>749</v>
      </c>
      <c r="X28" s="539">
        <v>884</v>
      </c>
      <c r="Y28" s="539">
        <v>938</v>
      </c>
      <c r="Z28" s="539">
        <v>903</v>
      </c>
      <c r="AA28" s="539">
        <v>915</v>
      </c>
      <c r="AB28" s="539">
        <v>892</v>
      </c>
      <c r="AC28" s="539">
        <v>846</v>
      </c>
      <c r="AD28" s="539">
        <v>827</v>
      </c>
      <c r="AE28" s="539">
        <v>812</v>
      </c>
      <c r="AF28" s="539">
        <v>476</v>
      </c>
      <c r="AG28" s="707">
        <v>395</v>
      </c>
    </row>
    <row r="29" spans="1:33">
      <c r="A29" s="667" t="s">
        <v>306</v>
      </c>
      <c r="B29" s="706">
        <v>826</v>
      </c>
      <c r="C29" s="539">
        <v>802</v>
      </c>
      <c r="D29" s="539">
        <v>803</v>
      </c>
      <c r="E29" s="539">
        <v>852</v>
      </c>
      <c r="F29" s="539">
        <v>897</v>
      </c>
      <c r="G29" s="539">
        <v>820</v>
      </c>
      <c r="H29" s="539">
        <v>780</v>
      </c>
      <c r="I29" s="539">
        <v>752</v>
      </c>
      <c r="J29" s="539">
        <v>791</v>
      </c>
      <c r="K29" s="539">
        <v>753</v>
      </c>
      <c r="L29" s="539">
        <v>709</v>
      </c>
      <c r="M29" s="539">
        <v>678</v>
      </c>
      <c r="N29" s="539">
        <v>718</v>
      </c>
      <c r="O29" s="539">
        <v>769</v>
      </c>
      <c r="P29" s="539">
        <v>778</v>
      </c>
      <c r="Q29" s="539">
        <v>698</v>
      </c>
      <c r="R29" s="539">
        <v>889</v>
      </c>
      <c r="S29" s="539">
        <v>979</v>
      </c>
      <c r="T29" s="539">
        <v>1034</v>
      </c>
      <c r="U29" s="539">
        <v>1014</v>
      </c>
      <c r="V29" s="539">
        <v>847</v>
      </c>
      <c r="W29" s="539">
        <v>782</v>
      </c>
      <c r="X29" s="539">
        <v>827</v>
      </c>
      <c r="Y29" s="539">
        <v>784</v>
      </c>
      <c r="Z29" s="539">
        <v>651</v>
      </c>
      <c r="AA29" s="539">
        <v>595</v>
      </c>
      <c r="AB29" s="539">
        <v>527</v>
      </c>
      <c r="AC29" s="539">
        <v>585</v>
      </c>
      <c r="AD29" s="539">
        <v>507</v>
      </c>
      <c r="AE29" s="539">
        <v>590</v>
      </c>
      <c r="AF29" s="539">
        <v>333</v>
      </c>
      <c r="AG29" s="707">
        <v>368</v>
      </c>
    </row>
    <row r="30" spans="1:33">
      <c r="A30" s="667" t="s">
        <v>307</v>
      </c>
      <c r="B30" s="706">
        <v>2013</v>
      </c>
      <c r="C30" s="539">
        <v>2532</v>
      </c>
      <c r="D30" s="539">
        <v>2586</v>
      </c>
      <c r="E30" s="539">
        <v>2737</v>
      </c>
      <c r="F30" s="539">
        <v>2856</v>
      </c>
      <c r="G30" s="539">
        <v>2736</v>
      </c>
      <c r="H30" s="539">
        <v>2562</v>
      </c>
      <c r="I30" s="539">
        <v>2698</v>
      </c>
      <c r="J30" s="539">
        <v>2907</v>
      </c>
      <c r="K30" s="539">
        <v>2779</v>
      </c>
      <c r="L30" s="539">
        <v>3123</v>
      </c>
      <c r="M30" s="539">
        <v>2945</v>
      </c>
      <c r="N30" s="539">
        <v>2923</v>
      </c>
      <c r="O30" s="539">
        <v>2940</v>
      </c>
      <c r="P30" s="539">
        <v>2484</v>
      </c>
      <c r="Q30" s="539">
        <v>2333</v>
      </c>
      <c r="R30" s="539">
        <v>2480</v>
      </c>
      <c r="S30" s="539">
        <v>2611</v>
      </c>
      <c r="T30" s="539">
        <v>2768</v>
      </c>
      <c r="U30" s="539">
        <v>2735</v>
      </c>
      <c r="V30" s="539">
        <v>2601</v>
      </c>
      <c r="W30" s="539">
        <v>3149</v>
      </c>
      <c r="X30" s="539">
        <v>3444</v>
      </c>
      <c r="Y30" s="539">
        <v>3337</v>
      </c>
      <c r="Z30" s="539">
        <v>3305</v>
      </c>
      <c r="AA30" s="539">
        <v>3261</v>
      </c>
      <c r="AB30" s="539">
        <v>3337</v>
      </c>
      <c r="AC30" s="539">
        <v>3084</v>
      </c>
      <c r="AD30" s="539">
        <v>3188</v>
      </c>
      <c r="AE30" s="539">
        <v>3216</v>
      </c>
      <c r="AF30" s="539">
        <v>2608</v>
      </c>
      <c r="AG30" s="707">
        <v>2590</v>
      </c>
    </row>
    <row r="31" spans="1:33">
      <c r="A31" s="667" t="s">
        <v>308</v>
      </c>
      <c r="B31" s="706">
        <v>2734</v>
      </c>
      <c r="C31" s="539">
        <v>3246</v>
      </c>
      <c r="D31" s="539">
        <v>3780</v>
      </c>
      <c r="E31" s="539">
        <v>3637</v>
      </c>
      <c r="F31" s="539">
        <v>3895</v>
      </c>
      <c r="G31" s="539">
        <v>3567</v>
      </c>
      <c r="H31" s="539">
        <v>3782</v>
      </c>
      <c r="I31" s="539">
        <v>3876</v>
      </c>
      <c r="J31" s="539">
        <v>4053</v>
      </c>
      <c r="K31" s="539">
        <v>4050</v>
      </c>
      <c r="L31" s="539">
        <v>2154</v>
      </c>
      <c r="M31" s="539">
        <v>1878</v>
      </c>
      <c r="N31" s="539">
        <v>1482</v>
      </c>
      <c r="O31" s="539">
        <v>2053</v>
      </c>
      <c r="P31" s="539">
        <v>3171</v>
      </c>
      <c r="Q31" s="539">
        <v>3721</v>
      </c>
      <c r="R31" s="539">
        <v>3736</v>
      </c>
      <c r="S31" s="539">
        <v>4186</v>
      </c>
      <c r="T31" s="539">
        <v>4824</v>
      </c>
      <c r="U31" s="539">
        <v>5488</v>
      </c>
      <c r="V31" s="539">
        <v>5128</v>
      </c>
      <c r="W31" s="539">
        <v>5986</v>
      </c>
      <c r="X31" s="539">
        <v>6073</v>
      </c>
      <c r="Y31" s="539">
        <v>5691</v>
      </c>
      <c r="Z31" s="539">
        <v>5963</v>
      </c>
      <c r="AA31" s="539">
        <v>5784</v>
      </c>
      <c r="AB31" s="539">
        <v>5722</v>
      </c>
      <c r="AC31" s="539">
        <v>5162</v>
      </c>
      <c r="AD31" s="539">
        <v>4901</v>
      </c>
      <c r="AE31" s="539">
        <v>5103</v>
      </c>
      <c r="AF31" s="539">
        <v>4288</v>
      </c>
      <c r="AG31" s="707">
        <v>3997</v>
      </c>
    </row>
    <row r="32" spans="1:33">
      <c r="A32" s="667" t="s">
        <v>325</v>
      </c>
      <c r="B32" s="706">
        <v>689</v>
      </c>
      <c r="C32" s="539">
        <v>676</v>
      </c>
      <c r="D32" s="539">
        <v>772</v>
      </c>
      <c r="E32" s="539">
        <v>868</v>
      </c>
      <c r="F32" s="539">
        <v>958</v>
      </c>
      <c r="G32" s="539">
        <v>916</v>
      </c>
      <c r="H32" s="539">
        <v>955</v>
      </c>
      <c r="I32" s="539">
        <v>1054</v>
      </c>
      <c r="J32" s="539">
        <v>1102</v>
      </c>
      <c r="K32" s="539">
        <v>1077</v>
      </c>
      <c r="L32" s="539">
        <v>1072</v>
      </c>
      <c r="M32" s="539">
        <v>1234</v>
      </c>
      <c r="N32" s="539">
        <v>960</v>
      </c>
      <c r="O32" s="539">
        <v>880</v>
      </c>
      <c r="P32" s="539">
        <v>844</v>
      </c>
      <c r="Q32" s="539">
        <v>894</v>
      </c>
      <c r="R32" s="539">
        <v>795</v>
      </c>
      <c r="S32" s="539">
        <v>868</v>
      </c>
      <c r="T32" s="539">
        <v>1152</v>
      </c>
      <c r="U32" s="539">
        <v>1248</v>
      </c>
      <c r="V32" s="539">
        <v>977</v>
      </c>
      <c r="W32" s="539">
        <v>1034</v>
      </c>
      <c r="X32" s="539">
        <v>1096</v>
      </c>
      <c r="Y32" s="539">
        <v>1073</v>
      </c>
      <c r="Z32" s="539">
        <v>1266</v>
      </c>
      <c r="AA32" s="539">
        <v>1177</v>
      </c>
      <c r="AB32" s="539">
        <v>1190</v>
      </c>
      <c r="AC32" s="539">
        <v>1239</v>
      </c>
      <c r="AD32" s="539">
        <v>1254</v>
      </c>
      <c r="AE32" s="539">
        <v>1283</v>
      </c>
      <c r="AF32" s="539">
        <v>1268</v>
      </c>
      <c r="AG32" s="707">
        <v>1385</v>
      </c>
    </row>
    <row r="33" spans="1:33">
      <c r="A33" s="666" t="s">
        <v>326</v>
      </c>
      <c r="B33" s="708">
        <v>10117</v>
      </c>
      <c r="C33" s="709">
        <v>11511</v>
      </c>
      <c r="D33" s="709">
        <v>12506</v>
      </c>
      <c r="E33" s="709">
        <v>13128</v>
      </c>
      <c r="F33" s="709">
        <v>14110</v>
      </c>
      <c r="G33" s="709">
        <v>12569</v>
      </c>
      <c r="H33" s="709">
        <v>12613</v>
      </c>
      <c r="I33" s="694">
        <v>13014</v>
      </c>
      <c r="J33" s="694">
        <v>13610</v>
      </c>
      <c r="K33" s="694">
        <v>13474</v>
      </c>
      <c r="L33" s="694">
        <v>12016</v>
      </c>
      <c r="M33" s="694">
        <v>11843</v>
      </c>
      <c r="N33" s="694">
        <v>11044</v>
      </c>
      <c r="O33" s="694">
        <v>11629</v>
      </c>
      <c r="P33" s="694">
        <v>12028</v>
      </c>
      <c r="Q33" s="694">
        <v>12304</v>
      </c>
      <c r="R33" s="694">
        <v>12294</v>
      </c>
      <c r="S33" s="694">
        <v>12988</v>
      </c>
      <c r="T33" s="694">
        <v>13237</v>
      </c>
      <c r="U33" s="694">
        <v>15388</v>
      </c>
      <c r="V33" s="694">
        <v>13699</v>
      </c>
      <c r="W33" s="694">
        <v>15283</v>
      </c>
      <c r="X33" s="694">
        <v>16147</v>
      </c>
      <c r="Y33" s="694">
        <v>15556</v>
      </c>
      <c r="Z33" s="694">
        <v>15798</v>
      </c>
      <c r="AA33" s="694">
        <v>15484</v>
      </c>
      <c r="AB33" s="694">
        <v>15270</v>
      </c>
      <c r="AC33" s="694">
        <v>14131</v>
      </c>
      <c r="AD33" s="694">
        <v>13980</v>
      </c>
      <c r="AE33" s="694">
        <v>14286</v>
      </c>
      <c r="AF33" s="694">
        <v>11576</v>
      </c>
      <c r="AG33" s="710">
        <v>11522</v>
      </c>
    </row>
    <row r="34" spans="1:33">
      <c r="A34" s="665" t="s">
        <v>311</v>
      </c>
      <c r="B34" s="665"/>
      <c r="C34" s="704"/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4"/>
      <c r="AB34" s="704"/>
      <c r="AC34" s="704"/>
      <c r="AD34" s="704"/>
      <c r="AE34" s="704"/>
      <c r="AF34" s="704"/>
      <c r="AG34" s="711"/>
    </row>
    <row r="35" spans="1:33">
      <c r="A35" s="666" t="s">
        <v>385</v>
      </c>
      <c r="B35" s="708">
        <v>138031</v>
      </c>
      <c r="C35" s="709">
        <v>150635</v>
      </c>
      <c r="D35" s="709">
        <v>182136</v>
      </c>
      <c r="E35" s="709">
        <v>227796</v>
      </c>
      <c r="F35" s="709">
        <v>241413</v>
      </c>
      <c r="G35" s="709">
        <v>249758</v>
      </c>
      <c r="H35" s="709">
        <v>267289</v>
      </c>
      <c r="I35" s="694">
        <v>276796</v>
      </c>
      <c r="J35" s="694">
        <v>272000</v>
      </c>
      <c r="K35" s="694">
        <v>260976</v>
      </c>
      <c r="L35" s="694">
        <v>221872</v>
      </c>
      <c r="M35" s="694">
        <v>251069</v>
      </c>
      <c r="N35" s="694">
        <v>239525</v>
      </c>
      <c r="O35" s="694">
        <v>198283</v>
      </c>
      <c r="P35" s="694">
        <v>169227</v>
      </c>
      <c r="Q35" s="694">
        <v>167991</v>
      </c>
      <c r="R35" s="694">
        <v>160121</v>
      </c>
      <c r="S35" s="694">
        <v>152485</v>
      </c>
      <c r="T35" s="694">
        <v>145380</v>
      </c>
      <c r="U35" s="694">
        <v>161086</v>
      </c>
      <c r="V35" s="694">
        <v>138899</v>
      </c>
      <c r="W35" s="694">
        <v>145046</v>
      </c>
      <c r="X35" s="694">
        <v>148850</v>
      </c>
      <c r="Y35" s="694">
        <v>141724</v>
      </c>
      <c r="Z35" s="694">
        <v>243923</v>
      </c>
      <c r="AA35" s="694">
        <v>237372</v>
      </c>
      <c r="AB35" s="694">
        <v>229162</v>
      </c>
      <c r="AC35" s="694">
        <v>225726</v>
      </c>
      <c r="AD35" s="694">
        <v>221981</v>
      </c>
      <c r="AE35" s="694">
        <v>211432</v>
      </c>
      <c r="AF35" s="694">
        <v>134647</v>
      </c>
      <c r="AG35" s="695">
        <v>135544</v>
      </c>
    </row>
    <row r="36" spans="1:33">
      <c r="A36" s="715"/>
      <c r="B36" s="715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  <c r="AA36" s="533"/>
      <c r="AB36" s="533"/>
      <c r="AC36" s="534"/>
      <c r="AD36" s="534"/>
      <c r="AE36" s="534"/>
      <c r="AF36" s="534"/>
      <c r="AG36" s="534"/>
    </row>
    <row r="37" spans="1:33">
      <c r="A37" s="573" t="s">
        <v>327</v>
      </c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4"/>
      <c r="AG37" s="534"/>
    </row>
    <row r="38" spans="1:33">
      <c r="A38" s="573" t="s">
        <v>328</v>
      </c>
      <c r="B38" s="534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533"/>
      <c r="Y38" s="533"/>
      <c r="Z38" s="533"/>
      <c r="AA38" s="533"/>
      <c r="AB38" s="533"/>
      <c r="AC38" s="534"/>
      <c r="AD38" s="534"/>
      <c r="AE38" s="534"/>
      <c r="AF38" s="534"/>
      <c r="AG38" s="534"/>
    </row>
    <row r="39" spans="1:33">
      <c r="A39" s="574" t="s">
        <v>329</v>
      </c>
      <c r="B39" s="534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534"/>
      <c r="W39" s="534"/>
      <c r="X39" s="534"/>
      <c r="Y39" s="534"/>
      <c r="Z39" s="534"/>
      <c r="AA39" s="534"/>
      <c r="AB39" s="534"/>
      <c r="AC39" s="534"/>
      <c r="AD39" s="534"/>
      <c r="AE39" s="534"/>
      <c r="AF39" s="534"/>
      <c r="AG39" s="534"/>
    </row>
    <row r="40" spans="1:33">
      <c r="A40" s="541" t="s">
        <v>369</v>
      </c>
      <c r="B40" s="716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4"/>
    </row>
    <row r="41" spans="1:33">
      <c r="A41" s="534"/>
      <c r="B41" s="534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534"/>
      <c r="AC41" s="534"/>
      <c r="AD41" s="534"/>
      <c r="AE41" s="534"/>
      <c r="AF41" s="534"/>
      <c r="AG41" s="534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J37"/>
  <sheetViews>
    <sheetView workbookViewId="0"/>
  </sheetViews>
  <sheetFormatPr baseColWidth="10" defaultColWidth="11.42578125" defaultRowHeight="11.25"/>
  <cols>
    <col min="1" max="1" width="39.5703125" style="910" customWidth="1"/>
    <col min="2" max="2" width="9.140625" style="910" customWidth="1"/>
    <col min="3" max="3" width="8.85546875" style="910" customWidth="1"/>
    <col min="4" max="4" width="7.85546875" style="910" customWidth="1"/>
    <col min="5" max="10" width="7.140625" style="910" customWidth="1"/>
    <col min="11" max="12" width="8.140625" style="910" customWidth="1"/>
    <col min="13" max="13" width="28.5703125" style="1177" customWidth="1"/>
    <col min="14" max="14" width="26.85546875" style="1178" customWidth="1"/>
    <col min="15" max="17" width="8.140625" style="1178" customWidth="1"/>
    <col min="18" max="18" width="25" style="1178" customWidth="1"/>
    <col min="19" max="21" width="8.140625" style="1178" customWidth="1"/>
    <col min="22" max="39" width="8.140625" style="910" customWidth="1"/>
    <col min="40" max="62" width="12" style="910" customWidth="1"/>
    <col min="63" max="1022" width="12.140625" style="930" customWidth="1"/>
    <col min="1023" max="16384" width="11.42578125" style="930"/>
  </cols>
  <sheetData>
    <row r="1" spans="1:62" ht="12.75">
      <c r="A1" s="894" t="s">
        <v>432</v>
      </c>
    </row>
    <row r="2" spans="1:62">
      <c r="A2" s="1176"/>
    </row>
    <row r="3" spans="1:62">
      <c r="D3" s="922" t="s">
        <v>405</v>
      </c>
    </row>
    <row r="4" spans="1:62" s="908" customFormat="1">
      <c r="A4" s="919" t="s">
        <v>406</v>
      </c>
      <c r="B4" s="914">
        <v>2017</v>
      </c>
      <c r="C4" s="914">
        <v>2018</v>
      </c>
      <c r="D4" s="915">
        <v>2021</v>
      </c>
      <c r="E4" s="907"/>
      <c r="F4" s="907"/>
      <c r="G4" s="907"/>
      <c r="H4" s="907"/>
      <c r="I4" s="907"/>
      <c r="J4" s="1179"/>
      <c r="K4" s="907"/>
      <c r="L4" s="907"/>
      <c r="M4" s="1180"/>
      <c r="N4" s="1181"/>
      <c r="O4" s="1181"/>
      <c r="P4" s="1177"/>
      <c r="Q4" s="1177"/>
      <c r="R4" s="1177"/>
      <c r="S4" s="1177"/>
      <c r="T4" s="1177"/>
      <c r="U4" s="1177"/>
      <c r="V4" s="907"/>
      <c r="W4" s="907"/>
      <c r="X4" s="907"/>
      <c r="Y4" s="907"/>
      <c r="Z4" s="907"/>
      <c r="AA4" s="907"/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7"/>
      <c r="BB4" s="907"/>
      <c r="BC4" s="907"/>
      <c r="BD4" s="907"/>
      <c r="BE4" s="907"/>
      <c r="BF4" s="907"/>
      <c r="BG4" s="907"/>
      <c r="BH4" s="907"/>
      <c r="BI4" s="907"/>
      <c r="BJ4" s="907"/>
    </row>
    <row r="5" spans="1:62" s="908" customFormat="1">
      <c r="A5" s="920" t="s">
        <v>407</v>
      </c>
      <c r="B5" s="913">
        <v>601</v>
      </c>
      <c r="C5" s="913">
        <v>611</v>
      </c>
      <c r="D5" s="916">
        <v>624</v>
      </c>
      <c r="E5" s="907"/>
      <c r="F5" s="907"/>
      <c r="G5" s="907"/>
      <c r="H5" s="907"/>
      <c r="I5" s="1177"/>
      <c r="J5" s="1181"/>
      <c r="K5" s="1181"/>
      <c r="L5" s="1181"/>
      <c r="M5" s="1180"/>
      <c r="N5" s="1182"/>
      <c r="O5" s="1182"/>
      <c r="P5" s="1183"/>
      <c r="Q5" s="1177"/>
      <c r="R5" s="1180"/>
      <c r="S5" s="1182"/>
      <c r="T5" s="1177"/>
      <c r="U5" s="1177"/>
      <c r="V5" s="907"/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907"/>
      <c r="AM5" s="907"/>
      <c r="AN5" s="907"/>
      <c r="AO5" s="907"/>
      <c r="AP5" s="907"/>
      <c r="AQ5" s="907"/>
      <c r="AR5" s="907"/>
      <c r="AS5" s="907"/>
      <c r="AT5" s="907"/>
      <c r="AU5" s="907"/>
      <c r="AV5" s="907"/>
      <c r="AW5" s="907"/>
      <c r="AX5" s="907"/>
      <c r="AY5" s="907"/>
      <c r="AZ5" s="907"/>
      <c r="BA5" s="907"/>
      <c r="BB5" s="907"/>
      <c r="BC5" s="907"/>
      <c r="BD5" s="907"/>
      <c r="BE5" s="907"/>
      <c r="BF5" s="907"/>
      <c r="BG5" s="907"/>
      <c r="BH5" s="907"/>
      <c r="BI5" s="907"/>
      <c r="BJ5" s="907"/>
    </row>
    <row r="6" spans="1:62" s="908" customFormat="1">
      <c r="A6" s="920" t="s">
        <v>408</v>
      </c>
      <c r="B6" s="913">
        <v>591</v>
      </c>
      <c r="C6" s="913">
        <v>624</v>
      </c>
      <c r="D6" s="916">
        <v>630</v>
      </c>
      <c r="E6" s="907"/>
      <c r="F6" s="907"/>
      <c r="G6" s="907"/>
      <c r="H6" s="907"/>
      <c r="I6" s="1177"/>
      <c r="J6" s="1181"/>
      <c r="K6" s="1182"/>
      <c r="L6" s="1182"/>
      <c r="M6" s="1180"/>
      <c r="N6" s="1182"/>
      <c r="O6" s="1182"/>
      <c r="P6" s="1183"/>
      <c r="Q6" s="1177"/>
      <c r="R6" s="1180"/>
      <c r="S6" s="1182"/>
      <c r="T6" s="1177"/>
      <c r="U6" s="1177"/>
      <c r="V6" s="907"/>
      <c r="W6" s="907"/>
      <c r="X6" s="907"/>
      <c r="Y6" s="907"/>
      <c r="Z6" s="907"/>
      <c r="AA6" s="907"/>
      <c r="AB6" s="907"/>
      <c r="AC6" s="907"/>
      <c r="AD6" s="907"/>
      <c r="AE6" s="907"/>
      <c r="AF6" s="907"/>
      <c r="AG6" s="907"/>
      <c r="AH6" s="907"/>
      <c r="AI6" s="907"/>
      <c r="AJ6" s="907"/>
      <c r="AK6" s="907"/>
      <c r="AL6" s="907"/>
      <c r="AM6" s="907"/>
      <c r="AN6" s="907"/>
      <c r="AO6" s="907"/>
      <c r="AP6" s="907"/>
      <c r="AQ6" s="907"/>
      <c r="AR6" s="907"/>
      <c r="AS6" s="907"/>
      <c r="AT6" s="907"/>
      <c r="AU6" s="907"/>
      <c r="AV6" s="907"/>
      <c r="AW6" s="907"/>
      <c r="AX6" s="907"/>
      <c r="AY6" s="907"/>
      <c r="AZ6" s="907"/>
      <c r="BA6" s="907"/>
      <c r="BB6" s="907"/>
      <c r="BC6" s="907"/>
      <c r="BD6" s="907"/>
      <c r="BE6" s="907"/>
      <c r="BF6" s="907"/>
      <c r="BG6" s="907"/>
      <c r="BH6" s="907"/>
      <c r="BI6" s="907"/>
      <c r="BJ6" s="907"/>
    </row>
    <row r="7" spans="1:62" s="908" customFormat="1">
      <c r="A7" s="920" t="s">
        <v>409</v>
      </c>
      <c r="B7" s="913">
        <v>553</v>
      </c>
      <c r="C7" s="913">
        <v>564</v>
      </c>
      <c r="D7" s="916">
        <v>598</v>
      </c>
      <c r="E7" s="907"/>
      <c r="F7" s="907"/>
      <c r="G7" s="907"/>
      <c r="H7" s="907"/>
      <c r="I7" s="1177"/>
      <c r="J7" s="1181"/>
      <c r="K7" s="1182"/>
      <c r="L7" s="1182"/>
      <c r="M7" s="1180"/>
      <c r="N7" s="1182"/>
      <c r="O7" s="1182"/>
      <c r="P7" s="1183"/>
      <c r="Q7" s="1177"/>
      <c r="R7" s="1180"/>
      <c r="S7" s="1182"/>
      <c r="T7" s="1177"/>
      <c r="U7" s="1177"/>
      <c r="V7" s="907"/>
      <c r="W7" s="907"/>
      <c r="X7" s="907"/>
      <c r="Y7" s="907"/>
      <c r="Z7" s="907"/>
      <c r="AA7" s="907"/>
      <c r="AB7" s="907"/>
      <c r="AC7" s="907"/>
      <c r="AD7" s="907"/>
      <c r="AE7" s="907"/>
      <c r="AF7" s="907"/>
      <c r="AG7" s="907"/>
      <c r="AH7" s="907"/>
      <c r="AI7" s="907"/>
      <c r="AJ7" s="907"/>
      <c r="AK7" s="907"/>
      <c r="AL7" s="907"/>
      <c r="AM7" s="907"/>
      <c r="AN7" s="907"/>
      <c r="AO7" s="907"/>
      <c r="AP7" s="907"/>
      <c r="AQ7" s="907"/>
      <c r="AR7" s="907"/>
      <c r="AS7" s="907"/>
      <c r="AT7" s="907"/>
      <c r="AU7" s="907"/>
      <c r="AV7" s="907"/>
      <c r="AW7" s="907"/>
      <c r="AX7" s="907"/>
      <c r="AY7" s="907"/>
      <c r="AZ7" s="907"/>
      <c r="BA7" s="907"/>
      <c r="BB7" s="907"/>
      <c r="BC7" s="907"/>
      <c r="BD7" s="907"/>
      <c r="BE7" s="907"/>
      <c r="BF7" s="907"/>
      <c r="BG7" s="907"/>
      <c r="BH7" s="907"/>
      <c r="BI7" s="907"/>
      <c r="BJ7" s="907"/>
    </row>
    <row r="8" spans="1:62" s="908" customFormat="1">
      <c r="A8" s="920" t="s">
        <v>410</v>
      </c>
      <c r="B8" s="913">
        <v>433</v>
      </c>
      <c r="C8" s="913">
        <v>446</v>
      </c>
      <c r="D8" s="916">
        <v>466</v>
      </c>
      <c r="E8" s="907"/>
      <c r="F8" s="907"/>
      <c r="G8" s="907"/>
      <c r="H8" s="907"/>
      <c r="I8" s="1177"/>
      <c r="J8" s="1181"/>
      <c r="K8" s="1182"/>
      <c r="L8" s="1182"/>
      <c r="M8" s="1180"/>
      <c r="N8" s="1182"/>
      <c r="O8" s="1182"/>
      <c r="P8" s="1183"/>
      <c r="Q8" s="1177"/>
      <c r="R8" s="1180"/>
      <c r="S8" s="1182"/>
      <c r="T8" s="1177"/>
      <c r="U8" s="1177"/>
      <c r="V8" s="907"/>
      <c r="W8" s="907"/>
      <c r="X8" s="907"/>
      <c r="Y8" s="907"/>
      <c r="Z8" s="907"/>
      <c r="AA8" s="907"/>
      <c r="AB8" s="907"/>
      <c r="AC8" s="907"/>
      <c r="AD8" s="907"/>
      <c r="AE8" s="907"/>
      <c r="AF8" s="907"/>
      <c r="AG8" s="907"/>
      <c r="AH8" s="907"/>
      <c r="AI8" s="907"/>
      <c r="AJ8" s="907"/>
      <c r="AK8" s="907"/>
      <c r="AL8" s="907"/>
      <c r="AM8" s="907"/>
      <c r="AN8" s="907"/>
      <c r="AO8" s="907"/>
      <c r="AP8" s="907"/>
      <c r="AQ8" s="907"/>
      <c r="AR8" s="907"/>
      <c r="AS8" s="907"/>
      <c r="AT8" s="907"/>
      <c r="AU8" s="907"/>
      <c r="AV8" s="907"/>
      <c r="AW8" s="907"/>
      <c r="AX8" s="907"/>
      <c r="AY8" s="907"/>
      <c r="AZ8" s="907"/>
      <c r="BA8" s="907"/>
      <c r="BB8" s="907"/>
      <c r="BC8" s="907"/>
      <c r="BD8" s="907"/>
      <c r="BE8" s="907"/>
      <c r="BF8" s="907"/>
      <c r="BG8" s="907"/>
      <c r="BH8" s="907"/>
      <c r="BI8" s="907"/>
      <c r="BJ8" s="907"/>
    </row>
    <row r="9" spans="1:62" s="908" customFormat="1">
      <c r="A9" s="920" t="s">
        <v>411</v>
      </c>
      <c r="B9" s="913">
        <v>331</v>
      </c>
      <c r="C9" s="913">
        <v>337</v>
      </c>
      <c r="D9" s="916">
        <v>347</v>
      </c>
      <c r="E9" s="907"/>
      <c r="F9" s="907"/>
      <c r="G9" s="907"/>
      <c r="H9" s="907"/>
      <c r="I9" s="1177"/>
      <c r="J9" s="1181"/>
      <c r="K9" s="1182"/>
      <c r="L9" s="1182"/>
      <c r="M9" s="1180"/>
      <c r="N9" s="1182"/>
      <c r="O9" s="1182"/>
      <c r="P9" s="1183"/>
      <c r="Q9" s="1177"/>
      <c r="R9" s="1180"/>
      <c r="S9" s="1182"/>
      <c r="T9" s="1177"/>
      <c r="U9" s="1177"/>
      <c r="V9" s="907"/>
      <c r="W9" s="907"/>
      <c r="X9" s="907"/>
      <c r="Y9" s="907"/>
      <c r="Z9" s="907"/>
      <c r="AA9" s="907"/>
      <c r="AB9" s="907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O9" s="907"/>
      <c r="AP9" s="907"/>
      <c r="AQ9" s="907"/>
      <c r="AR9" s="907"/>
      <c r="AS9" s="907"/>
      <c r="AT9" s="907"/>
      <c r="AU9" s="907"/>
      <c r="AV9" s="907"/>
      <c r="AW9" s="907"/>
      <c r="AX9" s="907"/>
      <c r="AY9" s="907"/>
      <c r="AZ9" s="907"/>
      <c r="BA9" s="907"/>
      <c r="BB9" s="907"/>
      <c r="BC9" s="907"/>
      <c r="BD9" s="907"/>
      <c r="BE9" s="907"/>
      <c r="BF9" s="907"/>
      <c r="BG9" s="907"/>
      <c r="BH9" s="907"/>
      <c r="BI9" s="907"/>
      <c r="BJ9" s="907"/>
    </row>
    <row r="10" spans="1:62" s="908" customFormat="1">
      <c r="A10" s="920" t="s">
        <v>412</v>
      </c>
      <c r="B10" s="913">
        <v>288</v>
      </c>
      <c r="C10" s="913">
        <v>300</v>
      </c>
      <c r="D10" s="916">
        <v>309</v>
      </c>
      <c r="E10" s="907"/>
      <c r="F10" s="907"/>
      <c r="G10" s="907"/>
      <c r="H10" s="907"/>
      <c r="I10" s="1177"/>
      <c r="J10" s="1181"/>
      <c r="K10" s="1182"/>
      <c r="L10" s="1182"/>
      <c r="M10" s="1180"/>
      <c r="N10" s="1182"/>
      <c r="O10" s="1182"/>
      <c r="P10" s="1183"/>
      <c r="Q10" s="1177"/>
      <c r="R10" s="1180"/>
      <c r="S10" s="1182"/>
      <c r="T10" s="1177"/>
      <c r="U10" s="1177"/>
      <c r="V10" s="907"/>
      <c r="W10" s="907"/>
      <c r="X10" s="907"/>
      <c r="Y10" s="907"/>
      <c r="Z10" s="907"/>
      <c r="AA10" s="907"/>
      <c r="AB10" s="907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O10" s="907"/>
      <c r="AP10" s="907"/>
      <c r="AQ10" s="907"/>
      <c r="AR10" s="907"/>
      <c r="AS10" s="907"/>
      <c r="AT10" s="907"/>
      <c r="AU10" s="907"/>
      <c r="AV10" s="907"/>
      <c r="AW10" s="907"/>
      <c r="AX10" s="907"/>
      <c r="AY10" s="907"/>
      <c r="AZ10" s="907"/>
      <c r="BA10" s="907"/>
      <c r="BB10" s="907"/>
      <c r="BC10" s="907"/>
      <c r="BD10" s="907"/>
      <c r="BE10" s="907"/>
      <c r="BF10" s="907"/>
      <c r="BG10" s="907"/>
      <c r="BH10" s="907"/>
      <c r="BI10" s="907"/>
      <c r="BJ10" s="907"/>
    </row>
    <row r="11" spans="1:62" s="908" customFormat="1">
      <c r="A11" s="920" t="s">
        <v>413</v>
      </c>
      <c r="B11" s="913">
        <v>265</v>
      </c>
      <c r="C11" s="913">
        <v>274</v>
      </c>
      <c r="D11" s="916">
        <v>278</v>
      </c>
      <c r="E11" s="907"/>
      <c r="F11" s="907"/>
      <c r="G11" s="907"/>
      <c r="H11" s="907"/>
      <c r="I11" s="1177"/>
      <c r="J11" s="1181"/>
      <c r="K11" s="1182"/>
      <c r="L11" s="1182"/>
      <c r="M11" s="1180"/>
      <c r="N11" s="1182"/>
      <c r="O11" s="1182"/>
      <c r="P11" s="1183"/>
      <c r="Q11" s="1177"/>
      <c r="R11" s="1180"/>
      <c r="S11" s="1182"/>
      <c r="T11" s="1177"/>
      <c r="U11" s="1177"/>
      <c r="V11" s="907"/>
      <c r="W11" s="907"/>
      <c r="X11" s="907"/>
      <c r="Y11" s="907"/>
      <c r="Z11" s="907"/>
      <c r="AA11" s="907"/>
      <c r="AB11" s="907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O11" s="907"/>
      <c r="AP11" s="907"/>
      <c r="AQ11" s="907"/>
      <c r="AR11" s="907"/>
      <c r="AS11" s="907"/>
      <c r="AT11" s="907"/>
      <c r="AU11" s="907"/>
      <c r="AV11" s="907"/>
      <c r="AW11" s="907"/>
      <c r="AX11" s="907"/>
      <c r="AY11" s="907"/>
      <c r="AZ11" s="907"/>
      <c r="BA11" s="907"/>
      <c r="BB11" s="907"/>
      <c r="BC11" s="907"/>
      <c r="BD11" s="907"/>
      <c r="BE11" s="907"/>
      <c r="BF11" s="907"/>
      <c r="BG11" s="907"/>
      <c r="BH11" s="907"/>
      <c r="BI11" s="907"/>
      <c r="BJ11" s="907"/>
    </row>
    <row r="12" spans="1:62" s="908" customFormat="1">
      <c r="A12" s="920" t="s">
        <v>414</v>
      </c>
      <c r="B12" s="913">
        <v>260</v>
      </c>
      <c r="C12" s="913">
        <v>265</v>
      </c>
      <c r="D12" s="916">
        <v>281</v>
      </c>
      <c r="E12" s="907"/>
      <c r="F12" s="907"/>
      <c r="G12" s="907"/>
      <c r="H12" s="907"/>
      <c r="I12" s="1177"/>
      <c r="J12" s="1181"/>
      <c r="K12" s="1182"/>
      <c r="L12" s="1182"/>
      <c r="M12" s="1180"/>
      <c r="N12" s="1182"/>
      <c r="O12" s="1182"/>
      <c r="P12" s="1183"/>
      <c r="Q12" s="1177"/>
      <c r="R12" s="1180"/>
      <c r="S12" s="1182"/>
      <c r="T12" s="1177"/>
      <c r="U12" s="1177"/>
      <c r="V12" s="907"/>
      <c r="W12" s="907"/>
      <c r="X12" s="907"/>
      <c r="Y12" s="907"/>
      <c r="Z12" s="907"/>
      <c r="AA12" s="907"/>
      <c r="AB12" s="907"/>
      <c r="AC12" s="907"/>
      <c r="AD12" s="907"/>
      <c r="AE12" s="907"/>
      <c r="AF12" s="907"/>
      <c r="AG12" s="907"/>
      <c r="AH12" s="907"/>
      <c r="AI12" s="907"/>
      <c r="AJ12" s="907"/>
      <c r="AK12" s="907"/>
      <c r="AL12" s="907"/>
      <c r="AM12" s="907"/>
      <c r="AN12" s="907"/>
      <c r="AO12" s="907"/>
      <c r="AP12" s="907"/>
      <c r="AQ12" s="907"/>
      <c r="AR12" s="907"/>
      <c r="AS12" s="907"/>
      <c r="AT12" s="907"/>
      <c r="AU12" s="907"/>
      <c r="AV12" s="907"/>
      <c r="AW12" s="907"/>
      <c r="AX12" s="907"/>
      <c r="AY12" s="907"/>
      <c r="AZ12" s="907"/>
      <c r="BA12" s="907"/>
      <c r="BB12" s="907"/>
      <c r="BC12" s="907"/>
      <c r="BD12" s="907"/>
      <c r="BE12" s="907"/>
      <c r="BF12" s="907"/>
      <c r="BG12" s="907"/>
      <c r="BH12" s="907"/>
      <c r="BI12" s="907"/>
      <c r="BJ12" s="907"/>
    </row>
    <row r="13" spans="1:62" s="908" customFormat="1">
      <c r="A13" s="920" t="s">
        <v>415</v>
      </c>
      <c r="B13" s="913">
        <v>233</v>
      </c>
      <c r="C13" s="913">
        <v>251</v>
      </c>
      <c r="D13" s="916">
        <v>256</v>
      </c>
      <c r="E13" s="907"/>
      <c r="F13" s="907"/>
      <c r="G13" s="907"/>
      <c r="H13" s="907"/>
      <c r="I13" s="1177"/>
      <c r="J13" s="1181"/>
      <c r="K13" s="1182"/>
      <c r="L13" s="1182"/>
      <c r="M13" s="1180"/>
      <c r="N13" s="1182"/>
      <c r="O13" s="1182"/>
      <c r="P13" s="1183"/>
      <c r="Q13" s="1177"/>
      <c r="R13" s="1180"/>
      <c r="S13" s="1182"/>
      <c r="T13" s="1177"/>
      <c r="U13" s="1177"/>
      <c r="V13" s="907"/>
      <c r="W13" s="907"/>
      <c r="X13" s="907"/>
      <c r="Y13" s="907"/>
      <c r="Z13" s="907"/>
      <c r="AA13" s="907"/>
      <c r="AB13" s="907"/>
      <c r="AC13" s="907"/>
      <c r="AD13" s="907"/>
      <c r="AE13" s="907"/>
      <c r="AF13" s="907"/>
      <c r="AG13" s="907"/>
      <c r="AH13" s="907"/>
      <c r="AI13" s="907"/>
      <c r="AJ13" s="907"/>
      <c r="AK13" s="907"/>
      <c r="AL13" s="907"/>
      <c r="AM13" s="907"/>
      <c r="AN13" s="907"/>
      <c r="AO13" s="907"/>
      <c r="AP13" s="907"/>
      <c r="AQ13" s="907"/>
      <c r="AR13" s="907"/>
      <c r="AS13" s="907"/>
      <c r="AT13" s="907"/>
      <c r="AU13" s="907"/>
      <c r="AV13" s="907"/>
      <c r="AW13" s="907"/>
      <c r="AX13" s="907"/>
      <c r="AY13" s="907"/>
      <c r="AZ13" s="907"/>
      <c r="BA13" s="907"/>
      <c r="BB13" s="907"/>
      <c r="BC13" s="907"/>
      <c r="BD13" s="907"/>
      <c r="BE13" s="907"/>
      <c r="BF13" s="907"/>
      <c r="BG13" s="907"/>
      <c r="BH13" s="907"/>
      <c r="BI13" s="907"/>
      <c r="BJ13" s="907"/>
    </row>
    <row r="14" spans="1:62" s="908" customFormat="1">
      <c r="A14" s="920" t="s">
        <v>416</v>
      </c>
      <c r="B14" s="913">
        <v>198</v>
      </c>
      <c r="C14" s="913">
        <v>203</v>
      </c>
      <c r="D14" s="916">
        <v>213</v>
      </c>
      <c r="E14" s="907"/>
      <c r="F14" s="907"/>
      <c r="G14" s="907"/>
      <c r="H14" s="907"/>
      <c r="I14" s="1177"/>
      <c r="J14" s="1181"/>
      <c r="K14" s="1182"/>
      <c r="L14" s="1182"/>
      <c r="M14" s="1180"/>
      <c r="N14" s="1182"/>
      <c r="O14" s="1182"/>
      <c r="P14" s="1183"/>
      <c r="Q14" s="1177"/>
      <c r="R14" s="1180"/>
      <c r="S14" s="1182"/>
      <c r="T14" s="1177"/>
      <c r="U14" s="1177"/>
      <c r="V14" s="907"/>
      <c r="W14" s="907"/>
      <c r="X14" s="907"/>
      <c r="Y14" s="907"/>
      <c r="Z14" s="907"/>
      <c r="AA14" s="907"/>
      <c r="AB14" s="907"/>
      <c r="AC14" s="907"/>
      <c r="AD14" s="907"/>
      <c r="AE14" s="907"/>
      <c r="AF14" s="907"/>
      <c r="AG14" s="907"/>
      <c r="AH14" s="907"/>
      <c r="AI14" s="907"/>
      <c r="AJ14" s="907"/>
      <c r="AK14" s="907"/>
      <c r="AL14" s="907"/>
      <c r="AM14" s="907"/>
      <c r="AN14" s="907"/>
      <c r="AO14" s="907"/>
      <c r="AP14" s="907"/>
      <c r="AQ14" s="907"/>
      <c r="AR14" s="907"/>
      <c r="AS14" s="907"/>
      <c r="AT14" s="907"/>
      <c r="AU14" s="907"/>
      <c r="AV14" s="907"/>
      <c r="AW14" s="907"/>
      <c r="AX14" s="907"/>
      <c r="AY14" s="907"/>
      <c r="AZ14" s="907"/>
      <c r="BA14" s="907"/>
      <c r="BB14" s="907"/>
      <c r="BC14" s="907"/>
      <c r="BD14" s="907"/>
      <c r="BE14" s="907"/>
      <c r="BF14" s="907"/>
      <c r="BG14" s="907"/>
      <c r="BH14" s="907"/>
      <c r="BI14" s="907"/>
      <c r="BJ14" s="907"/>
    </row>
    <row r="15" spans="1:62" s="908" customFormat="1">
      <c r="A15" s="920" t="s">
        <v>417</v>
      </c>
      <c r="B15" s="913">
        <v>194</v>
      </c>
      <c r="C15" s="913">
        <v>203</v>
      </c>
      <c r="D15" s="916">
        <v>211</v>
      </c>
      <c r="E15" s="907"/>
      <c r="F15" s="907"/>
      <c r="G15" s="907"/>
      <c r="H15" s="907"/>
      <c r="I15" s="1177"/>
      <c r="J15" s="1181"/>
      <c r="K15" s="1182"/>
      <c r="L15" s="1182"/>
      <c r="M15" s="1180"/>
      <c r="N15" s="1182"/>
      <c r="O15" s="1182"/>
      <c r="P15" s="1183"/>
      <c r="Q15" s="1177"/>
      <c r="R15" s="1180"/>
      <c r="S15" s="1182"/>
      <c r="T15" s="1177"/>
      <c r="U15" s="1177"/>
      <c r="V15" s="907"/>
      <c r="W15" s="907"/>
      <c r="X15" s="907"/>
      <c r="Y15" s="907"/>
      <c r="Z15" s="907"/>
      <c r="AA15" s="907"/>
      <c r="AB15" s="907"/>
      <c r="AC15" s="907"/>
      <c r="AD15" s="907"/>
      <c r="AE15" s="907"/>
      <c r="AF15" s="907"/>
      <c r="AG15" s="907"/>
      <c r="AH15" s="907"/>
      <c r="AI15" s="907"/>
      <c r="AJ15" s="907"/>
      <c r="AK15" s="907"/>
      <c r="AL15" s="907"/>
      <c r="AM15" s="907"/>
      <c r="AN15" s="907"/>
      <c r="AO15" s="907"/>
      <c r="AP15" s="907"/>
      <c r="AQ15" s="907"/>
      <c r="AR15" s="907"/>
      <c r="AS15" s="907"/>
      <c r="AT15" s="907"/>
      <c r="AU15" s="907"/>
      <c r="AV15" s="907"/>
      <c r="AW15" s="907"/>
      <c r="AX15" s="907"/>
      <c r="AY15" s="907"/>
      <c r="AZ15" s="907"/>
      <c r="BA15" s="907"/>
      <c r="BB15" s="907"/>
      <c r="BC15" s="907"/>
      <c r="BD15" s="907"/>
      <c r="BE15" s="907"/>
      <c r="BF15" s="907"/>
      <c r="BG15" s="907"/>
      <c r="BH15" s="907"/>
      <c r="BI15" s="907"/>
      <c r="BJ15" s="907"/>
    </row>
    <row r="16" spans="1:62" s="908" customFormat="1">
      <c r="A16" s="920" t="s">
        <v>418</v>
      </c>
      <c r="B16" s="913">
        <v>192</v>
      </c>
      <c r="C16" s="913">
        <v>197</v>
      </c>
      <c r="D16" s="916">
        <v>205</v>
      </c>
      <c r="E16" s="907"/>
      <c r="F16" s="907"/>
      <c r="G16" s="907"/>
      <c r="H16" s="907"/>
      <c r="I16" s="1177"/>
      <c r="J16" s="1181"/>
      <c r="K16" s="1182"/>
      <c r="L16" s="1182"/>
      <c r="M16" s="1180"/>
      <c r="N16" s="1182"/>
      <c r="O16" s="1182"/>
      <c r="P16" s="1183"/>
      <c r="Q16" s="1177"/>
      <c r="R16" s="1180"/>
      <c r="S16" s="1182"/>
      <c r="T16" s="1177"/>
      <c r="U16" s="1177"/>
      <c r="V16" s="907"/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907"/>
      <c r="AH16" s="907"/>
      <c r="AI16" s="907"/>
      <c r="AJ16" s="907"/>
      <c r="AK16" s="907"/>
      <c r="AL16" s="907"/>
      <c r="AM16" s="907"/>
      <c r="AN16" s="907"/>
      <c r="AO16" s="907"/>
      <c r="AP16" s="907"/>
      <c r="AQ16" s="907"/>
      <c r="AR16" s="907"/>
      <c r="AS16" s="907"/>
      <c r="AT16" s="907"/>
      <c r="AU16" s="907"/>
      <c r="AV16" s="907"/>
      <c r="AW16" s="907"/>
      <c r="AX16" s="907"/>
      <c r="AY16" s="907"/>
      <c r="AZ16" s="907"/>
      <c r="BA16" s="907"/>
      <c r="BB16" s="907"/>
      <c r="BC16" s="907"/>
      <c r="BD16" s="907"/>
      <c r="BE16" s="907"/>
      <c r="BF16" s="907"/>
      <c r="BG16" s="907"/>
      <c r="BH16" s="907"/>
      <c r="BI16" s="907"/>
      <c r="BJ16" s="907"/>
    </row>
    <row r="17" spans="1:62" s="908" customFormat="1">
      <c r="A17" s="921" t="s">
        <v>419</v>
      </c>
      <c r="B17" s="917">
        <v>4140</v>
      </c>
      <c r="C17" s="917">
        <v>4276</v>
      </c>
      <c r="D17" s="918">
        <v>4419</v>
      </c>
      <c r="E17" s="907"/>
      <c r="F17" s="907"/>
      <c r="G17" s="907"/>
      <c r="H17" s="907"/>
      <c r="I17" s="1177"/>
      <c r="J17" s="1181"/>
      <c r="K17" s="1182"/>
      <c r="L17" s="1182"/>
      <c r="M17" s="1180"/>
      <c r="N17" s="1182"/>
      <c r="O17" s="1182"/>
      <c r="P17" s="1183"/>
      <c r="Q17" s="1177"/>
      <c r="R17" s="1180"/>
      <c r="S17" s="1182"/>
      <c r="T17" s="1177"/>
      <c r="U17" s="1177"/>
      <c r="V17" s="907"/>
      <c r="W17" s="907"/>
      <c r="X17" s="907"/>
      <c r="Y17" s="907"/>
      <c r="Z17" s="907"/>
      <c r="AA17" s="907"/>
      <c r="AB17" s="907"/>
      <c r="AC17" s="907"/>
      <c r="AD17" s="907"/>
      <c r="AE17" s="907"/>
      <c r="AF17" s="907"/>
      <c r="AG17" s="907"/>
      <c r="AH17" s="907"/>
      <c r="AI17" s="907"/>
      <c r="AJ17" s="907"/>
      <c r="AK17" s="907"/>
      <c r="AL17" s="907"/>
      <c r="AM17" s="907"/>
      <c r="AN17" s="907"/>
      <c r="AO17" s="907"/>
      <c r="AP17" s="907"/>
      <c r="AQ17" s="907"/>
      <c r="AR17" s="907"/>
      <c r="AS17" s="907"/>
      <c r="AT17" s="907"/>
      <c r="AU17" s="907"/>
      <c r="AV17" s="907"/>
      <c r="AW17" s="907"/>
      <c r="AX17" s="907"/>
      <c r="AY17" s="907"/>
      <c r="AZ17" s="907"/>
      <c r="BA17" s="907"/>
      <c r="BB17" s="907"/>
      <c r="BC17" s="907"/>
      <c r="BD17" s="907"/>
      <c r="BE17" s="907"/>
      <c r="BF17" s="907"/>
      <c r="BG17" s="907"/>
      <c r="BH17" s="907"/>
      <c r="BI17" s="907"/>
      <c r="BJ17" s="907"/>
    </row>
    <row r="18" spans="1:62" s="908" customFormat="1">
      <c r="A18" s="905"/>
      <c r="B18" s="906"/>
      <c r="C18" s="906"/>
      <c r="D18" s="907"/>
      <c r="E18" s="907"/>
      <c r="F18" s="907"/>
      <c r="G18" s="907"/>
      <c r="H18" s="907"/>
      <c r="I18" s="1177"/>
      <c r="J18" s="1181"/>
      <c r="K18" s="1182"/>
      <c r="L18" s="1182"/>
      <c r="M18" s="1180"/>
      <c r="N18" s="1182"/>
      <c r="O18" s="1182"/>
      <c r="P18" s="1183"/>
      <c r="Q18" s="1177"/>
      <c r="R18" s="1180"/>
      <c r="S18" s="1182"/>
      <c r="T18" s="1177"/>
      <c r="U18" s="1177"/>
      <c r="V18" s="907"/>
      <c r="W18" s="907"/>
      <c r="X18" s="907"/>
      <c r="Y18" s="907"/>
      <c r="Z18" s="907"/>
      <c r="AA18" s="907"/>
      <c r="AB18" s="907"/>
      <c r="AC18" s="907"/>
      <c r="AD18" s="907"/>
      <c r="AE18" s="907"/>
      <c r="AF18" s="907"/>
      <c r="AG18" s="907"/>
      <c r="AH18" s="907"/>
      <c r="AI18" s="907"/>
      <c r="AJ18" s="907"/>
      <c r="AK18" s="907"/>
      <c r="AL18" s="907"/>
      <c r="AM18" s="907"/>
      <c r="AN18" s="907"/>
      <c r="AO18" s="907"/>
      <c r="AP18" s="907"/>
      <c r="AQ18" s="907"/>
      <c r="AR18" s="907"/>
      <c r="AS18" s="907"/>
      <c r="AT18" s="907"/>
      <c r="AU18" s="907"/>
      <c r="AV18" s="907"/>
      <c r="AW18" s="907"/>
      <c r="AX18" s="907"/>
      <c r="AY18" s="907"/>
      <c r="AZ18" s="907"/>
      <c r="BA18" s="907"/>
      <c r="BB18" s="907"/>
      <c r="BC18" s="907"/>
      <c r="BD18" s="907"/>
      <c r="BE18" s="907"/>
      <c r="BF18" s="907"/>
      <c r="BG18" s="907"/>
      <c r="BH18" s="907"/>
      <c r="BI18" s="907"/>
      <c r="BJ18" s="907"/>
    </row>
    <row r="19" spans="1:62" s="908" customFormat="1">
      <c r="A19" s="923"/>
      <c r="D19" s="924" t="s">
        <v>420</v>
      </c>
      <c r="E19" s="907"/>
      <c r="F19" s="907"/>
      <c r="G19" s="907"/>
      <c r="H19" s="907"/>
      <c r="I19" s="1177"/>
      <c r="J19" s="1181"/>
      <c r="K19" s="1182"/>
      <c r="L19" s="1182"/>
      <c r="M19" s="1180"/>
      <c r="N19" s="1177"/>
      <c r="O19" s="1177"/>
      <c r="P19" s="1177"/>
      <c r="Q19" s="1177"/>
      <c r="R19" s="1177"/>
      <c r="S19" s="1177"/>
      <c r="T19" s="1177"/>
      <c r="U19" s="1177"/>
      <c r="V19" s="907"/>
      <c r="W19" s="907"/>
      <c r="X19" s="907"/>
      <c r="Y19" s="907"/>
      <c r="Z19" s="907"/>
      <c r="AA19" s="907"/>
      <c r="AB19" s="907"/>
      <c r="AC19" s="907"/>
      <c r="AD19" s="907"/>
      <c r="AE19" s="907"/>
      <c r="AF19" s="907"/>
      <c r="AG19" s="907"/>
      <c r="AH19" s="907"/>
      <c r="AI19" s="907"/>
      <c r="AJ19" s="907"/>
      <c r="AK19" s="907"/>
      <c r="AL19" s="907"/>
      <c r="AM19" s="907"/>
      <c r="AN19" s="907"/>
      <c r="AO19" s="907"/>
      <c r="AP19" s="907"/>
      <c r="AQ19" s="907"/>
      <c r="AR19" s="907"/>
      <c r="AS19" s="907"/>
      <c r="AT19" s="907"/>
      <c r="AU19" s="907"/>
      <c r="AV19" s="907"/>
      <c r="AW19" s="907"/>
      <c r="AX19" s="907"/>
      <c r="AY19" s="907"/>
      <c r="AZ19" s="907"/>
      <c r="BA19" s="907"/>
      <c r="BB19" s="907"/>
      <c r="BC19" s="907"/>
      <c r="BD19" s="907"/>
      <c r="BE19" s="907"/>
      <c r="BF19" s="907"/>
      <c r="BG19" s="907"/>
      <c r="BH19" s="907"/>
      <c r="BI19" s="907"/>
      <c r="BJ19" s="907"/>
    </row>
    <row r="20" spans="1:62" s="908" customFormat="1">
      <c r="A20" s="919" t="s">
        <v>431</v>
      </c>
      <c r="B20" s="914">
        <v>2017</v>
      </c>
      <c r="C20" s="914">
        <v>2018</v>
      </c>
      <c r="D20" s="915">
        <v>2021</v>
      </c>
      <c r="E20" s="907"/>
      <c r="F20" s="907"/>
      <c r="G20" s="907"/>
      <c r="H20" s="907"/>
      <c r="I20" s="1177"/>
      <c r="J20" s="1177"/>
      <c r="K20" s="1177"/>
      <c r="L20" s="1177"/>
      <c r="M20" s="1177"/>
      <c r="N20" s="1177"/>
      <c r="O20" s="1177"/>
      <c r="P20" s="1177"/>
      <c r="Q20" s="1177"/>
      <c r="R20" s="1177"/>
      <c r="S20" s="1177"/>
      <c r="T20" s="1177"/>
      <c r="U20" s="1177"/>
      <c r="V20" s="907"/>
      <c r="W20" s="907"/>
      <c r="X20" s="907"/>
      <c r="Y20" s="907"/>
      <c r="Z20" s="907"/>
      <c r="AA20" s="907"/>
      <c r="AB20" s="907"/>
      <c r="AC20" s="907"/>
      <c r="AD20" s="907"/>
      <c r="AE20" s="907"/>
      <c r="AF20" s="907"/>
      <c r="AG20" s="907"/>
      <c r="AH20" s="907"/>
      <c r="AI20" s="907"/>
      <c r="AJ20" s="907"/>
      <c r="AK20" s="907"/>
      <c r="AL20" s="907"/>
      <c r="AM20" s="907"/>
      <c r="AN20" s="907"/>
      <c r="AO20" s="907"/>
      <c r="AP20" s="907"/>
      <c r="AQ20" s="907"/>
      <c r="AR20" s="907"/>
      <c r="AS20" s="907"/>
      <c r="AT20" s="907"/>
      <c r="AU20" s="907"/>
      <c r="AV20" s="907"/>
      <c r="AW20" s="907"/>
      <c r="AX20" s="907"/>
      <c r="AY20" s="907"/>
      <c r="AZ20" s="907"/>
      <c r="BA20" s="907"/>
      <c r="BB20" s="907"/>
      <c r="BC20" s="907"/>
      <c r="BD20" s="907"/>
      <c r="BE20" s="907"/>
      <c r="BF20" s="907"/>
      <c r="BG20" s="907"/>
      <c r="BH20" s="907"/>
      <c r="BI20" s="907"/>
      <c r="BJ20" s="907"/>
    </row>
    <row r="21" spans="1:62" s="908" customFormat="1">
      <c r="A21" s="920" t="s">
        <v>407</v>
      </c>
      <c r="B21" s="913">
        <v>18000</v>
      </c>
      <c r="C21" s="913">
        <v>18900</v>
      </c>
      <c r="D21" s="916">
        <v>20000</v>
      </c>
      <c r="E21" s="907"/>
      <c r="F21" s="907"/>
      <c r="G21" s="907"/>
      <c r="H21" s="907"/>
      <c r="I21" s="1184"/>
      <c r="J21" s="1184"/>
      <c r="K21" s="1184"/>
      <c r="L21" s="1184"/>
      <c r="M21" s="1177"/>
      <c r="N21" s="1177"/>
      <c r="O21" s="1177"/>
      <c r="P21" s="1177"/>
      <c r="Q21" s="1177"/>
      <c r="R21" s="1177"/>
      <c r="S21" s="1177"/>
      <c r="T21" s="1177"/>
      <c r="U21" s="1177"/>
      <c r="V21" s="907"/>
      <c r="W21" s="907"/>
      <c r="X21" s="907"/>
      <c r="Y21" s="907"/>
      <c r="Z21" s="907"/>
      <c r="AA21" s="907"/>
      <c r="AB21" s="907"/>
      <c r="AC21" s="907"/>
      <c r="AD21" s="907"/>
      <c r="AE21" s="907"/>
      <c r="AF21" s="907"/>
      <c r="AG21" s="907"/>
      <c r="AH21" s="907"/>
      <c r="AI21" s="907"/>
      <c r="AJ21" s="907"/>
      <c r="AK21" s="907"/>
      <c r="AL21" s="907"/>
      <c r="AM21" s="907"/>
      <c r="AN21" s="907"/>
      <c r="AO21" s="907"/>
      <c r="AP21" s="907"/>
      <c r="AQ21" s="907"/>
      <c r="AR21" s="907"/>
      <c r="AS21" s="907"/>
      <c r="AT21" s="907"/>
      <c r="AU21" s="907"/>
      <c r="AV21" s="907"/>
      <c r="AW21" s="907"/>
      <c r="AX21" s="907"/>
      <c r="AY21" s="907"/>
      <c r="AZ21" s="907"/>
      <c r="BA21" s="907"/>
      <c r="BB21" s="907"/>
      <c r="BC21" s="907"/>
      <c r="BD21" s="907"/>
      <c r="BE21" s="907"/>
      <c r="BF21" s="907"/>
      <c r="BG21" s="907"/>
      <c r="BH21" s="907"/>
      <c r="BI21" s="907"/>
      <c r="BJ21" s="907"/>
    </row>
    <row r="22" spans="1:62" s="908" customFormat="1">
      <c r="A22" s="920" t="s">
        <v>408</v>
      </c>
      <c r="B22" s="913">
        <v>21000</v>
      </c>
      <c r="C22" s="913">
        <v>20700</v>
      </c>
      <c r="D22" s="916">
        <v>21600</v>
      </c>
      <c r="E22" s="907"/>
      <c r="F22" s="907"/>
      <c r="G22" s="907"/>
      <c r="H22" s="907"/>
      <c r="I22" s="1184"/>
      <c r="J22" s="1184"/>
      <c r="K22" s="1184"/>
      <c r="L22" s="1184"/>
      <c r="M22" s="1177"/>
      <c r="N22" s="1177"/>
      <c r="O22" s="1177"/>
      <c r="P22" s="1177"/>
      <c r="Q22" s="1177"/>
      <c r="R22" s="1177"/>
      <c r="S22" s="1177"/>
      <c r="T22" s="1177"/>
      <c r="U22" s="1177"/>
      <c r="V22" s="907"/>
      <c r="W22" s="907"/>
      <c r="X22" s="907"/>
      <c r="Y22" s="907"/>
      <c r="Z22" s="907"/>
      <c r="AA22" s="907"/>
      <c r="AB22" s="907"/>
      <c r="AC22" s="907"/>
      <c r="AD22" s="907"/>
      <c r="AE22" s="907"/>
      <c r="AF22" s="907"/>
      <c r="AG22" s="907"/>
      <c r="AH22" s="907"/>
      <c r="AI22" s="907"/>
      <c r="AJ22" s="907"/>
      <c r="AK22" s="907"/>
      <c r="AL22" s="907"/>
      <c r="AM22" s="907"/>
      <c r="AN22" s="907"/>
      <c r="AO22" s="907"/>
      <c r="AP22" s="907"/>
      <c r="AQ22" s="907"/>
      <c r="AR22" s="907"/>
      <c r="AS22" s="907"/>
      <c r="AT22" s="907"/>
      <c r="AU22" s="907"/>
      <c r="AV22" s="907"/>
      <c r="AW22" s="907"/>
      <c r="AX22" s="907"/>
      <c r="AY22" s="907"/>
      <c r="AZ22" s="907"/>
      <c r="BA22" s="907"/>
      <c r="BB22" s="907"/>
      <c r="BC22" s="907"/>
      <c r="BD22" s="907"/>
      <c r="BE22" s="907"/>
      <c r="BF22" s="907"/>
      <c r="BG22" s="907"/>
      <c r="BH22" s="907"/>
      <c r="BI22" s="907"/>
      <c r="BJ22" s="907"/>
    </row>
    <row r="23" spans="1:62" s="908" customFormat="1">
      <c r="A23" s="920" t="s">
        <v>409</v>
      </c>
      <c r="B23" s="913">
        <v>16700</v>
      </c>
      <c r="C23" s="913">
        <v>17100</v>
      </c>
      <c r="D23" s="916">
        <v>16900</v>
      </c>
      <c r="E23" s="907"/>
      <c r="F23" s="907"/>
      <c r="G23" s="907"/>
      <c r="H23" s="907"/>
      <c r="I23" s="1184"/>
      <c r="J23" s="1184"/>
      <c r="K23" s="1184"/>
      <c r="L23" s="1184"/>
      <c r="M23" s="1177"/>
      <c r="N23" s="1177"/>
      <c r="O23" s="1177"/>
      <c r="P23" s="1177"/>
      <c r="Q23" s="1177"/>
      <c r="R23" s="1177"/>
      <c r="S23" s="1177"/>
      <c r="T23" s="1177"/>
      <c r="U23" s="1177"/>
      <c r="V23" s="907"/>
      <c r="W23" s="907"/>
      <c r="X23" s="907"/>
      <c r="Y23" s="907"/>
      <c r="Z23" s="907"/>
      <c r="AA23" s="907"/>
      <c r="AB23" s="907"/>
      <c r="AC23" s="907"/>
      <c r="AD23" s="907"/>
      <c r="AE23" s="907"/>
      <c r="AF23" s="907"/>
      <c r="AG23" s="907"/>
      <c r="AH23" s="907"/>
      <c r="AI23" s="907"/>
      <c r="AJ23" s="907"/>
      <c r="AK23" s="907"/>
      <c r="AL23" s="907"/>
      <c r="AM23" s="907"/>
      <c r="AN23" s="907"/>
      <c r="AO23" s="907"/>
      <c r="AP23" s="907"/>
      <c r="AQ23" s="907"/>
      <c r="AR23" s="907"/>
      <c r="AS23" s="907"/>
      <c r="AT23" s="907"/>
      <c r="AU23" s="907"/>
      <c r="AV23" s="907"/>
      <c r="AW23" s="907"/>
      <c r="AX23" s="907"/>
      <c r="AY23" s="907"/>
      <c r="AZ23" s="907"/>
      <c r="BA23" s="907"/>
      <c r="BB23" s="907"/>
      <c r="BC23" s="907"/>
      <c r="BD23" s="907"/>
      <c r="BE23" s="907"/>
      <c r="BF23" s="907"/>
      <c r="BG23" s="907"/>
      <c r="BH23" s="907"/>
      <c r="BI23" s="907"/>
      <c r="BJ23" s="907"/>
    </row>
    <row r="24" spans="1:62" s="908" customFormat="1">
      <c r="A24" s="920" t="s">
        <v>410</v>
      </c>
      <c r="B24" s="913">
        <v>19800</v>
      </c>
      <c r="C24" s="913">
        <v>19300</v>
      </c>
      <c r="D24" s="916">
        <v>20800</v>
      </c>
      <c r="E24" s="907"/>
      <c r="F24" s="907"/>
      <c r="G24" s="907"/>
      <c r="H24" s="907"/>
      <c r="I24" s="1184"/>
      <c r="J24" s="1184"/>
      <c r="K24" s="1184"/>
      <c r="L24" s="1184"/>
      <c r="M24" s="1177"/>
      <c r="N24" s="1177"/>
      <c r="O24" s="1177"/>
      <c r="P24" s="1177"/>
      <c r="Q24" s="1177"/>
      <c r="R24" s="1177"/>
      <c r="S24" s="1177"/>
      <c r="T24" s="1177"/>
      <c r="U24" s="1177"/>
      <c r="V24" s="907"/>
      <c r="W24" s="907"/>
      <c r="X24" s="907"/>
      <c r="Y24" s="907"/>
      <c r="Z24" s="907"/>
      <c r="AA24" s="907"/>
      <c r="AB24" s="907"/>
      <c r="AC24" s="907"/>
      <c r="AD24" s="907"/>
      <c r="AE24" s="907"/>
      <c r="AF24" s="907"/>
      <c r="AG24" s="907"/>
      <c r="AH24" s="907"/>
      <c r="AI24" s="907"/>
      <c r="AJ24" s="907"/>
      <c r="AK24" s="907"/>
      <c r="AL24" s="907"/>
      <c r="AM24" s="907"/>
      <c r="AN24" s="907"/>
      <c r="AO24" s="907"/>
      <c r="AP24" s="907"/>
      <c r="AQ24" s="907"/>
      <c r="AR24" s="907"/>
      <c r="AS24" s="907"/>
      <c r="AT24" s="907"/>
      <c r="AU24" s="907"/>
      <c r="AV24" s="907"/>
      <c r="AW24" s="907"/>
      <c r="AX24" s="907"/>
      <c r="AY24" s="907"/>
      <c r="AZ24" s="907"/>
      <c r="BA24" s="907"/>
      <c r="BB24" s="907"/>
      <c r="BC24" s="907"/>
      <c r="BD24" s="907"/>
      <c r="BE24" s="907"/>
      <c r="BF24" s="907"/>
      <c r="BG24" s="907"/>
      <c r="BH24" s="907"/>
      <c r="BI24" s="907"/>
      <c r="BJ24" s="907"/>
    </row>
    <row r="25" spans="1:62" s="908" customFormat="1">
      <c r="A25" s="920" t="s">
        <v>411</v>
      </c>
      <c r="B25" s="913">
        <v>14100</v>
      </c>
      <c r="C25" s="913">
        <v>14300</v>
      </c>
      <c r="D25" s="916">
        <v>15700</v>
      </c>
      <c r="E25" s="907"/>
      <c r="F25" s="907"/>
      <c r="G25" s="907"/>
      <c r="H25" s="907"/>
      <c r="I25" s="1184"/>
      <c r="J25" s="1184"/>
      <c r="K25" s="1184"/>
      <c r="L25" s="1184"/>
      <c r="M25" s="1177"/>
      <c r="N25" s="1177"/>
      <c r="O25" s="1177"/>
      <c r="P25" s="1177"/>
      <c r="Q25" s="1177"/>
      <c r="R25" s="1177"/>
      <c r="S25" s="1177"/>
      <c r="T25" s="1177"/>
      <c r="U25" s="1177"/>
      <c r="V25" s="907"/>
      <c r="W25" s="907"/>
      <c r="X25" s="907"/>
      <c r="Y25" s="907"/>
      <c r="Z25" s="907"/>
      <c r="AA25" s="907"/>
      <c r="AB25" s="907"/>
      <c r="AC25" s="907"/>
      <c r="AD25" s="907"/>
      <c r="AE25" s="907"/>
      <c r="AF25" s="907"/>
      <c r="AG25" s="907"/>
      <c r="AH25" s="907"/>
      <c r="AI25" s="907"/>
      <c r="AJ25" s="907"/>
      <c r="AK25" s="907"/>
      <c r="AL25" s="907"/>
      <c r="AM25" s="907"/>
      <c r="AN25" s="907"/>
      <c r="AO25" s="907"/>
      <c r="AP25" s="907"/>
      <c r="AQ25" s="907"/>
      <c r="AR25" s="907"/>
      <c r="AS25" s="907"/>
      <c r="AT25" s="907"/>
      <c r="AU25" s="907"/>
      <c r="AV25" s="907"/>
      <c r="AW25" s="907"/>
      <c r="AX25" s="907"/>
      <c r="AY25" s="907"/>
      <c r="AZ25" s="907"/>
      <c r="BA25" s="907"/>
      <c r="BB25" s="907"/>
      <c r="BC25" s="907"/>
      <c r="BD25" s="907"/>
      <c r="BE25" s="907"/>
      <c r="BF25" s="907"/>
      <c r="BG25" s="907"/>
      <c r="BH25" s="907"/>
      <c r="BI25" s="907"/>
      <c r="BJ25" s="907"/>
    </row>
    <row r="26" spans="1:62" s="908" customFormat="1">
      <c r="A26" s="920" t="s">
        <v>412</v>
      </c>
      <c r="B26" s="913">
        <v>15000</v>
      </c>
      <c r="C26" s="913">
        <v>15800</v>
      </c>
      <c r="D26" s="916">
        <v>16100</v>
      </c>
      <c r="E26" s="907"/>
      <c r="F26" s="907"/>
      <c r="G26" s="907"/>
      <c r="H26" s="907"/>
      <c r="I26" s="1184"/>
      <c r="J26" s="1184"/>
      <c r="K26" s="1184"/>
      <c r="L26" s="1184"/>
      <c r="M26" s="1177"/>
      <c r="N26" s="1177"/>
      <c r="O26" s="1177"/>
      <c r="P26" s="1177"/>
      <c r="Q26" s="1177"/>
      <c r="R26" s="1177"/>
      <c r="S26" s="1177"/>
      <c r="T26" s="1177"/>
      <c r="U26" s="1177"/>
      <c r="V26" s="907"/>
      <c r="W26" s="907"/>
      <c r="X26" s="907"/>
      <c r="Y26" s="907"/>
      <c r="Z26" s="907"/>
      <c r="AA26" s="907"/>
      <c r="AB26" s="907"/>
      <c r="AC26" s="907"/>
      <c r="AD26" s="907"/>
      <c r="AE26" s="907"/>
      <c r="AF26" s="907"/>
      <c r="AG26" s="907"/>
      <c r="AH26" s="907"/>
      <c r="AI26" s="907"/>
      <c r="AJ26" s="907"/>
      <c r="AK26" s="907"/>
      <c r="AL26" s="907"/>
      <c r="AM26" s="907"/>
      <c r="AN26" s="907"/>
      <c r="AO26" s="907"/>
      <c r="AP26" s="907"/>
      <c r="AQ26" s="907"/>
      <c r="AR26" s="907"/>
      <c r="AS26" s="907"/>
      <c r="AT26" s="907"/>
      <c r="AU26" s="907"/>
      <c r="AV26" s="907"/>
      <c r="AW26" s="907"/>
      <c r="AX26" s="907"/>
      <c r="AY26" s="907"/>
      <c r="AZ26" s="907"/>
      <c r="BA26" s="907"/>
      <c r="BB26" s="907"/>
      <c r="BC26" s="907"/>
      <c r="BD26" s="907"/>
      <c r="BE26" s="907"/>
      <c r="BF26" s="907"/>
      <c r="BG26" s="907"/>
      <c r="BH26" s="907"/>
      <c r="BI26" s="907"/>
      <c r="BJ26" s="907"/>
    </row>
    <row r="27" spans="1:62" s="908" customFormat="1">
      <c r="A27" s="920" t="s">
        <v>413</v>
      </c>
      <c r="B27" s="913">
        <v>18300</v>
      </c>
      <c r="C27" s="913">
        <v>19400</v>
      </c>
      <c r="D27" s="916">
        <v>18100</v>
      </c>
      <c r="E27" s="907"/>
      <c r="F27" s="907"/>
      <c r="G27" s="907"/>
      <c r="H27" s="907"/>
      <c r="I27" s="1184"/>
      <c r="J27" s="1184"/>
      <c r="K27" s="1184"/>
      <c r="L27" s="1184"/>
      <c r="M27" s="1177"/>
      <c r="N27" s="1177"/>
      <c r="O27" s="1177"/>
      <c r="P27" s="1177"/>
      <c r="Q27" s="1177"/>
      <c r="R27" s="1177"/>
      <c r="S27" s="1177"/>
      <c r="T27" s="1177"/>
      <c r="U27" s="1177"/>
      <c r="V27" s="907"/>
      <c r="W27" s="907"/>
      <c r="X27" s="907"/>
      <c r="Y27" s="907"/>
      <c r="Z27" s="907"/>
      <c r="AA27" s="907"/>
      <c r="AB27" s="907"/>
      <c r="AC27" s="907"/>
      <c r="AD27" s="907"/>
      <c r="AE27" s="907"/>
      <c r="AF27" s="907"/>
      <c r="AG27" s="907"/>
      <c r="AH27" s="907"/>
      <c r="AI27" s="907"/>
      <c r="AJ27" s="907"/>
      <c r="AK27" s="907"/>
      <c r="AL27" s="907"/>
      <c r="AM27" s="907"/>
      <c r="AN27" s="907"/>
      <c r="AO27" s="907"/>
      <c r="AP27" s="907"/>
      <c r="AQ27" s="907"/>
      <c r="AR27" s="907"/>
      <c r="AS27" s="907"/>
      <c r="AT27" s="907"/>
      <c r="AU27" s="907"/>
      <c r="AV27" s="907"/>
      <c r="AW27" s="907"/>
      <c r="AX27" s="907"/>
      <c r="AY27" s="907"/>
      <c r="AZ27" s="907"/>
      <c r="BA27" s="907"/>
      <c r="BB27" s="907"/>
      <c r="BC27" s="907"/>
      <c r="BD27" s="907"/>
      <c r="BE27" s="907"/>
      <c r="BF27" s="907"/>
      <c r="BG27" s="907"/>
      <c r="BH27" s="907"/>
      <c r="BI27" s="907"/>
      <c r="BJ27" s="907"/>
    </row>
    <row r="28" spans="1:62" s="908" customFormat="1">
      <c r="A28" s="920" t="s">
        <v>414</v>
      </c>
      <c r="B28" s="913">
        <v>18600</v>
      </c>
      <c r="C28" s="913">
        <v>18000</v>
      </c>
      <c r="D28" s="916">
        <v>18400</v>
      </c>
      <c r="E28" s="907"/>
      <c r="F28" s="907"/>
      <c r="G28" s="907"/>
      <c r="H28" s="907"/>
      <c r="I28" s="1184"/>
      <c r="J28" s="1184"/>
      <c r="K28" s="1184"/>
      <c r="L28" s="1184"/>
      <c r="M28" s="1177"/>
      <c r="N28" s="1177"/>
      <c r="O28" s="1177"/>
      <c r="P28" s="1177"/>
      <c r="Q28" s="1177"/>
      <c r="R28" s="1177"/>
      <c r="S28" s="1177"/>
      <c r="T28" s="1177"/>
      <c r="U28" s="1177"/>
      <c r="V28" s="907"/>
      <c r="W28" s="907"/>
      <c r="X28" s="907"/>
      <c r="Y28" s="907"/>
      <c r="Z28" s="907"/>
      <c r="AA28" s="907"/>
      <c r="AB28" s="907"/>
      <c r="AC28" s="907"/>
      <c r="AD28" s="907"/>
      <c r="AE28" s="907"/>
      <c r="AF28" s="907"/>
      <c r="AG28" s="907"/>
      <c r="AH28" s="907"/>
      <c r="AI28" s="907"/>
      <c r="AJ28" s="907"/>
      <c r="AK28" s="907"/>
      <c r="AL28" s="907"/>
      <c r="AM28" s="907"/>
      <c r="AN28" s="907"/>
      <c r="AO28" s="907"/>
      <c r="AP28" s="907"/>
      <c r="AQ28" s="907"/>
      <c r="AR28" s="907"/>
      <c r="AS28" s="907"/>
      <c r="AT28" s="907"/>
      <c r="AU28" s="907"/>
      <c r="AV28" s="907"/>
      <c r="AW28" s="907"/>
      <c r="AX28" s="907"/>
      <c r="AY28" s="907"/>
      <c r="AZ28" s="907"/>
      <c r="BA28" s="907"/>
      <c r="BB28" s="907"/>
      <c r="BC28" s="907"/>
      <c r="BD28" s="907"/>
      <c r="BE28" s="907"/>
      <c r="BF28" s="907"/>
      <c r="BG28" s="907"/>
      <c r="BH28" s="907"/>
      <c r="BI28" s="907"/>
      <c r="BJ28" s="907"/>
    </row>
    <row r="29" spans="1:62" s="908" customFormat="1">
      <c r="A29" s="920" t="s">
        <v>415</v>
      </c>
      <c r="B29" s="913">
        <v>17500</v>
      </c>
      <c r="C29" s="913">
        <v>17900</v>
      </c>
      <c r="D29" s="916">
        <v>18400</v>
      </c>
      <c r="E29" s="907"/>
      <c r="F29" s="907"/>
      <c r="G29" s="907"/>
      <c r="H29" s="907"/>
      <c r="I29" s="1184"/>
      <c r="J29" s="1184"/>
      <c r="K29" s="1184"/>
      <c r="L29" s="1184"/>
      <c r="M29" s="1177"/>
      <c r="N29" s="1177"/>
      <c r="O29" s="1177"/>
      <c r="P29" s="1177"/>
      <c r="Q29" s="1177"/>
      <c r="R29" s="1177"/>
      <c r="S29" s="1177"/>
      <c r="T29" s="1177"/>
      <c r="U29" s="1177"/>
      <c r="V29" s="907"/>
      <c r="W29" s="907"/>
      <c r="X29" s="907"/>
      <c r="Y29" s="907"/>
      <c r="Z29" s="907"/>
      <c r="AA29" s="907"/>
      <c r="AB29" s="907"/>
      <c r="AC29" s="907"/>
      <c r="AD29" s="907"/>
      <c r="AE29" s="907"/>
      <c r="AF29" s="907"/>
      <c r="AG29" s="907"/>
      <c r="AH29" s="907"/>
      <c r="AI29" s="907"/>
      <c r="AJ29" s="907"/>
      <c r="AK29" s="907"/>
      <c r="AL29" s="907"/>
      <c r="AM29" s="907"/>
      <c r="AN29" s="907"/>
      <c r="AO29" s="907"/>
      <c r="AP29" s="907"/>
      <c r="AQ29" s="907"/>
      <c r="AR29" s="907"/>
      <c r="AS29" s="907"/>
      <c r="AT29" s="907"/>
      <c r="AU29" s="907"/>
      <c r="AV29" s="907"/>
      <c r="AW29" s="907"/>
      <c r="AX29" s="907"/>
      <c r="AY29" s="907"/>
      <c r="AZ29" s="907"/>
      <c r="BA29" s="907"/>
      <c r="BB29" s="907"/>
      <c r="BC29" s="907"/>
      <c r="BD29" s="907"/>
      <c r="BE29" s="907"/>
      <c r="BF29" s="907"/>
      <c r="BG29" s="907"/>
      <c r="BH29" s="907"/>
      <c r="BI29" s="907"/>
      <c r="BJ29" s="907"/>
    </row>
    <row r="30" spans="1:62" s="908" customFormat="1">
      <c r="A30" s="920" t="s">
        <v>416</v>
      </c>
      <c r="B30" s="913">
        <v>13600</v>
      </c>
      <c r="C30" s="913">
        <v>15500</v>
      </c>
      <c r="D30" s="916">
        <v>14600</v>
      </c>
      <c r="E30" s="907"/>
      <c r="F30" s="907"/>
      <c r="G30" s="907"/>
      <c r="H30" s="907"/>
      <c r="I30" s="1184"/>
      <c r="J30" s="1184"/>
      <c r="K30" s="1184"/>
      <c r="L30" s="1184"/>
      <c r="M30" s="1177"/>
      <c r="N30" s="1177"/>
      <c r="O30" s="1177"/>
      <c r="P30" s="1177"/>
      <c r="Q30" s="1177"/>
      <c r="R30" s="1177"/>
      <c r="S30" s="1177"/>
      <c r="T30" s="1177"/>
      <c r="U30" s="117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907"/>
      <c r="AG30" s="907"/>
      <c r="AH30" s="907"/>
      <c r="AI30" s="907"/>
      <c r="AJ30" s="907"/>
      <c r="AK30" s="907"/>
      <c r="AL30" s="907"/>
      <c r="AM30" s="907"/>
      <c r="AN30" s="907"/>
      <c r="AO30" s="907"/>
      <c r="AP30" s="907"/>
      <c r="AQ30" s="907"/>
      <c r="AR30" s="907"/>
      <c r="AS30" s="907"/>
      <c r="AT30" s="907"/>
      <c r="AU30" s="907"/>
      <c r="AV30" s="907"/>
      <c r="AW30" s="907"/>
      <c r="AX30" s="907"/>
      <c r="AY30" s="907"/>
      <c r="AZ30" s="907"/>
      <c r="BA30" s="907"/>
      <c r="BB30" s="907"/>
      <c r="BC30" s="907"/>
      <c r="BD30" s="907"/>
      <c r="BE30" s="907"/>
      <c r="BF30" s="907"/>
      <c r="BG30" s="907"/>
      <c r="BH30" s="907"/>
      <c r="BI30" s="907"/>
      <c r="BJ30" s="907"/>
    </row>
    <row r="31" spans="1:62" s="908" customFormat="1">
      <c r="A31" s="920" t="s">
        <v>417</v>
      </c>
      <c r="B31" s="913">
        <v>19600</v>
      </c>
      <c r="C31" s="913">
        <v>19800</v>
      </c>
      <c r="D31" s="916">
        <v>19700</v>
      </c>
      <c r="E31" s="907"/>
      <c r="F31" s="907"/>
      <c r="G31" s="907"/>
      <c r="H31" s="907"/>
      <c r="I31" s="1184"/>
      <c r="J31" s="1184"/>
      <c r="K31" s="1184"/>
      <c r="L31" s="1184"/>
      <c r="M31" s="1177"/>
      <c r="N31" s="1177"/>
      <c r="O31" s="1177"/>
      <c r="P31" s="1177"/>
      <c r="Q31" s="1177"/>
      <c r="R31" s="1177"/>
      <c r="S31" s="1177"/>
      <c r="T31" s="1177"/>
      <c r="U31" s="117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  <c r="AJ31" s="907"/>
      <c r="AK31" s="907"/>
      <c r="AL31" s="907"/>
      <c r="AM31" s="907"/>
      <c r="AN31" s="907"/>
      <c r="AO31" s="907"/>
      <c r="AP31" s="907"/>
      <c r="AQ31" s="907"/>
      <c r="AR31" s="907"/>
      <c r="AS31" s="907"/>
      <c r="AT31" s="907"/>
      <c r="AU31" s="907"/>
      <c r="AV31" s="907"/>
      <c r="AW31" s="907"/>
      <c r="AX31" s="907"/>
      <c r="AY31" s="907"/>
      <c r="AZ31" s="907"/>
      <c r="BA31" s="907"/>
      <c r="BB31" s="907"/>
      <c r="BC31" s="907"/>
      <c r="BD31" s="907"/>
      <c r="BE31" s="907"/>
      <c r="BF31" s="907"/>
      <c r="BG31" s="907"/>
      <c r="BH31" s="907"/>
      <c r="BI31" s="907"/>
      <c r="BJ31" s="907"/>
    </row>
    <row r="32" spans="1:62" s="908" customFormat="1">
      <c r="A32" s="920" t="s">
        <v>418</v>
      </c>
      <c r="B32" s="913">
        <v>21600</v>
      </c>
      <c r="C32" s="913">
        <v>23100</v>
      </c>
      <c r="D32" s="916">
        <v>21400</v>
      </c>
      <c r="E32" s="907"/>
      <c r="F32" s="907"/>
      <c r="G32" s="907"/>
      <c r="H32" s="907"/>
      <c r="I32" s="1184"/>
      <c r="J32" s="1184"/>
      <c r="K32" s="1184"/>
      <c r="L32" s="1184"/>
      <c r="M32" s="1177"/>
      <c r="N32" s="1177"/>
      <c r="O32" s="1177"/>
      <c r="P32" s="1177"/>
      <c r="Q32" s="1177"/>
      <c r="R32" s="1177"/>
      <c r="S32" s="1177"/>
      <c r="T32" s="1177"/>
      <c r="U32" s="1177"/>
      <c r="V32" s="907"/>
      <c r="W32" s="907"/>
      <c r="X32" s="907"/>
      <c r="Y32" s="907"/>
      <c r="Z32" s="907"/>
      <c r="AA32" s="907"/>
      <c r="AB32" s="907"/>
      <c r="AC32" s="907"/>
      <c r="AD32" s="907"/>
      <c r="AE32" s="907"/>
      <c r="AF32" s="907"/>
      <c r="AG32" s="907"/>
      <c r="AH32" s="907"/>
      <c r="AI32" s="907"/>
      <c r="AJ32" s="907"/>
      <c r="AK32" s="907"/>
      <c r="AL32" s="907"/>
      <c r="AM32" s="907"/>
      <c r="AN32" s="907"/>
      <c r="AO32" s="907"/>
      <c r="AP32" s="907"/>
      <c r="AQ32" s="907"/>
      <c r="AR32" s="907"/>
      <c r="AS32" s="907"/>
      <c r="AT32" s="907"/>
      <c r="AU32" s="907"/>
      <c r="AV32" s="907"/>
      <c r="AW32" s="907"/>
      <c r="AX32" s="907"/>
      <c r="AY32" s="907"/>
      <c r="AZ32" s="907"/>
      <c r="BA32" s="907"/>
      <c r="BB32" s="907"/>
      <c r="BC32" s="907"/>
      <c r="BD32" s="907"/>
      <c r="BE32" s="907"/>
      <c r="BF32" s="907"/>
      <c r="BG32" s="907"/>
      <c r="BH32" s="907"/>
      <c r="BI32" s="907"/>
      <c r="BJ32" s="907"/>
    </row>
    <row r="33" spans="1:62" s="908" customFormat="1">
      <c r="A33" s="926" t="s">
        <v>419</v>
      </c>
      <c r="B33" s="927">
        <v>18000</v>
      </c>
      <c r="C33" s="927">
        <v>18400</v>
      </c>
      <c r="D33" s="928">
        <v>18800</v>
      </c>
      <c r="E33" s="907"/>
      <c r="F33" s="907"/>
      <c r="G33" s="907"/>
      <c r="H33" s="907"/>
      <c r="I33" s="1184"/>
      <c r="J33" s="1184"/>
      <c r="K33" s="1184"/>
      <c r="L33" s="1184"/>
      <c r="M33" s="1177"/>
      <c r="N33" s="1177"/>
      <c r="O33" s="1177"/>
      <c r="P33" s="1177"/>
      <c r="Q33" s="1177"/>
      <c r="R33" s="1177"/>
      <c r="S33" s="1177"/>
      <c r="T33" s="1177"/>
      <c r="U33" s="1177"/>
      <c r="V33" s="907"/>
      <c r="W33" s="907"/>
      <c r="X33" s="907"/>
      <c r="Y33" s="907"/>
      <c r="Z33" s="907"/>
      <c r="AA33" s="907"/>
      <c r="AB33" s="907"/>
      <c r="AC33" s="907"/>
      <c r="AD33" s="907"/>
      <c r="AE33" s="907"/>
      <c r="AF33" s="907"/>
      <c r="AG33" s="907"/>
      <c r="AH33" s="907"/>
      <c r="AI33" s="907"/>
      <c r="AJ33" s="907"/>
      <c r="AK33" s="907"/>
      <c r="AL33" s="907"/>
      <c r="AM33" s="907"/>
      <c r="AN33" s="907"/>
      <c r="AO33" s="907"/>
      <c r="AP33" s="907"/>
      <c r="AQ33" s="907"/>
      <c r="AR33" s="907"/>
      <c r="AS33" s="907"/>
      <c r="AT33" s="907"/>
      <c r="AU33" s="907"/>
      <c r="AV33" s="907"/>
      <c r="AW33" s="907"/>
      <c r="AX33" s="907"/>
      <c r="AY33" s="907"/>
      <c r="AZ33" s="907"/>
      <c r="BA33" s="907"/>
      <c r="BB33" s="907"/>
      <c r="BC33" s="907"/>
      <c r="BD33" s="907"/>
      <c r="BE33" s="907"/>
      <c r="BF33" s="907"/>
      <c r="BG33" s="907"/>
      <c r="BH33" s="907"/>
      <c r="BI33" s="907"/>
      <c r="BJ33" s="907"/>
    </row>
    <row r="34" spans="1:62">
      <c r="A34" s="895"/>
    </row>
    <row r="35" spans="1:62">
      <c r="A35" s="925" t="s">
        <v>421</v>
      </c>
    </row>
    <row r="36" spans="1:62">
      <c r="A36" s="911" t="s">
        <v>459</v>
      </c>
    </row>
    <row r="37" spans="1:62">
      <c r="A37" s="930"/>
    </row>
  </sheetData>
  <pageMargins left="0.7" right="0.7" top="1.045275590551181" bottom="1.045275590551181" header="0.75" footer="0.75"/>
  <pageSetup paperSize="9" fitToWidth="0" fitToHeight="0" pageOrder="overThenDown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BK26"/>
  <sheetViews>
    <sheetView workbookViewId="0"/>
  </sheetViews>
  <sheetFormatPr baseColWidth="10" defaultColWidth="11.42578125" defaultRowHeight="11.25"/>
  <cols>
    <col min="1" max="1" width="43" style="912" customWidth="1"/>
    <col min="2" max="3" width="6" style="912" customWidth="1"/>
    <col min="4" max="4" width="7.42578125" style="912" customWidth="1"/>
    <col min="5" max="8" width="6" style="912" customWidth="1"/>
    <col min="9" max="28" width="7.140625" style="912" customWidth="1"/>
    <col min="29" max="57" width="8.140625" style="912" customWidth="1"/>
    <col min="58" max="62" width="12" style="912" customWidth="1"/>
    <col min="63" max="16384" width="11.42578125" style="930"/>
  </cols>
  <sheetData>
    <row r="1" spans="1:63" ht="12.75">
      <c r="A1" s="894" t="s">
        <v>436</v>
      </c>
    </row>
    <row r="2" spans="1:63" s="912" customFormat="1">
      <c r="A2" s="1185"/>
      <c r="BK2" s="930"/>
    </row>
    <row r="3" spans="1:63" s="912" customFormat="1">
      <c r="A3" s="929"/>
      <c r="B3" s="930"/>
      <c r="D3" s="1191" t="s">
        <v>405</v>
      </c>
      <c r="M3" s="1186"/>
      <c r="BK3" s="930"/>
    </row>
    <row r="4" spans="1:63" s="912" customFormat="1">
      <c r="A4" s="931"/>
      <c r="B4" s="940">
        <v>2017</v>
      </c>
      <c r="C4" s="941">
        <v>2018</v>
      </c>
      <c r="D4" s="942">
        <v>2021</v>
      </c>
      <c r="BK4" s="930"/>
    </row>
    <row r="5" spans="1:63" s="912" customFormat="1">
      <c r="A5" s="933" t="s">
        <v>433</v>
      </c>
      <c r="B5" s="943">
        <v>1875</v>
      </c>
      <c r="C5" s="934">
        <v>1892</v>
      </c>
      <c r="D5" s="935">
        <v>1926</v>
      </c>
      <c r="F5" s="1187"/>
      <c r="H5" s="1187"/>
      <c r="I5" s="1187"/>
      <c r="BK5" s="930"/>
    </row>
    <row r="6" spans="1:63" s="912" customFormat="1">
      <c r="A6" s="936" t="s">
        <v>434</v>
      </c>
      <c r="B6" s="944">
        <v>1156</v>
      </c>
      <c r="C6" s="913">
        <v>1201</v>
      </c>
      <c r="D6" s="916">
        <v>1262</v>
      </c>
      <c r="F6" s="1187"/>
      <c r="H6" s="1187"/>
      <c r="I6" s="1187"/>
      <c r="BK6" s="930"/>
    </row>
    <row r="7" spans="1:63" s="912" customFormat="1">
      <c r="A7" s="936" t="s">
        <v>435</v>
      </c>
      <c r="B7" s="944">
        <v>504</v>
      </c>
      <c r="C7" s="913">
        <v>532</v>
      </c>
      <c r="D7" s="916">
        <v>537</v>
      </c>
      <c r="F7" s="1187"/>
      <c r="H7" s="1187"/>
      <c r="I7" s="1187"/>
      <c r="BK7" s="930"/>
    </row>
    <row r="8" spans="1:63" s="912" customFormat="1">
      <c r="A8" s="937" t="s">
        <v>422</v>
      </c>
      <c r="B8" s="945">
        <v>605</v>
      </c>
      <c r="C8" s="938">
        <v>651</v>
      </c>
      <c r="D8" s="939">
        <v>694</v>
      </c>
      <c r="F8" s="1187"/>
      <c r="H8" s="1187"/>
      <c r="I8" s="1187"/>
      <c r="BK8" s="930"/>
    </row>
    <row r="9" spans="1:63" s="912" customFormat="1">
      <c r="BK9" s="930"/>
    </row>
    <row r="10" spans="1:63" s="912" customFormat="1">
      <c r="A10" s="925" t="s">
        <v>421</v>
      </c>
      <c r="BK10" s="930"/>
    </row>
    <row r="11" spans="1:63" s="912" customFormat="1">
      <c r="A11" s="911" t="s">
        <v>459</v>
      </c>
      <c r="B11" s="932"/>
      <c r="C11" s="932"/>
      <c r="BK11" s="930"/>
    </row>
    <row r="12" spans="1:63" s="912" customFormat="1">
      <c r="B12" s="932"/>
      <c r="C12" s="932"/>
      <c r="BK12" s="930"/>
    </row>
    <row r="13" spans="1:63" s="912" customFormat="1">
      <c r="A13" s="1188"/>
      <c r="B13" s="1189"/>
      <c r="C13" s="1189"/>
      <c r="D13" s="1188"/>
      <c r="E13" s="1188"/>
      <c r="F13" s="1188"/>
      <c r="G13" s="1188"/>
      <c r="H13" s="1188"/>
      <c r="I13" s="1188"/>
      <c r="BK13" s="930"/>
    </row>
    <row r="14" spans="1:63" s="912" customFormat="1">
      <c r="A14" s="1188"/>
      <c r="B14" s="1181"/>
      <c r="C14" s="1182"/>
      <c r="D14" s="1182"/>
      <c r="E14" s="1182"/>
      <c r="F14" s="1182"/>
      <c r="G14" s="1188"/>
      <c r="H14" s="1188"/>
      <c r="I14" s="1188"/>
      <c r="BK14" s="930"/>
    </row>
    <row r="15" spans="1:63" s="912" customFormat="1">
      <c r="A15" s="1188"/>
      <c r="B15" s="1181"/>
      <c r="C15" s="1182"/>
      <c r="D15" s="1182"/>
      <c r="E15" s="1182"/>
      <c r="F15" s="1182"/>
      <c r="G15" s="1188"/>
      <c r="H15" s="1188"/>
      <c r="I15" s="1188"/>
      <c r="BK15" s="930"/>
    </row>
    <row r="16" spans="1:63" s="912" customFormat="1">
      <c r="A16" s="1188"/>
      <c r="B16" s="1181"/>
      <c r="C16" s="1182"/>
      <c r="D16" s="1182"/>
      <c r="E16" s="1182"/>
      <c r="F16" s="1182"/>
      <c r="G16" s="1188"/>
      <c r="H16" s="1188"/>
      <c r="I16" s="1188"/>
      <c r="BK16" s="930"/>
    </row>
    <row r="17" spans="1:63" s="912" customFormat="1">
      <c r="A17" s="1181"/>
      <c r="B17" s="1182"/>
      <c r="C17" s="1182"/>
      <c r="D17" s="1182"/>
      <c r="E17" s="1182"/>
      <c r="F17" s="1182"/>
      <c r="G17" s="1188"/>
      <c r="H17" s="1188"/>
      <c r="I17" s="1188"/>
      <c r="BK17" s="930"/>
    </row>
    <row r="18" spans="1:63" s="912" customFormat="1">
      <c r="A18" s="1181"/>
      <c r="B18" s="1182"/>
      <c r="C18" s="1182"/>
      <c r="D18" s="1182"/>
      <c r="E18" s="1182"/>
      <c r="F18" s="1188"/>
      <c r="G18" s="1188"/>
      <c r="H18" s="1188"/>
      <c r="I18" s="1188"/>
      <c r="BK18" s="930"/>
    </row>
    <row r="19" spans="1:63" s="912" customFormat="1">
      <c r="A19" s="1181"/>
      <c r="B19" s="1182"/>
      <c r="C19" s="1182"/>
      <c r="D19" s="1182"/>
      <c r="E19" s="1182"/>
      <c r="F19" s="1188"/>
      <c r="G19" s="1188"/>
      <c r="H19" s="1188"/>
      <c r="I19" s="1188"/>
      <c r="BK19" s="930"/>
    </row>
    <row r="20" spans="1:63" s="912" customFormat="1">
      <c r="A20" s="1181"/>
      <c r="B20" s="1182"/>
      <c r="C20" s="1182"/>
      <c r="D20" s="1182"/>
      <c r="E20" s="1182"/>
      <c r="F20" s="1190"/>
      <c r="G20" s="1190"/>
      <c r="H20" s="1190"/>
      <c r="I20" s="1188"/>
      <c r="BK20" s="930"/>
    </row>
    <row r="21" spans="1:63" s="912" customFormat="1">
      <c r="A21" s="1181"/>
      <c r="B21" s="1182"/>
      <c r="C21" s="1182"/>
      <c r="D21" s="1182"/>
      <c r="E21" s="1182"/>
      <c r="F21" s="1190"/>
      <c r="G21" s="1190"/>
      <c r="H21" s="1190"/>
      <c r="I21" s="1188"/>
      <c r="BK21" s="930"/>
    </row>
    <row r="22" spans="1:63" s="912" customFormat="1">
      <c r="A22" s="1181"/>
      <c r="B22" s="1182"/>
      <c r="C22" s="1182"/>
      <c r="D22" s="1182"/>
      <c r="E22" s="1182"/>
      <c r="F22" s="1190"/>
      <c r="G22" s="1190"/>
      <c r="H22" s="1190"/>
      <c r="I22" s="1188"/>
      <c r="BK22" s="930"/>
    </row>
    <row r="23" spans="1:63" s="912" customFormat="1">
      <c r="A23" s="1181"/>
      <c r="B23" s="1182"/>
      <c r="C23" s="1182"/>
      <c r="D23" s="1182"/>
      <c r="E23" s="1182"/>
      <c r="F23" s="1190"/>
      <c r="G23" s="1190"/>
      <c r="H23" s="1190"/>
      <c r="I23" s="1188"/>
      <c r="BK23" s="930"/>
    </row>
    <row r="24" spans="1:63" s="912" customFormat="1">
      <c r="A24" s="1181"/>
      <c r="B24" s="1182"/>
      <c r="C24" s="1182"/>
      <c r="D24" s="1182"/>
      <c r="E24" s="1182"/>
      <c r="F24" s="1190"/>
      <c r="G24" s="1190"/>
      <c r="H24" s="1190"/>
      <c r="I24" s="1188"/>
      <c r="BK24" s="930"/>
    </row>
    <row r="25" spans="1:63" s="912" customFormat="1">
      <c r="A25" s="1190"/>
      <c r="B25" s="1190"/>
      <c r="C25" s="1190"/>
      <c r="D25" s="1190"/>
      <c r="E25" s="1190"/>
      <c r="F25" s="1190"/>
      <c r="G25" s="1190"/>
      <c r="H25" s="1190"/>
      <c r="I25" s="1188"/>
      <c r="BK25" s="930"/>
    </row>
    <row r="26" spans="1:63" s="912" customFormat="1">
      <c r="A26" s="1190"/>
      <c r="B26" s="1190"/>
      <c r="C26" s="1190"/>
      <c r="D26" s="1190"/>
      <c r="E26" s="1190"/>
      <c r="F26" s="1190"/>
      <c r="G26" s="1190"/>
      <c r="H26" s="1190"/>
      <c r="BK26" s="930"/>
    </row>
  </sheetData>
  <pageMargins left="0.7" right="0.7" top="1.045275590551181" bottom="1.045275590551181" header="0.75" footer="0.75"/>
  <pageSetup paperSize="9" fitToWidth="0" fitToHeight="0" pageOrder="overThenDown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28"/>
  <sheetViews>
    <sheetView showGridLines="0" workbookViewId="0"/>
  </sheetViews>
  <sheetFormatPr baseColWidth="10" defaultColWidth="11.42578125" defaultRowHeight="11.25"/>
  <cols>
    <col min="1" max="1" width="32" style="930" customWidth="1"/>
    <col min="2" max="2" width="15.5703125" style="930" customWidth="1"/>
    <col min="3" max="3" width="15.42578125" style="930" customWidth="1"/>
    <col min="4" max="4" width="14.140625" style="930" customWidth="1"/>
    <col min="5" max="8" width="6" style="930" customWidth="1"/>
    <col min="9" max="9" width="7.140625" style="930" customWidth="1"/>
    <col min="10" max="10" width="24" style="930" customWidth="1"/>
    <col min="11" max="11" width="7.140625" style="930" customWidth="1"/>
    <col min="12" max="12" width="11.42578125" style="930" customWidth="1"/>
    <col min="13" max="13" width="33.140625" style="930" customWidth="1"/>
    <col min="14" max="14" width="12.5703125" style="930" customWidth="1"/>
    <col min="15" max="15" width="35.5703125" style="930" customWidth="1"/>
    <col min="16" max="28" width="7.140625" style="930" customWidth="1"/>
    <col min="29" max="57" width="8.140625" style="930" customWidth="1"/>
    <col min="58" max="63" width="11.5703125" style="930" customWidth="1"/>
    <col min="64" max="16384" width="11.42578125" style="930"/>
  </cols>
  <sheetData>
    <row r="1" spans="1:16" ht="12.75">
      <c r="A1" s="894" t="s">
        <v>437</v>
      </c>
    </row>
    <row r="3" spans="1:16">
      <c r="B3" s="912"/>
      <c r="D3" s="947" t="s">
        <v>405</v>
      </c>
    </row>
    <row r="4" spans="1:16">
      <c r="A4" s="948" t="s">
        <v>423</v>
      </c>
      <c r="B4" s="940">
        <v>2017</v>
      </c>
      <c r="C4" s="941">
        <v>2018</v>
      </c>
      <c r="D4" s="942">
        <v>2021</v>
      </c>
    </row>
    <row r="5" spans="1:16">
      <c r="A5" s="949" t="s">
        <v>424</v>
      </c>
      <c r="B5" s="943">
        <v>413</v>
      </c>
      <c r="C5" s="934">
        <v>476</v>
      </c>
      <c r="D5" s="935">
        <v>449</v>
      </c>
      <c r="J5" s="1186"/>
    </row>
    <row r="6" spans="1:16">
      <c r="A6" s="950" t="s">
        <v>425</v>
      </c>
      <c r="B6" s="944">
        <v>843</v>
      </c>
      <c r="C6" s="913">
        <v>802</v>
      </c>
      <c r="D6" s="916">
        <v>898</v>
      </c>
    </row>
    <row r="7" spans="1:16">
      <c r="A7" s="951" t="s">
        <v>426</v>
      </c>
      <c r="B7" s="953">
        <v>1256</v>
      </c>
      <c r="C7" s="927">
        <f>C5+C6</f>
        <v>1278</v>
      </c>
      <c r="D7" s="928">
        <v>1347</v>
      </c>
    </row>
    <row r="8" spans="1:16">
      <c r="A8" s="909" t="s">
        <v>427</v>
      </c>
      <c r="B8" s="944">
        <v>1225</v>
      </c>
      <c r="C8" s="913">
        <v>1192</v>
      </c>
      <c r="D8" s="916">
        <v>1236</v>
      </c>
    </row>
    <row r="9" spans="1:16">
      <c r="A9" s="909" t="s">
        <v>428</v>
      </c>
      <c r="B9" s="944">
        <v>887</v>
      </c>
      <c r="C9" s="913">
        <v>937</v>
      </c>
      <c r="D9" s="916">
        <v>972</v>
      </c>
    </row>
    <row r="10" spans="1:16">
      <c r="A10" s="909" t="s">
        <v>429</v>
      </c>
      <c r="B10" s="944">
        <v>394</v>
      </c>
      <c r="C10" s="913">
        <v>415</v>
      </c>
      <c r="D10" s="916">
        <v>433</v>
      </c>
      <c r="M10" s="1192"/>
      <c r="N10" s="1192"/>
      <c r="O10" s="1192"/>
      <c r="P10" s="1192"/>
    </row>
    <row r="11" spans="1:16">
      <c r="A11" s="909" t="s">
        <v>430</v>
      </c>
      <c r="B11" s="944">
        <v>73</v>
      </c>
      <c r="C11" s="913">
        <v>77</v>
      </c>
      <c r="D11" s="916">
        <v>79</v>
      </c>
      <c r="M11" s="1192"/>
      <c r="N11" s="1192"/>
      <c r="O11" s="1192"/>
      <c r="P11" s="1192"/>
    </row>
    <row r="12" spans="1:16">
      <c r="A12" s="909" t="s">
        <v>157</v>
      </c>
      <c r="B12" s="944">
        <v>305</v>
      </c>
      <c r="C12" s="913">
        <v>377</v>
      </c>
      <c r="D12" s="916">
        <v>352</v>
      </c>
      <c r="M12" s="1192"/>
      <c r="N12" s="1192"/>
      <c r="O12" s="1192"/>
      <c r="P12" s="1192"/>
    </row>
    <row r="13" spans="1:16">
      <c r="A13" s="952" t="s">
        <v>57</v>
      </c>
      <c r="B13" s="953">
        <v>4140</v>
      </c>
      <c r="C13" s="927">
        <f>C7+SUM(C8:C12)</f>
        <v>4276</v>
      </c>
      <c r="D13" s="928">
        <v>4419</v>
      </c>
      <c r="M13" s="1193"/>
      <c r="N13" s="898"/>
      <c r="O13" s="898"/>
      <c r="P13" s="1192"/>
    </row>
    <row r="14" spans="1:16">
      <c r="A14" s="895"/>
      <c r="B14" s="896"/>
      <c r="C14" s="896"/>
      <c r="D14" s="896"/>
      <c r="M14" s="899"/>
      <c r="N14" s="900"/>
      <c r="O14" s="901"/>
      <c r="P14" s="1192"/>
    </row>
    <row r="15" spans="1:16">
      <c r="A15" s="895"/>
      <c r="B15" s="896"/>
      <c r="C15" s="946"/>
      <c r="D15" s="947" t="s">
        <v>420</v>
      </c>
      <c r="J15" s="1194"/>
      <c r="K15" s="1194"/>
      <c r="L15" s="1194"/>
      <c r="M15" s="899"/>
      <c r="N15" s="900"/>
      <c r="O15" s="901"/>
      <c r="P15" s="1192"/>
    </row>
    <row r="16" spans="1:16">
      <c r="A16" s="948" t="s">
        <v>431</v>
      </c>
      <c r="B16" s="940">
        <v>2017</v>
      </c>
      <c r="C16" s="941">
        <v>2018</v>
      </c>
      <c r="D16" s="942">
        <v>2021</v>
      </c>
      <c r="J16" s="897"/>
      <c r="K16" s="898"/>
      <c r="L16" s="898"/>
      <c r="M16" s="897"/>
      <c r="N16" s="902"/>
      <c r="O16" s="903"/>
      <c r="P16" s="1192"/>
    </row>
    <row r="17" spans="1:16">
      <c r="A17" s="954" t="s">
        <v>424</v>
      </c>
      <c r="B17" s="965">
        <v>19300</v>
      </c>
      <c r="C17" s="966">
        <v>22500</v>
      </c>
      <c r="D17" s="967">
        <v>21700</v>
      </c>
      <c r="J17" s="899"/>
      <c r="K17" s="900"/>
      <c r="L17" s="901"/>
      <c r="M17" s="899"/>
      <c r="N17" s="900"/>
      <c r="O17" s="901"/>
      <c r="P17" s="1192"/>
    </row>
    <row r="18" spans="1:16">
      <c r="A18" s="955" t="s">
        <v>425</v>
      </c>
      <c r="B18" s="960">
        <v>21500</v>
      </c>
      <c r="C18" s="959">
        <v>20900</v>
      </c>
      <c r="D18" s="961">
        <v>22400</v>
      </c>
      <c r="J18" s="899"/>
      <c r="K18" s="900"/>
      <c r="L18" s="901"/>
      <c r="M18" s="899"/>
      <c r="N18" s="900"/>
      <c r="O18" s="901"/>
      <c r="P18" s="1192"/>
    </row>
    <row r="19" spans="1:16">
      <c r="A19" s="956" t="s">
        <v>426</v>
      </c>
      <c r="B19" s="971">
        <v>20800</v>
      </c>
      <c r="C19" s="972">
        <v>21500</v>
      </c>
      <c r="D19" s="973">
        <v>22200</v>
      </c>
      <c r="J19" s="897"/>
      <c r="K19" s="902"/>
      <c r="L19" s="903"/>
      <c r="M19" s="899"/>
      <c r="N19" s="900"/>
      <c r="O19" s="901"/>
      <c r="P19" s="1192"/>
    </row>
    <row r="20" spans="1:16">
      <c r="A20" s="957" t="s">
        <v>427</v>
      </c>
      <c r="B20" s="960">
        <v>16400</v>
      </c>
      <c r="C20" s="959">
        <v>16000</v>
      </c>
      <c r="D20" s="961">
        <v>16700</v>
      </c>
      <c r="J20" s="899"/>
      <c r="K20" s="900"/>
      <c r="L20" s="901"/>
      <c r="M20" s="899"/>
      <c r="N20" s="900"/>
      <c r="O20" s="901"/>
      <c r="P20" s="1192"/>
    </row>
    <row r="21" spans="1:16">
      <c r="A21" s="957" t="s">
        <v>428</v>
      </c>
      <c r="B21" s="960">
        <v>14700</v>
      </c>
      <c r="C21" s="959">
        <v>14900</v>
      </c>
      <c r="D21" s="961">
        <v>14900</v>
      </c>
      <c r="J21" s="899"/>
      <c r="K21" s="900"/>
      <c r="L21" s="901"/>
      <c r="M21" s="899"/>
      <c r="N21" s="900"/>
      <c r="O21" s="901"/>
      <c r="P21" s="1192"/>
    </row>
    <row r="22" spans="1:16">
      <c r="A22" s="957" t="s">
        <v>429</v>
      </c>
      <c r="B22" s="960">
        <v>25000</v>
      </c>
      <c r="C22" s="959">
        <v>25900</v>
      </c>
      <c r="D22" s="961">
        <v>25800</v>
      </c>
      <c r="J22" s="899"/>
      <c r="K22" s="900"/>
      <c r="L22" s="901"/>
      <c r="M22" s="899"/>
      <c r="N22" s="902"/>
      <c r="O22" s="903"/>
      <c r="P22" s="1192"/>
    </row>
    <row r="23" spans="1:16">
      <c r="A23" s="957" t="s">
        <v>430</v>
      </c>
      <c r="B23" s="960">
        <v>14100</v>
      </c>
      <c r="C23" s="959">
        <v>14500</v>
      </c>
      <c r="D23" s="961">
        <v>15200</v>
      </c>
      <c r="J23" s="899"/>
      <c r="K23" s="900"/>
      <c r="L23" s="901"/>
      <c r="M23" s="899"/>
      <c r="N23" s="1192"/>
      <c r="O23" s="1192"/>
      <c r="P23" s="1192"/>
    </row>
    <row r="24" spans="1:16">
      <c r="A24" s="957" t="s">
        <v>157</v>
      </c>
      <c r="B24" s="968">
        <v>14000</v>
      </c>
      <c r="C24" s="969">
        <v>16300</v>
      </c>
      <c r="D24" s="970">
        <v>15700</v>
      </c>
      <c r="J24" s="899"/>
      <c r="K24" s="900"/>
      <c r="L24" s="901"/>
      <c r="M24" s="1192"/>
      <c r="N24" s="1192"/>
      <c r="O24" s="1192"/>
      <c r="P24" s="1192"/>
    </row>
    <row r="25" spans="1:16">
      <c r="A25" s="958" t="s">
        <v>57</v>
      </c>
      <c r="B25" s="962">
        <v>18000</v>
      </c>
      <c r="C25" s="963">
        <v>18400</v>
      </c>
      <c r="D25" s="964">
        <v>18800</v>
      </c>
      <c r="J25" s="904"/>
      <c r="K25" s="902"/>
      <c r="L25" s="903"/>
      <c r="M25" s="1192"/>
      <c r="N25" s="1192"/>
      <c r="O25" s="1192"/>
      <c r="P25" s="1192"/>
    </row>
    <row r="26" spans="1:16">
      <c r="B26" s="912"/>
      <c r="C26" s="912"/>
      <c r="M26" s="1192"/>
      <c r="N26" s="1192"/>
      <c r="O26" s="1192"/>
      <c r="P26" s="1192"/>
    </row>
    <row r="27" spans="1:16">
      <c r="A27" s="925" t="s">
        <v>421</v>
      </c>
      <c r="M27" s="1192"/>
      <c r="N27" s="1192"/>
      <c r="O27" s="1192"/>
      <c r="P27" s="1192"/>
    </row>
    <row r="28" spans="1:16">
      <c r="A28" s="911" t="s">
        <v>460</v>
      </c>
      <c r="M28" s="1192"/>
      <c r="N28" s="1192"/>
      <c r="O28" s="1192"/>
      <c r="P28" s="1192"/>
    </row>
  </sheetData>
  <pageMargins left="0.7" right="0.7" top="1.045275590551181" bottom="1.045275590551181" header="0.75" footer="0.75"/>
  <pageSetup paperSize="0" fitToWidth="0" fitToHeight="0" pageOrder="overThenDown" orientation="portrait" horizontalDpi="0" verticalDpi="0" copies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AR89"/>
  <sheetViews>
    <sheetView showGridLines="0" workbookViewId="0">
      <pane xSplit="1" ySplit="5" topLeftCell="W6" activePane="bottomRight" state="frozen"/>
      <selection pane="topRight"/>
      <selection pane="bottomLeft"/>
      <selection pane="bottomRight"/>
    </sheetView>
  </sheetViews>
  <sheetFormatPr baseColWidth="10" defaultColWidth="11.42578125" defaultRowHeight="11.25"/>
  <cols>
    <col min="1" max="1" width="66.42578125" style="1202" customWidth="1"/>
    <col min="2" max="2" width="6.5703125" style="1199" bestFit="1" customWidth="1"/>
    <col min="3" max="29" width="5.5703125" style="1199" bestFit="1" customWidth="1"/>
    <col min="30" max="30" width="7.42578125" style="1199" bestFit="1" customWidth="1"/>
    <col min="31" max="43" width="5.5703125" style="1199" bestFit="1" customWidth="1"/>
    <col min="44" max="16384" width="11.42578125" style="1199"/>
  </cols>
  <sheetData>
    <row r="1" spans="1:44" ht="12.75">
      <c r="A1" s="606" t="s">
        <v>438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6"/>
      <c r="R1" s="1196"/>
      <c r="S1" s="1196"/>
      <c r="T1" s="1196"/>
      <c r="U1" s="1196"/>
      <c r="V1" s="1196"/>
      <c r="W1" s="1196"/>
      <c r="X1" s="1196"/>
      <c r="Y1" s="1196"/>
      <c r="Z1" s="1196"/>
      <c r="AA1" s="1196"/>
      <c r="AB1" s="1196"/>
      <c r="AC1" s="1196"/>
      <c r="AD1" s="1196"/>
      <c r="AE1" s="1196"/>
      <c r="AF1" s="1196"/>
      <c r="AG1" s="1197"/>
      <c r="AH1" s="1197"/>
      <c r="AI1" s="1197"/>
      <c r="AJ1" s="1197"/>
      <c r="AK1" s="1197"/>
      <c r="AL1" s="1198"/>
      <c r="AM1" s="1198"/>
      <c r="AN1" s="1198"/>
      <c r="AO1" s="1198"/>
      <c r="AP1" s="1198"/>
      <c r="AQ1" s="720"/>
    </row>
    <row r="2" spans="1:44">
      <c r="A2" s="1200" t="s">
        <v>330</v>
      </c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6"/>
      <c r="R2" s="1196"/>
      <c r="S2" s="1196"/>
      <c r="T2" s="1196"/>
      <c r="U2" s="1196"/>
      <c r="V2" s="1196"/>
      <c r="W2" s="1196"/>
      <c r="X2" s="1196"/>
      <c r="Y2" s="1196"/>
      <c r="Z2" s="1196"/>
      <c r="AA2" s="1196"/>
      <c r="AB2" s="1196"/>
      <c r="AC2" s="1196"/>
      <c r="AD2" s="1196"/>
      <c r="AE2" s="1196"/>
      <c r="AF2" s="1196"/>
      <c r="AG2" s="1197"/>
      <c r="AH2" s="1197"/>
      <c r="AI2" s="1197"/>
      <c r="AJ2" s="1197"/>
      <c r="AK2" s="1197"/>
      <c r="AL2" s="1201"/>
      <c r="AM2" s="1201"/>
      <c r="AN2" s="1201"/>
      <c r="AO2" s="1201"/>
      <c r="AP2" s="1201"/>
      <c r="AQ2" s="720"/>
    </row>
    <row r="3" spans="1:44"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7"/>
      <c r="P3" s="1197"/>
      <c r="Q3" s="1197"/>
      <c r="R3" s="1197"/>
      <c r="S3" s="1197"/>
      <c r="T3" s="1197"/>
      <c r="U3" s="1197"/>
      <c r="V3" s="1197"/>
      <c r="W3" s="1197"/>
      <c r="X3" s="1197"/>
      <c r="Y3" s="1197"/>
      <c r="Z3" s="1197"/>
      <c r="AA3" s="1197"/>
      <c r="AB3" s="1197"/>
      <c r="AC3" s="1197"/>
      <c r="AD3" s="1197"/>
      <c r="AE3" s="1197"/>
      <c r="AF3" s="1197"/>
      <c r="AG3" s="1197"/>
      <c r="AH3" s="1197"/>
      <c r="AI3" s="1197"/>
      <c r="AJ3" s="1197"/>
      <c r="AK3" s="1197"/>
      <c r="AL3" s="1197"/>
      <c r="AM3" s="720"/>
      <c r="AN3" s="718"/>
      <c r="AO3" s="718"/>
      <c r="AP3" s="718"/>
      <c r="AQ3" s="720"/>
    </row>
    <row r="4" spans="1:44">
      <c r="A4" s="719" t="s">
        <v>377</v>
      </c>
      <c r="B4" s="1197"/>
      <c r="C4" s="1197"/>
      <c r="D4" s="1197"/>
      <c r="E4" s="1197"/>
      <c r="F4" s="1197"/>
      <c r="G4" s="1197"/>
      <c r="H4" s="1197"/>
      <c r="I4" s="1197"/>
      <c r="J4" s="1197"/>
      <c r="K4" s="1197"/>
      <c r="L4" s="1197"/>
      <c r="M4" s="1197"/>
      <c r="N4" s="1197"/>
      <c r="O4" s="1197"/>
      <c r="P4" s="1197"/>
      <c r="Q4" s="1197"/>
      <c r="R4" s="1197"/>
      <c r="S4" s="1197"/>
      <c r="T4" s="1197"/>
      <c r="U4" s="1197"/>
      <c r="V4" s="1197"/>
      <c r="W4" s="1197"/>
      <c r="X4" s="1197"/>
      <c r="Y4" s="1197"/>
      <c r="Z4" s="1197"/>
      <c r="AA4" s="1197"/>
      <c r="AB4" s="1197"/>
      <c r="AC4" s="1197"/>
      <c r="AD4" s="1197"/>
      <c r="AE4" s="1197"/>
      <c r="AF4" s="1197"/>
      <c r="AG4" s="1197"/>
      <c r="AH4" s="1197"/>
      <c r="AI4" s="1197"/>
      <c r="AJ4" s="1197"/>
      <c r="AK4" s="1197"/>
      <c r="AL4" s="1197"/>
      <c r="AM4" s="720"/>
      <c r="AN4" s="720"/>
      <c r="AO4" s="720"/>
      <c r="AQ4" s="721"/>
    </row>
    <row r="5" spans="1:44" s="1204" customFormat="1">
      <c r="A5" s="1203"/>
      <c r="B5" s="722">
        <v>1980</v>
      </c>
      <c r="C5" s="723">
        <v>1981</v>
      </c>
      <c r="D5" s="723">
        <v>1982</v>
      </c>
      <c r="E5" s="723">
        <v>1983</v>
      </c>
      <c r="F5" s="723">
        <v>1984</v>
      </c>
      <c r="G5" s="723">
        <v>1985</v>
      </c>
      <c r="H5" s="723">
        <v>1986</v>
      </c>
      <c r="I5" s="723">
        <v>1987</v>
      </c>
      <c r="J5" s="723">
        <v>1988</v>
      </c>
      <c r="K5" s="723">
        <v>1989</v>
      </c>
      <c r="L5" s="723">
        <v>1990</v>
      </c>
      <c r="M5" s="723">
        <v>1991</v>
      </c>
      <c r="N5" s="723">
        <v>1992</v>
      </c>
      <c r="O5" s="723">
        <v>1993</v>
      </c>
      <c r="P5" s="723">
        <v>1994</v>
      </c>
      <c r="Q5" s="723">
        <v>1995</v>
      </c>
      <c r="R5" s="723">
        <v>1996</v>
      </c>
      <c r="S5" s="723">
        <v>1997</v>
      </c>
      <c r="T5" s="723">
        <v>1998</v>
      </c>
      <c r="U5" s="723">
        <v>1999</v>
      </c>
      <c r="V5" s="723">
        <v>2000</v>
      </c>
      <c r="W5" s="723">
        <v>2001</v>
      </c>
      <c r="X5" s="723">
        <v>2002</v>
      </c>
      <c r="Y5" s="723">
        <v>2003</v>
      </c>
      <c r="Z5" s="723">
        <v>2004</v>
      </c>
      <c r="AA5" s="723">
        <v>2005</v>
      </c>
      <c r="AB5" s="723">
        <v>2006</v>
      </c>
      <c r="AC5" s="723">
        <v>2007</v>
      </c>
      <c r="AD5" s="723">
        <v>2008</v>
      </c>
      <c r="AE5" s="723">
        <v>2009</v>
      </c>
      <c r="AF5" s="723">
        <v>2010</v>
      </c>
      <c r="AG5" s="723">
        <v>2011</v>
      </c>
      <c r="AH5" s="723">
        <v>2012</v>
      </c>
      <c r="AI5" s="723">
        <v>2013</v>
      </c>
      <c r="AJ5" s="723">
        <v>2014</v>
      </c>
      <c r="AK5" s="723">
        <v>2015</v>
      </c>
      <c r="AL5" s="723">
        <v>2016</v>
      </c>
      <c r="AM5" s="723">
        <v>2017</v>
      </c>
      <c r="AN5" s="723">
        <v>2018</v>
      </c>
      <c r="AO5" s="723">
        <v>2019</v>
      </c>
      <c r="AP5" s="723">
        <v>2020</v>
      </c>
      <c r="AQ5" s="724">
        <v>2021</v>
      </c>
      <c r="AR5" s="1202"/>
    </row>
    <row r="6" spans="1:44">
      <c r="A6" s="607" t="s">
        <v>331</v>
      </c>
      <c r="B6" s="1205"/>
      <c r="C6" s="1205"/>
      <c r="D6" s="1205"/>
      <c r="E6" s="1205"/>
      <c r="F6" s="1205"/>
      <c r="G6" s="1205"/>
      <c r="H6" s="1205"/>
      <c r="I6" s="1205"/>
      <c r="J6" s="1205"/>
      <c r="K6" s="1205"/>
      <c r="L6" s="1205"/>
      <c r="M6" s="1205"/>
      <c r="N6" s="1205"/>
      <c r="O6" s="1205"/>
      <c r="P6" s="1205"/>
      <c r="Q6" s="1205"/>
      <c r="R6" s="1205"/>
      <c r="S6" s="1205"/>
      <c r="T6" s="1205"/>
      <c r="U6" s="1205"/>
      <c r="V6" s="1205"/>
      <c r="W6" s="1205"/>
      <c r="X6" s="1205"/>
      <c r="Y6" s="1205"/>
      <c r="Z6" s="1205"/>
      <c r="AA6" s="1205"/>
      <c r="AB6" s="1205"/>
      <c r="AC6" s="1205"/>
      <c r="AD6" s="1205"/>
      <c r="AE6" s="725"/>
      <c r="AF6" s="725"/>
      <c r="AG6" s="725"/>
      <c r="AH6" s="725"/>
      <c r="AI6" s="725"/>
      <c r="AJ6" s="725"/>
      <c r="AK6" s="725"/>
      <c r="AL6" s="1206"/>
      <c r="AM6" s="1206"/>
      <c r="AN6" s="1206"/>
      <c r="AO6" s="1206"/>
      <c r="AP6" s="1206"/>
      <c r="AQ6" s="1207"/>
    </row>
    <row r="7" spans="1:44">
      <c r="A7" s="608" t="s">
        <v>332</v>
      </c>
      <c r="B7" s="726">
        <v>31331</v>
      </c>
      <c r="C7" s="726">
        <v>29377</v>
      </c>
      <c r="D7" s="726">
        <v>28914</v>
      </c>
      <c r="E7" s="726">
        <v>28725</v>
      </c>
      <c r="F7" s="726">
        <v>26556</v>
      </c>
      <c r="G7" s="726">
        <v>25451</v>
      </c>
      <c r="H7" s="726">
        <v>27108</v>
      </c>
      <c r="I7" s="726">
        <v>27608</v>
      </c>
      <c r="J7" s="726">
        <v>26736</v>
      </c>
      <c r="K7" s="726">
        <v>26525</v>
      </c>
      <c r="L7" s="726">
        <v>27453</v>
      </c>
      <c r="M7" s="726">
        <v>30114</v>
      </c>
      <c r="N7" s="726">
        <v>29642</v>
      </c>
      <c r="O7" s="726">
        <v>29837</v>
      </c>
      <c r="P7" s="726">
        <v>30164</v>
      </c>
      <c r="Q7" s="726">
        <v>32289</v>
      </c>
      <c r="R7" s="726">
        <v>35877</v>
      </c>
      <c r="S7" s="726">
        <v>35396</v>
      </c>
      <c r="T7" s="726">
        <v>36921</v>
      </c>
      <c r="U7" s="726">
        <v>35550</v>
      </c>
      <c r="V7" s="726">
        <v>36832</v>
      </c>
      <c r="W7" s="726">
        <v>39612</v>
      </c>
      <c r="X7" s="726">
        <v>38542</v>
      </c>
      <c r="Y7" s="726">
        <v>37388</v>
      </c>
      <c r="Z7" s="726">
        <v>38876</v>
      </c>
      <c r="AA7" s="726">
        <v>39104</v>
      </c>
      <c r="AB7" s="726">
        <v>41051</v>
      </c>
      <c r="AC7" s="726">
        <v>39900</v>
      </c>
      <c r="AD7" s="726">
        <v>42020</v>
      </c>
      <c r="AE7" s="726">
        <v>40251.754999999997</v>
      </c>
      <c r="AF7" s="726">
        <v>42328</v>
      </c>
      <c r="AG7" s="726">
        <v>40816</v>
      </c>
      <c r="AH7" s="726">
        <v>41459.710999999996</v>
      </c>
      <c r="AI7" s="726">
        <v>39309.101600000002</v>
      </c>
      <c r="AJ7" s="588">
        <v>40066.463000000003</v>
      </c>
      <c r="AK7" s="588">
        <v>41279.675799999997</v>
      </c>
      <c r="AL7" s="588">
        <v>41293.480799999998</v>
      </c>
      <c r="AM7" s="588">
        <v>38386.101868999998</v>
      </c>
      <c r="AN7" s="588">
        <v>38401.016620338909</v>
      </c>
      <c r="AO7" s="588">
        <v>39598.370076860017</v>
      </c>
      <c r="AP7" s="588">
        <v>31101.026478156266</v>
      </c>
      <c r="AQ7" s="727">
        <f>+AQ10+AQ13+AQ19+AQ25</f>
        <v>30652</v>
      </c>
    </row>
    <row r="8" spans="1:44">
      <c r="A8" s="609" t="s">
        <v>333</v>
      </c>
      <c r="B8" s="728">
        <v>4709</v>
      </c>
      <c r="C8" s="728">
        <v>5239</v>
      </c>
      <c r="D8" s="728">
        <v>5216</v>
      </c>
      <c r="E8" s="728">
        <v>5389</v>
      </c>
      <c r="F8" s="728">
        <v>5290</v>
      </c>
      <c r="G8" s="728">
        <v>5066</v>
      </c>
      <c r="H8" s="728">
        <v>5583</v>
      </c>
      <c r="I8" s="728">
        <v>5454</v>
      </c>
      <c r="J8" s="728">
        <v>5342</v>
      </c>
      <c r="K8" s="728">
        <v>5591</v>
      </c>
      <c r="L8" s="728">
        <v>5694</v>
      </c>
      <c r="M8" s="728">
        <v>5860</v>
      </c>
      <c r="N8" s="728">
        <v>5645</v>
      </c>
      <c r="O8" s="728">
        <v>5386</v>
      </c>
      <c r="P8" s="728">
        <v>5431</v>
      </c>
      <c r="Q8" s="728">
        <v>6061</v>
      </c>
      <c r="R8" s="728">
        <v>6628</v>
      </c>
      <c r="S8" s="728">
        <v>6518</v>
      </c>
      <c r="T8" s="728">
        <v>6688</v>
      </c>
      <c r="U8" s="728">
        <v>6698</v>
      </c>
      <c r="V8" s="728">
        <v>6680</v>
      </c>
      <c r="W8" s="728">
        <v>7126</v>
      </c>
      <c r="X8" s="728">
        <v>6961</v>
      </c>
      <c r="Y8" s="728">
        <v>6821</v>
      </c>
      <c r="Z8" s="728">
        <v>6783</v>
      </c>
      <c r="AA8" s="728">
        <v>6938</v>
      </c>
      <c r="AB8" s="728">
        <v>7084</v>
      </c>
      <c r="AC8" s="728">
        <v>6673</v>
      </c>
      <c r="AD8" s="728">
        <v>7052</v>
      </c>
      <c r="AE8" s="728">
        <v>8681.0300000000007</v>
      </c>
      <c r="AF8" s="728">
        <v>7186</v>
      </c>
      <c r="AG8" s="728">
        <v>7489</v>
      </c>
      <c r="AH8" s="728">
        <v>7425.9342768000006</v>
      </c>
      <c r="AI8" s="728">
        <v>7347.0155287999987</v>
      </c>
      <c r="AJ8" s="589">
        <v>7421.8694059999998</v>
      </c>
      <c r="AK8" s="589">
        <v>7385.9857792000012</v>
      </c>
      <c r="AL8" s="589">
        <v>7260.6343392000008</v>
      </c>
      <c r="AM8" s="589">
        <v>7870.9373509999996</v>
      </c>
      <c r="AN8" s="589">
        <v>8209.7057910000003</v>
      </c>
      <c r="AO8" s="589">
        <v>8942.0000823498303</v>
      </c>
      <c r="AP8" s="589">
        <v>7058.2933060637797</v>
      </c>
      <c r="AQ8" s="590">
        <f>+AQ11+AQ14+AQ20+AQ26</f>
        <v>7046</v>
      </c>
    </row>
    <row r="9" spans="1:44">
      <c r="A9" s="607" t="s">
        <v>334</v>
      </c>
      <c r="B9" s="591"/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2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3"/>
      <c r="AL9" s="593"/>
      <c r="AM9" s="593"/>
      <c r="AN9" s="593"/>
      <c r="AO9" s="594"/>
      <c r="AP9" s="594"/>
      <c r="AQ9" s="595"/>
    </row>
    <row r="10" spans="1:44">
      <c r="A10" s="610" t="s">
        <v>332</v>
      </c>
      <c r="B10" s="596">
        <v>20810</v>
      </c>
      <c r="C10" s="596">
        <v>16777</v>
      </c>
      <c r="D10" s="596">
        <v>16183</v>
      </c>
      <c r="E10" s="596">
        <v>17561</v>
      </c>
      <c r="F10" s="596">
        <v>16388</v>
      </c>
      <c r="G10" s="596">
        <v>16574</v>
      </c>
      <c r="H10" s="596">
        <v>16263</v>
      </c>
      <c r="I10" s="596">
        <v>16297</v>
      </c>
      <c r="J10" s="596">
        <v>16127</v>
      </c>
      <c r="K10" s="596">
        <v>16244</v>
      </c>
      <c r="L10" s="596">
        <v>16519</v>
      </c>
      <c r="M10" s="596">
        <v>18025</v>
      </c>
      <c r="N10" s="596">
        <v>17930</v>
      </c>
      <c r="O10" s="596">
        <v>18709</v>
      </c>
      <c r="P10" s="596">
        <v>18474</v>
      </c>
      <c r="Q10" s="596">
        <v>18678</v>
      </c>
      <c r="R10" s="596">
        <v>19820</v>
      </c>
      <c r="S10" s="596">
        <v>19928</v>
      </c>
      <c r="T10" s="596">
        <v>20967</v>
      </c>
      <c r="U10" s="596">
        <v>20730</v>
      </c>
      <c r="V10" s="596">
        <v>20434</v>
      </c>
      <c r="W10" s="596">
        <v>20939</v>
      </c>
      <c r="X10" s="596">
        <v>20273</v>
      </c>
      <c r="Y10" s="596">
        <v>20022</v>
      </c>
      <c r="Z10" s="596">
        <v>20084</v>
      </c>
      <c r="AA10" s="596">
        <v>19735</v>
      </c>
      <c r="AB10" s="596">
        <v>20113</v>
      </c>
      <c r="AC10" s="596">
        <v>19963</v>
      </c>
      <c r="AD10" s="596">
        <v>20507</v>
      </c>
      <c r="AE10" s="596">
        <v>19773</v>
      </c>
      <c r="AF10" s="596">
        <v>19995</v>
      </c>
      <c r="AG10" s="596">
        <v>20625</v>
      </c>
      <c r="AH10" s="596">
        <v>19950</v>
      </c>
      <c r="AI10" s="596">
        <v>19059.848000000002</v>
      </c>
      <c r="AJ10" s="597">
        <v>18817</v>
      </c>
      <c r="AK10" s="597">
        <v>18919</v>
      </c>
      <c r="AL10" s="598">
        <v>18276</v>
      </c>
      <c r="AM10" s="593">
        <v>18797</v>
      </c>
      <c r="AN10" s="593">
        <v>18858</v>
      </c>
      <c r="AO10" s="593">
        <v>19035</v>
      </c>
      <c r="AP10" s="593">
        <v>13943</v>
      </c>
      <c r="AQ10" s="599">
        <v>16493</v>
      </c>
    </row>
    <row r="11" spans="1:44">
      <c r="A11" s="611" t="s">
        <v>333</v>
      </c>
      <c r="B11" s="600">
        <v>3017</v>
      </c>
      <c r="C11" s="600">
        <v>2631</v>
      </c>
      <c r="D11" s="600">
        <v>2517</v>
      </c>
      <c r="E11" s="600">
        <v>2765</v>
      </c>
      <c r="F11" s="600">
        <v>2619</v>
      </c>
      <c r="G11" s="600">
        <v>2637</v>
      </c>
      <c r="H11" s="600">
        <v>2711</v>
      </c>
      <c r="I11" s="600">
        <v>2786</v>
      </c>
      <c r="J11" s="600">
        <v>2744</v>
      </c>
      <c r="K11" s="600">
        <v>2804</v>
      </c>
      <c r="L11" s="600">
        <v>2925</v>
      </c>
      <c r="M11" s="600">
        <v>3066</v>
      </c>
      <c r="N11" s="600">
        <v>2934</v>
      </c>
      <c r="O11" s="600">
        <v>2917</v>
      </c>
      <c r="P11" s="600">
        <v>2949</v>
      </c>
      <c r="Q11" s="600">
        <v>3093</v>
      </c>
      <c r="R11" s="600">
        <v>3290</v>
      </c>
      <c r="S11" s="600">
        <v>3325</v>
      </c>
      <c r="T11" s="600">
        <v>3482</v>
      </c>
      <c r="U11" s="600">
        <v>3628</v>
      </c>
      <c r="V11" s="600">
        <v>3621</v>
      </c>
      <c r="W11" s="600">
        <v>3821</v>
      </c>
      <c r="X11" s="600">
        <v>3776</v>
      </c>
      <c r="Y11" s="600">
        <v>3749</v>
      </c>
      <c r="Z11" s="600">
        <v>3718</v>
      </c>
      <c r="AA11" s="600">
        <v>3814</v>
      </c>
      <c r="AB11" s="600">
        <v>3896</v>
      </c>
      <c r="AC11" s="600">
        <v>3770</v>
      </c>
      <c r="AD11" s="600">
        <v>4031</v>
      </c>
      <c r="AE11" s="600">
        <v>3845</v>
      </c>
      <c r="AF11" s="600">
        <v>3719</v>
      </c>
      <c r="AG11" s="600">
        <v>3972</v>
      </c>
      <c r="AH11" s="600">
        <v>3781.5450000000001</v>
      </c>
      <c r="AI11" s="600">
        <v>3742.1311219999998</v>
      </c>
      <c r="AJ11" s="601">
        <v>3743</v>
      </c>
      <c r="AK11" s="601">
        <v>3715</v>
      </c>
      <c r="AL11" s="601" t="s">
        <v>335</v>
      </c>
      <c r="AM11" s="601">
        <v>3613</v>
      </c>
      <c r="AN11" s="601">
        <v>3593</v>
      </c>
      <c r="AO11" s="601">
        <v>3711</v>
      </c>
      <c r="AP11" s="601">
        <v>2712</v>
      </c>
      <c r="AQ11" s="602">
        <v>3383</v>
      </c>
    </row>
    <row r="12" spans="1:44">
      <c r="A12" s="607" t="s">
        <v>336</v>
      </c>
      <c r="B12" s="591"/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591"/>
      <c r="S12" s="591"/>
      <c r="T12" s="591"/>
      <c r="U12" s="591"/>
      <c r="V12" s="591"/>
      <c r="W12" s="591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1"/>
      <c r="AL12" s="591"/>
      <c r="AM12" s="591"/>
      <c r="AN12" s="591"/>
      <c r="AO12" s="591"/>
      <c r="AP12" s="591"/>
      <c r="AQ12" s="603"/>
    </row>
    <row r="13" spans="1:44">
      <c r="A13" s="610" t="s">
        <v>332</v>
      </c>
      <c r="B13" s="596">
        <v>6754</v>
      </c>
      <c r="C13" s="596">
        <v>6431</v>
      </c>
      <c r="D13" s="596">
        <v>6559</v>
      </c>
      <c r="E13" s="596">
        <v>6624</v>
      </c>
      <c r="F13" s="596">
        <v>6821</v>
      </c>
      <c r="G13" s="596">
        <v>6856</v>
      </c>
      <c r="H13" s="596">
        <v>7808</v>
      </c>
      <c r="I13" s="596">
        <v>7460</v>
      </c>
      <c r="J13" s="596">
        <v>7128</v>
      </c>
      <c r="K13" s="596">
        <v>7549</v>
      </c>
      <c r="L13" s="596">
        <v>7437</v>
      </c>
      <c r="M13" s="596">
        <v>7793</v>
      </c>
      <c r="N13" s="596">
        <v>7466</v>
      </c>
      <c r="O13" s="596">
        <v>7140</v>
      </c>
      <c r="P13" s="596">
        <v>7067</v>
      </c>
      <c r="Q13" s="596">
        <v>7644</v>
      </c>
      <c r="R13" s="596">
        <v>8955</v>
      </c>
      <c r="S13" s="596">
        <v>8314</v>
      </c>
      <c r="T13" s="596">
        <v>9020</v>
      </c>
      <c r="U13" s="596">
        <v>9554</v>
      </c>
      <c r="V13" s="596">
        <v>9599</v>
      </c>
      <c r="W13" s="596">
        <v>10118</v>
      </c>
      <c r="X13" s="596">
        <v>10036</v>
      </c>
      <c r="Y13" s="596">
        <v>10480</v>
      </c>
      <c r="Z13" s="596">
        <v>10163</v>
      </c>
      <c r="AA13" s="596">
        <v>10653</v>
      </c>
      <c r="AB13" s="596">
        <v>10735</v>
      </c>
      <c r="AC13" s="596">
        <v>11313</v>
      </c>
      <c r="AD13" s="596">
        <v>11570</v>
      </c>
      <c r="AE13" s="596">
        <v>10559</v>
      </c>
      <c r="AF13" s="596">
        <v>10052</v>
      </c>
      <c r="AG13" s="596">
        <v>9821</v>
      </c>
      <c r="AH13" s="596">
        <v>9234.6869999999999</v>
      </c>
      <c r="AI13" s="596">
        <v>9237.1370000000006</v>
      </c>
      <c r="AJ13" s="597">
        <v>9493</v>
      </c>
      <c r="AK13" s="597">
        <v>9518</v>
      </c>
      <c r="AL13" s="598">
        <v>10056</v>
      </c>
      <c r="AM13" s="593">
        <v>9190</v>
      </c>
      <c r="AN13" s="593">
        <v>9030</v>
      </c>
      <c r="AO13" s="593">
        <v>9486</v>
      </c>
      <c r="AP13" s="593">
        <v>8192</v>
      </c>
      <c r="AQ13" s="599">
        <v>8819</v>
      </c>
    </row>
    <row r="14" spans="1:44">
      <c r="A14" s="611" t="s">
        <v>333</v>
      </c>
      <c r="B14" s="600">
        <v>2098</v>
      </c>
      <c r="C14" s="600">
        <v>2020</v>
      </c>
      <c r="D14" s="600">
        <v>2111</v>
      </c>
      <c r="E14" s="600">
        <v>2203</v>
      </c>
      <c r="F14" s="600">
        <v>2202</v>
      </c>
      <c r="G14" s="600">
        <v>2239</v>
      </c>
      <c r="H14" s="600">
        <v>2498</v>
      </c>
      <c r="I14" s="600">
        <v>2315</v>
      </c>
      <c r="J14" s="600">
        <v>2267</v>
      </c>
      <c r="K14" s="600">
        <v>2411</v>
      </c>
      <c r="L14" s="600">
        <v>2417</v>
      </c>
      <c r="M14" s="600">
        <v>2381</v>
      </c>
      <c r="N14" s="600">
        <v>2304</v>
      </c>
      <c r="O14" s="600">
        <v>2089</v>
      </c>
      <c r="P14" s="600">
        <v>2103</v>
      </c>
      <c r="Q14" s="600">
        <v>2171</v>
      </c>
      <c r="R14" s="600">
        <v>2369</v>
      </c>
      <c r="S14" s="600">
        <v>2181</v>
      </c>
      <c r="T14" s="600">
        <v>2235</v>
      </c>
      <c r="U14" s="600">
        <v>2291</v>
      </c>
      <c r="V14" s="600">
        <v>2176</v>
      </c>
      <c r="W14" s="600">
        <v>2385</v>
      </c>
      <c r="X14" s="600">
        <v>2338</v>
      </c>
      <c r="Y14" s="600">
        <v>2246</v>
      </c>
      <c r="Z14" s="600">
        <v>2133</v>
      </c>
      <c r="AA14" s="600">
        <v>2230</v>
      </c>
      <c r="AB14" s="600">
        <v>2179</v>
      </c>
      <c r="AC14" s="600">
        <v>2059</v>
      </c>
      <c r="AD14" s="600">
        <v>2068</v>
      </c>
      <c r="AE14" s="600">
        <v>2105</v>
      </c>
      <c r="AF14" s="600">
        <v>1997</v>
      </c>
      <c r="AG14" s="600">
        <v>2013</v>
      </c>
      <c r="AH14" s="600">
        <v>2015.34</v>
      </c>
      <c r="AI14" s="600">
        <v>2137.4870000000001</v>
      </c>
      <c r="AJ14" s="601">
        <v>1984.162</v>
      </c>
      <c r="AK14" s="601">
        <v>2012</v>
      </c>
      <c r="AL14" s="601">
        <v>2048</v>
      </c>
      <c r="AM14" s="601">
        <v>1976</v>
      </c>
      <c r="AN14" s="601">
        <v>1905</v>
      </c>
      <c r="AO14" s="601">
        <v>2081</v>
      </c>
      <c r="AP14" s="601">
        <v>1780</v>
      </c>
      <c r="AQ14" s="602">
        <v>1674</v>
      </c>
    </row>
    <row r="15" spans="1:44">
      <c r="A15" s="607" t="s">
        <v>337</v>
      </c>
      <c r="B15" s="591"/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2"/>
      <c r="Y15" s="592"/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2"/>
      <c r="AK15" s="591"/>
      <c r="AL15" s="591"/>
      <c r="AM15" s="591"/>
      <c r="AN15" s="591"/>
      <c r="AO15" s="591"/>
      <c r="AP15" s="591"/>
      <c r="AQ15" s="603"/>
    </row>
    <row r="16" spans="1:44">
      <c r="A16" s="610" t="s">
        <v>332</v>
      </c>
      <c r="B16" s="596">
        <v>1249</v>
      </c>
      <c r="C16" s="596">
        <v>1139</v>
      </c>
      <c r="D16" s="596">
        <v>1134</v>
      </c>
      <c r="E16" s="596">
        <v>1141</v>
      </c>
      <c r="F16" s="596">
        <v>1229</v>
      </c>
      <c r="G16" s="596">
        <v>1248</v>
      </c>
      <c r="H16" s="596">
        <v>1385</v>
      </c>
      <c r="I16" s="596">
        <v>1183</v>
      </c>
      <c r="J16" s="596">
        <v>1294</v>
      </c>
      <c r="K16" s="596">
        <v>1225</v>
      </c>
      <c r="L16" s="596">
        <v>960</v>
      </c>
      <c r="M16" s="596">
        <v>932</v>
      </c>
      <c r="N16" s="596">
        <v>840</v>
      </c>
      <c r="O16" s="596">
        <v>955</v>
      </c>
      <c r="P16" s="596">
        <v>1020</v>
      </c>
      <c r="Q16" s="596">
        <v>972</v>
      </c>
      <c r="R16" s="596">
        <v>870</v>
      </c>
      <c r="S16" s="596">
        <v>1061</v>
      </c>
      <c r="T16" s="596">
        <v>1090</v>
      </c>
      <c r="U16" s="596">
        <v>1066</v>
      </c>
      <c r="V16" s="596">
        <v>1175</v>
      </c>
      <c r="W16" s="596">
        <v>1407</v>
      </c>
      <c r="X16" s="596">
        <v>1256</v>
      </c>
      <c r="Y16" s="596">
        <v>1219</v>
      </c>
      <c r="Z16" s="596">
        <v>1149</v>
      </c>
      <c r="AA16" s="596">
        <v>1229</v>
      </c>
      <c r="AB16" s="596">
        <v>1110</v>
      </c>
      <c r="AC16" s="596">
        <v>932</v>
      </c>
      <c r="AD16" s="596">
        <v>967</v>
      </c>
      <c r="AE16" s="596">
        <v>1022</v>
      </c>
      <c r="AF16" s="596">
        <v>951</v>
      </c>
      <c r="AG16" s="596">
        <v>945</v>
      </c>
      <c r="AH16" s="596">
        <v>859.99199999999996</v>
      </c>
      <c r="AI16" s="596">
        <v>841.58500000000004</v>
      </c>
      <c r="AJ16" s="597">
        <v>771.86199999999997</v>
      </c>
      <c r="AK16" s="597"/>
      <c r="AL16" s="598"/>
      <c r="AM16" s="593"/>
      <c r="AN16" s="593"/>
      <c r="AO16" s="593"/>
      <c r="AP16" s="593"/>
      <c r="AQ16" s="599"/>
    </row>
    <row r="17" spans="1:43">
      <c r="A17" s="611" t="s">
        <v>333</v>
      </c>
      <c r="B17" s="600">
        <v>116</v>
      </c>
      <c r="C17" s="600">
        <v>106</v>
      </c>
      <c r="D17" s="600">
        <v>106</v>
      </c>
      <c r="E17" s="600">
        <v>106</v>
      </c>
      <c r="F17" s="600">
        <v>115</v>
      </c>
      <c r="G17" s="600">
        <v>116</v>
      </c>
      <c r="H17" s="600">
        <v>129</v>
      </c>
      <c r="I17" s="600">
        <v>110</v>
      </c>
      <c r="J17" s="600">
        <v>121</v>
      </c>
      <c r="K17" s="600">
        <v>114</v>
      </c>
      <c r="L17" s="600">
        <v>90</v>
      </c>
      <c r="M17" s="600">
        <v>87</v>
      </c>
      <c r="N17" s="600">
        <v>78</v>
      </c>
      <c r="O17" s="600">
        <v>89</v>
      </c>
      <c r="P17" s="600">
        <v>95</v>
      </c>
      <c r="Q17" s="600">
        <v>91</v>
      </c>
      <c r="R17" s="600">
        <v>81</v>
      </c>
      <c r="S17" s="600">
        <v>99</v>
      </c>
      <c r="T17" s="600">
        <v>102</v>
      </c>
      <c r="U17" s="600">
        <v>99</v>
      </c>
      <c r="V17" s="600">
        <v>109</v>
      </c>
      <c r="W17" s="600">
        <v>131</v>
      </c>
      <c r="X17" s="600">
        <v>117</v>
      </c>
      <c r="Y17" s="600">
        <v>114</v>
      </c>
      <c r="Z17" s="600">
        <v>107</v>
      </c>
      <c r="AA17" s="600">
        <v>114</v>
      </c>
      <c r="AB17" s="600">
        <v>103</v>
      </c>
      <c r="AC17" s="600">
        <v>87</v>
      </c>
      <c r="AD17" s="600">
        <v>90</v>
      </c>
      <c r="AE17" s="600">
        <v>98</v>
      </c>
      <c r="AF17" s="600">
        <v>91</v>
      </c>
      <c r="AG17" s="600">
        <v>88</v>
      </c>
      <c r="AH17" s="600">
        <v>80.097087999999999</v>
      </c>
      <c r="AI17" s="600">
        <v>78.38279</v>
      </c>
      <c r="AJ17" s="601">
        <v>71.888869999999997</v>
      </c>
      <c r="AK17" s="601"/>
      <c r="AL17" s="601"/>
      <c r="AM17" s="601"/>
      <c r="AN17" s="601"/>
      <c r="AO17" s="601"/>
      <c r="AP17" s="601"/>
      <c r="AQ17" s="602"/>
    </row>
    <row r="18" spans="1:43">
      <c r="A18" s="607" t="s">
        <v>338</v>
      </c>
      <c r="B18" s="591"/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1"/>
      <c r="AL18" s="591"/>
      <c r="AM18" s="591"/>
      <c r="AN18" s="591"/>
      <c r="AO18" s="591"/>
      <c r="AP18" s="591"/>
      <c r="AQ18" s="603"/>
    </row>
    <row r="19" spans="1:43">
      <c r="A19" s="610" t="s">
        <v>332</v>
      </c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>
        <v>2308</v>
      </c>
      <c r="R19" s="596">
        <v>2660</v>
      </c>
      <c r="S19" s="596">
        <v>2863</v>
      </c>
      <c r="T19" s="596">
        <v>2949</v>
      </c>
      <c r="U19" s="596">
        <v>2515</v>
      </c>
      <c r="V19" s="596">
        <v>2498</v>
      </c>
      <c r="W19" s="596">
        <v>2982</v>
      </c>
      <c r="X19" s="596">
        <v>2486</v>
      </c>
      <c r="Y19" s="596">
        <v>2874</v>
      </c>
      <c r="Z19" s="596">
        <v>3089</v>
      </c>
      <c r="AA19" s="596">
        <v>2763</v>
      </c>
      <c r="AB19" s="596">
        <v>3086</v>
      </c>
      <c r="AC19" s="596">
        <v>2680</v>
      </c>
      <c r="AD19" s="596">
        <v>2839</v>
      </c>
      <c r="AE19" s="596">
        <v>3004</v>
      </c>
      <c r="AF19" s="596">
        <v>2644</v>
      </c>
      <c r="AG19" s="596">
        <v>2882</v>
      </c>
      <c r="AH19" s="596">
        <v>2798</v>
      </c>
      <c r="AI19" s="596">
        <v>2690</v>
      </c>
      <c r="AJ19" s="597">
        <v>2551</v>
      </c>
      <c r="AK19" s="597">
        <v>2661</v>
      </c>
      <c r="AL19" s="598">
        <v>2563</v>
      </c>
      <c r="AM19" s="593">
        <v>2528</v>
      </c>
      <c r="AN19" s="593">
        <v>2518</v>
      </c>
      <c r="AO19" s="593">
        <v>2776</v>
      </c>
      <c r="AP19" s="593">
        <v>2446</v>
      </c>
      <c r="AQ19" s="599">
        <v>2062</v>
      </c>
    </row>
    <row r="20" spans="1:43">
      <c r="A20" s="611" t="s">
        <v>333</v>
      </c>
      <c r="B20" s="600"/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>
        <v>478</v>
      </c>
      <c r="R20" s="600">
        <v>606</v>
      </c>
      <c r="S20" s="600">
        <v>643</v>
      </c>
      <c r="T20" s="600">
        <v>638</v>
      </c>
      <c r="U20" s="600">
        <v>549</v>
      </c>
      <c r="V20" s="600">
        <v>541</v>
      </c>
      <c r="W20" s="600">
        <v>596</v>
      </c>
      <c r="X20" s="600">
        <v>532</v>
      </c>
      <c r="Y20" s="600">
        <v>578</v>
      </c>
      <c r="Z20" s="600">
        <v>641</v>
      </c>
      <c r="AA20" s="600">
        <v>603</v>
      </c>
      <c r="AB20" s="600">
        <v>660</v>
      </c>
      <c r="AC20" s="600">
        <v>556</v>
      </c>
      <c r="AD20" s="600">
        <v>616</v>
      </c>
      <c r="AE20" s="600">
        <v>559</v>
      </c>
      <c r="AF20" s="600">
        <v>522</v>
      </c>
      <c r="AG20" s="600">
        <v>567</v>
      </c>
      <c r="AH20" s="600">
        <v>552.32899999999995</v>
      </c>
      <c r="AI20" s="600">
        <v>501</v>
      </c>
      <c r="AJ20" s="601">
        <v>588</v>
      </c>
      <c r="AK20" s="601">
        <v>599</v>
      </c>
      <c r="AL20" s="601">
        <v>510</v>
      </c>
      <c r="AM20" s="601">
        <v>552</v>
      </c>
      <c r="AN20" s="601">
        <v>551</v>
      </c>
      <c r="AO20" s="601">
        <v>719</v>
      </c>
      <c r="AP20" s="601">
        <v>587</v>
      </c>
      <c r="AQ20" s="602">
        <v>393</v>
      </c>
    </row>
    <row r="21" spans="1:43">
      <c r="A21" s="607" t="s">
        <v>339</v>
      </c>
      <c r="B21" s="591"/>
      <c r="C21" s="591"/>
      <c r="D21" s="591"/>
      <c r="E21" s="591"/>
      <c r="F21" s="591"/>
      <c r="G21" s="591"/>
      <c r="H21" s="591"/>
      <c r="I21" s="591"/>
      <c r="J21" s="591"/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1"/>
      <c r="AL21" s="591"/>
      <c r="AM21" s="591"/>
      <c r="AN21" s="591"/>
      <c r="AO21" s="591"/>
      <c r="AP21" s="591"/>
      <c r="AQ21" s="603"/>
    </row>
    <row r="22" spans="1:43">
      <c r="A22" s="610" t="s">
        <v>332</v>
      </c>
      <c r="B22" s="596">
        <v>4889</v>
      </c>
      <c r="C22" s="596" t="s">
        <v>81</v>
      </c>
      <c r="D22" s="596" t="s">
        <v>81</v>
      </c>
      <c r="E22" s="596" t="s">
        <v>81</v>
      </c>
      <c r="F22" s="596" t="s">
        <v>81</v>
      </c>
      <c r="G22" s="596" t="s">
        <v>81</v>
      </c>
      <c r="H22" s="596">
        <v>1372</v>
      </c>
      <c r="I22" s="596">
        <v>2373</v>
      </c>
      <c r="J22" s="596">
        <v>2134</v>
      </c>
      <c r="K22" s="596">
        <v>2732</v>
      </c>
      <c r="L22" s="596">
        <v>2528</v>
      </c>
      <c r="M22" s="596">
        <v>3364</v>
      </c>
      <c r="N22" s="596">
        <v>3406</v>
      </c>
      <c r="O22" s="596">
        <v>3032</v>
      </c>
      <c r="P22" s="596">
        <v>3603</v>
      </c>
      <c r="Q22" s="596">
        <v>2687</v>
      </c>
      <c r="R22" s="596">
        <v>3572</v>
      </c>
      <c r="S22" s="596">
        <v>3230</v>
      </c>
      <c r="T22" s="596">
        <v>2895</v>
      </c>
      <c r="U22" s="596">
        <v>1685</v>
      </c>
      <c r="V22" s="596">
        <v>3126</v>
      </c>
      <c r="W22" s="596">
        <v>4166</v>
      </c>
      <c r="X22" s="596">
        <v>4491</v>
      </c>
      <c r="Y22" s="596">
        <v>2793</v>
      </c>
      <c r="Z22" s="596">
        <v>4391</v>
      </c>
      <c r="AA22" s="596">
        <v>4724</v>
      </c>
      <c r="AB22" s="596">
        <v>6009</v>
      </c>
      <c r="AC22" s="596">
        <v>5000</v>
      </c>
      <c r="AD22" s="596">
        <v>6137</v>
      </c>
      <c r="AE22" s="596">
        <v>5613</v>
      </c>
      <c r="AF22" s="596">
        <v>5024</v>
      </c>
      <c r="AG22" s="596">
        <v>3084</v>
      </c>
      <c r="AH22" s="596">
        <v>3437</v>
      </c>
      <c r="AI22" s="596">
        <v>2521</v>
      </c>
      <c r="AJ22" s="597">
        <v>2617</v>
      </c>
      <c r="AK22" s="597"/>
      <c r="AL22" s="598"/>
      <c r="AM22" s="593"/>
      <c r="AN22" s="593"/>
      <c r="AO22" s="593"/>
      <c r="AP22" s="593"/>
      <c r="AQ22" s="599"/>
    </row>
    <row r="23" spans="1:43">
      <c r="A23" s="611" t="s">
        <v>333</v>
      </c>
      <c r="B23" s="600">
        <v>470</v>
      </c>
      <c r="C23" s="600" t="s">
        <v>81</v>
      </c>
      <c r="D23" s="600" t="s">
        <v>81</v>
      </c>
      <c r="E23" s="600" t="s">
        <v>81</v>
      </c>
      <c r="F23" s="600" t="s">
        <v>81</v>
      </c>
      <c r="G23" s="600" t="s">
        <v>81</v>
      </c>
      <c r="H23" s="600">
        <v>131</v>
      </c>
      <c r="I23" s="600">
        <v>228</v>
      </c>
      <c r="J23" s="600">
        <v>207</v>
      </c>
      <c r="K23" s="600">
        <v>262</v>
      </c>
      <c r="L23" s="600">
        <v>262</v>
      </c>
      <c r="M23" s="600">
        <v>326</v>
      </c>
      <c r="N23" s="600">
        <v>327</v>
      </c>
      <c r="O23" s="600">
        <v>291</v>
      </c>
      <c r="P23" s="600">
        <v>284</v>
      </c>
      <c r="Q23" s="600">
        <v>225</v>
      </c>
      <c r="R23" s="600">
        <v>281</v>
      </c>
      <c r="S23" s="600">
        <v>270</v>
      </c>
      <c r="T23" s="600">
        <v>231</v>
      </c>
      <c r="U23" s="600">
        <v>131</v>
      </c>
      <c r="V23" s="600">
        <v>233</v>
      </c>
      <c r="W23" s="600">
        <v>192</v>
      </c>
      <c r="X23" s="600">
        <v>197</v>
      </c>
      <c r="Y23" s="600">
        <v>134</v>
      </c>
      <c r="Z23" s="600">
        <v>185</v>
      </c>
      <c r="AA23" s="600">
        <v>176</v>
      </c>
      <c r="AB23" s="600">
        <v>246</v>
      </c>
      <c r="AC23" s="600">
        <v>200</v>
      </c>
      <c r="AD23" s="600">
        <v>246</v>
      </c>
      <c r="AE23" s="600">
        <v>197</v>
      </c>
      <c r="AF23" s="600">
        <v>249</v>
      </c>
      <c r="AG23" s="600">
        <v>131</v>
      </c>
      <c r="AH23" s="600">
        <v>141.143</v>
      </c>
      <c r="AI23" s="600">
        <v>89.970999999999989</v>
      </c>
      <c r="AJ23" s="601">
        <v>97</v>
      </c>
      <c r="AK23" s="601"/>
      <c r="AL23" s="601"/>
      <c r="AM23" s="601"/>
      <c r="AN23" s="601"/>
      <c r="AO23" s="601"/>
      <c r="AP23" s="601"/>
      <c r="AQ23" s="602"/>
    </row>
    <row r="24" spans="1:43">
      <c r="A24" s="607" t="s">
        <v>340</v>
      </c>
      <c r="B24" s="591"/>
      <c r="C24" s="591"/>
      <c r="D24" s="591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2"/>
      <c r="Y24" s="592"/>
      <c r="Z24" s="592"/>
      <c r="AA24" s="592"/>
      <c r="AB24" s="592"/>
      <c r="AC24" s="592"/>
      <c r="AD24" s="592"/>
      <c r="AE24" s="592"/>
      <c r="AF24" s="592"/>
      <c r="AG24" s="592"/>
      <c r="AH24" s="592"/>
      <c r="AI24" s="592"/>
      <c r="AJ24" s="592"/>
      <c r="AK24" s="591"/>
      <c r="AL24" s="591"/>
      <c r="AM24" s="591"/>
      <c r="AN24" s="591"/>
      <c r="AO24" s="591"/>
      <c r="AP24" s="591"/>
      <c r="AQ24" s="603"/>
    </row>
    <row r="25" spans="1:43">
      <c r="A25" s="610" t="s">
        <v>332</v>
      </c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6">
        <v>3662</v>
      </c>
      <c r="AG25" s="596">
        <v>2384</v>
      </c>
      <c r="AH25" s="596">
        <v>3433</v>
      </c>
      <c r="AI25" s="596">
        <v>2207</v>
      </c>
      <c r="AJ25" s="597">
        <v>3546</v>
      </c>
      <c r="AK25" s="597">
        <v>3422</v>
      </c>
      <c r="AL25" s="598">
        <v>3370</v>
      </c>
      <c r="AM25" s="593">
        <v>3617</v>
      </c>
      <c r="AN25" s="593">
        <v>3821</v>
      </c>
      <c r="AO25" s="593">
        <v>3999</v>
      </c>
      <c r="AP25" s="593">
        <v>3482</v>
      </c>
      <c r="AQ25" s="599">
        <v>3278</v>
      </c>
    </row>
    <row r="26" spans="1:43">
      <c r="A26" s="611" t="s">
        <v>333</v>
      </c>
      <c r="B26" s="600"/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>
        <v>609</v>
      </c>
      <c r="AG26" s="600">
        <v>1755</v>
      </c>
      <c r="AH26" s="600">
        <v>1752</v>
      </c>
      <c r="AI26" s="600"/>
      <c r="AJ26" s="601">
        <v>1762</v>
      </c>
      <c r="AK26" s="601">
        <v>1646</v>
      </c>
      <c r="AL26" s="601" t="s">
        <v>341</v>
      </c>
      <c r="AM26" s="601">
        <v>1601</v>
      </c>
      <c r="AN26" s="601">
        <v>1873</v>
      </c>
      <c r="AO26" s="601">
        <v>1996</v>
      </c>
      <c r="AP26" s="601">
        <v>1457</v>
      </c>
      <c r="AQ26" s="602">
        <v>1596</v>
      </c>
    </row>
    <row r="27" spans="1:43">
      <c r="A27" s="612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6"/>
      <c r="AJ27" s="604"/>
      <c r="AK27" s="604"/>
      <c r="AL27" s="604"/>
      <c r="AM27" s="604"/>
      <c r="AN27" s="604"/>
      <c r="AO27" s="604"/>
      <c r="AP27" s="604"/>
      <c r="AQ27" s="720"/>
    </row>
    <row r="28" spans="1:43">
      <c r="A28" s="729" t="s">
        <v>376</v>
      </c>
      <c r="B28" s="1197"/>
      <c r="C28" s="1197"/>
      <c r="D28" s="1197"/>
      <c r="E28" s="1197"/>
      <c r="F28" s="1197"/>
      <c r="G28" s="1197"/>
      <c r="H28" s="1197"/>
      <c r="I28" s="1197"/>
      <c r="J28" s="1197"/>
      <c r="K28" s="1197"/>
      <c r="L28" s="1197"/>
      <c r="M28" s="1197"/>
      <c r="N28" s="1197"/>
      <c r="O28" s="1197"/>
      <c r="P28" s="1197"/>
      <c r="Q28" s="1197"/>
      <c r="R28" s="1197"/>
      <c r="S28" s="1197"/>
      <c r="T28" s="1197"/>
      <c r="U28" s="1197"/>
      <c r="V28" s="1197"/>
      <c r="W28" s="1197"/>
      <c r="X28" s="1197"/>
      <c r="Y28" s="1197"/>
      <c r="Z28" s="1197"/>
      <c r="AA28" s="1197"/>
      <c r="AB28" s="1197"/>
      <c r="AC28" s="1197"/>
      <c r="AD28" s="1197"/>
      <c r="AE28" s="1197"/>
      <c r="AF28" s="1197"/>
      <c r="AG28" s="1197"/>
      <c r="AH28" s="1197"/>
      <c r="AI28" s="1197"/>
      <c r="AJ28" s="1197"/>
      <c r="AK28" s="1197"/>
      <c r="AL28" s="1197"/>
      <c r="AM28" s="720"/>
      <c r="AN28" s="720"/>
      <c r="AO28" s="720"/>
      <c r="AQ28" s="721"/>
    </row>
    <row r="29" spans="1:43">
      <c r="A29" s="1208"/>
      <c r="B29" s="730">
        <v>1980</v>
      </c>
      <c r="C29" s="731">
        <v>1981</v>
      </c>
      <c r="D29" s="731">
        <v>1982</v>
      </c>
      <c r="E29" s="731">
        <v>1983</v>
      </c>
      <c r="F29" s="731">
        <v>1984</v>
      </c>
      <c r="G29" s="731">
        <v>1985</v>
      </c>
      <c r="H29" s="731">
        <v>1986</v>
      </c>
      <c r="I29" s="731">
        <v>1987</v>
      </c>
      <c r="J29" s="731">
        <v>1988</v>
      </c>
      <c r="K29" s="731">
        <v>1989</v>
      </c>
      <c r="L29" s="731">
        <v>1990</v>
      </c>
      <c r="M29" s="731">
        <v>1991</v>
      </c>
      <c r="N29" s="731">
        <v>1992</v>
      </c>
      <c r="O29" s="731">
        <v>1993</v>
      </c>
      <c r="P29" s="731">
        <v>1994</v>
      </c>
      <c r="Q29" s="731">
        <v>1995</v>
      </c>
      <c r="R29" s="731">
        <v>1996</v>
      </c>
      <c r="S29" s="731">
        <v>1997</v>
      </c>
      <c r="T29" s="731">
        <v>1998</v>
      </c>
      <c r="U29" s="731">
        <v>1999</v>
      </c>
      <c r="V29" s="731">
        <v>2000</v>
      </c>
      <c r="W29" s="731">
        <v>2001</v>
      </c>
      <c r="X29" s="731">
        <v>2002</v>
      </c>
      <c r="Y29" s="731">
        <v>2003</v>
      </c>
      <c r="Z29" s="732">
        <v>2004</v>
      </c>
      <c r="AA29" s="732">
        <v>2005</v>
      </c>
      <c r="AB29" s="732">
        <v>2006</v>
      </c>
      <c r="AC29" s="732">
        <v>2007</v>
      </c>
      <c r="AD29" s="732">
        <v>2008</v>
      </c>
      <c r="AE29" s="732">
        <v>2009</v>
      </c>
      <c r="AF29" s="732">
        <v>2010</v>
      </c>
      <c r="AG29" s="732">
        <v>2011</v>
      </c>
      <c r="AH29" s="732">
        <v>2012</v>
      </c>
      <c r="AI29" s="732">
        <v>2013</v>
      </c>
      <c r="AJ29" s="732">
        <v>2014</v>
      </c>
      <c r="AK29" s="732">
        <v>2015</v>
      </c>
      <c r="AL29" s="732">
        <v>2016</v>
      </c>
      <c r="AM29" s="732">
        <v>2017</v>
      </c>
      <c r="AN29" s="732">
        <v>2018</v>
      </c>
      <c r="AO29" s="732">
        <v>2019</v>
      </c>
      <c r="AP29" s="732">
        <v>2020</v>
      </c>
      <c r="AQ29" s="733">
        <v>2021</v>
      </c>
    </row>
    <row r="30" spans="1:43">
      <c r="A30" s="607" t="s">
        <v>342</v>
      </c>
      <c r="B30" s="734"/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735"/>
      <c r="AM30" s="591"/>
      <c r="AN30" s="591"/>
      <c r="AO30" s="591"/>
      <c r="AP30" s="591"/>
      <c r="AQ30" s="603"/>
    </row>
    <row r="31" spans="1:43">
      <c r="A31" s="608" t="s">
        <v>332</v>
      </c>
      <c r="B31" s="736">
        <v>75334</v>
      </c>
      <c r="C31" s="737">
        <v>59617</v>
      </c>
      <c r="D31" s="737">
        <v>57287</v>
      </c>
      <c r="E31" s="737">
        <v>50591</v>
      </c>
      <c r="F31" s="737">
        <v>48288</v>
      </c>
      <c r="G31" s="737">
        <v>46097</v>
      </c>
      <c r="H31" s="737">
        <v>48492</v>
      </c>
      <c r="I31" s="737">
        <v>46249</v>
      </c>
      <c r="J31" s="737">
        <v>50968</v>
      </c>
      <c r="K31" s="737">
        <v>41688</v>
      </c>
      <c r="L31" s="737">
        <v>40522</v>
      </c>
      <c r="M31" s="737">
        <v>40532</v>
      </c>
      <c r="N31" s="737">
        <v>41817</v>
      </c>
      <c r="O31" s="737">
        <v>43588</v>
      </c>
      <c r="P31" s="737">
        <v>43814</v>
      </c>
      <c r="Q31" s="737">
        <v>41434</v>
      </c>
      <c r="R31" s="737">
        <v>40227</v>
      </c>
      <c r="S31" s="737">
        <v>41477</v>
      </c>
      <c r="T31" s="737">
        <v>41789</v>
      </c>
      <c r="U31" s="737">
        <v>40776</v>
      </c>
      <c r="V31" s="737">
        <v>41047</v>
      </c>
      <c r="W31" s="737">
        <v>40832</v>
      </c>
      <c r="X31" s="737">
        <v>39918</v>
      </c>
      <c r="Y31" s="737">
        <v>42818</v>
      </c>
      <c r="Z31" s="737">
        <v>39275</v>
      </c>
      <c r="AA31" s="737">
        <v>38262</v>
      </c>
      <c r="AB31" s="737">
        <v>40158</v>
      </c>
      <c r="AC31" s="737">
        <v>36769</v>
      </c>
      <c r="AD31" s="737">
        <v>33735</v>
      </c>
      <c r="AE31" s="737">
        <v>31794.291999999994</v>
      </c>
      <c r="AF31" s="737">
        <v>30993.94</v>
      </c>
      <c r="AG31" s="737">
        <v>30188</v>
      </c>
      <c r="AH31" s="737">
        <v>22808</v>
      </c>
      <c r="AI31" s="737">
        <v>24211</v>
      </c>
      <c r="AJ31" s="588">
        <v>21768</v>
      </c>
      <c r="AK31" s="588">
        <v>24285</v>
      </c>
      <c r="AL31" s="738">
        <v>25144</v>
      </c>
      <c r="AM31" s="588">
        <v>24121</v>
      </c>
      <c r="AN31" s="588">
        <v>23995</v>
      </c>
      <c r="AO31" s="588">
        <v>16651</v>
      </c>
      <c r="AP31" s="588">
        <v>9755</v>
      </c>
      <c r="AQ31" s="727">
        <v>10168</v>
      </c>
    </row>
    <row r="32" spans="1:43">
      <c r="A32" s="609" t="s">
        <v>333</v>
      </c>
      <c r="B32" s="739">
        <v>29965</v>
      </c>
      <c r="C32" s="740">
        <v>23603</v>
      </c>
      <c r="D32" s="740">
        <v>20101</v>
      </c>
      <c r="E32" s="740">
        <v>20610</v>
      </c>
      <c r="F32" s="740">
        <v>20569</v>
      </c>
      <c r="G32" s="740">
        <v>19076</v>
      </c>
      <c r="H32" s="740">
        <v>21394</v>
      </c>
      <c r="I32" s="740">
        <v>19801</v>
      </c>
      <c r="J32" s="740">
        <v>23942</v>
      </c>
      <c r="K32" s="740">
        <v>17378</v>
      </c>
      <c r="L32" s="740">
        <v>13915</v>
      </c>
      <c r="M32" s="740">
        <v>16641</v>
      </c>
      <c r="N32" s="740">
        <v>17736</v>
      </c>
      <c r="O32" s="740">
        <v>17926</v>
      </c>
      <c r="P32" s="740">
        <v>16756</v>
      </c>
      <c r="Q32" s="740">
        <v>16214</v>
      </c>
      <c r="R32" s="740">
        <v>15281</v>
      </c>
      <c r="S32" s="740">
        <v>15571</v>
      </c>
      <c r="T32" s="740">
        <v>14894</v>
      </c>
      <c r="U32" s="740">
        <v>14624</v>
      </c>
      <c r="V32" s="740">
        <v>14989</v>
      </c>
      <c r="W32" s="740">
        <v>15014</v>
      </c>
      <c r="X32" s="740">
        <v>13993</v>
      </c>
      <c r="Y32" s="740">
        <v>15326</v>
      </c>
      <c r="Z32" s="740">
        <v>13776</v>
      </c>
      <c r="AA32" s="740">
        <v>13918</v>
      </c>
      <c r="AB32" s="740">
        <v>15115</v>
      </c>
      <c r="AC32" s="740">
        <v>14468</v>
      </c>
      <c r="AD32" s="740">
        <v>13866</v>
      </c>
      <c r="AE32" s="740">
        <v>10800.394364</v>
      </c>
      <c r="AF32" s="740">
        <v>10421.0622</v>
      </c>
      <c r="AG32" s="740">
        <v>9356</v>
      </c>
      <c r="AH32" s="740">
        <v>7461</v>
      </c>
      <c r="AI32" s="740">
        <v>4317</v>
      </c>
      <c r="AJ32" s="589">
        <v>3672</v>
      </c>
      <c r="AK32" s="589">
        <v>4076</v>
      </c>
      <c r="AL32" s="589">
        <v>4157</v>
      </c>
      <c r="AM32" s="589">
        <v>4118</v>
      </c>
      <c r="AN32" s="589">
        <v>4260</v>
      </c>
      <c r="AO32" s="589">
        <v>3220.0504036879097</v>
      </c>
      <c r="AP32" s="589">
        <v>2455.5572295376601</v>
      </c>
      <c r="AQ32" s="590">
        <v>2271</v>
      </c>
    </row>
    <row r="33" spans="1:43">
      <c r="A33" s="607" t="s">
        <v>343</v>
      </c>
      <c r="B33" s="734"/>
      <c r="C33" s="591"/>
      <c r="D33" s="591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735"/>
      <c r="AM33" s="591"/>
      <c r="AN33" s="591"/>
      <c r="AO33" s="591"/>
      <c r="AP33" s="591"/>
      <c r="AQ33" s="603"/>
    </row>
    <row r="34" spans="1:43">
      <c r="A34" s="610" t="s">
        <v>332</v>
      </c>
      <c r="B34" s="741">
        <v>38334</v>
      </c>
      <c r="C34" s="596">
        <v>31359</v>
      </c>
      <c r="D34" s="596">
        <v>28829</v>
      </c>
      <c r="E34" s="596">
        <v>28124</v>
      </c>
      <c r="F34" s="596">
        <v>28610</v>
      </c>
      <c r="G34" s="596">
        <v>26652</v>
      </c>
      <c r="H34" s="596">
        <v>29910</v>
      </c>
      <c r="I34" s="596">
        <v>28813</v>
      </c>
      <c r="J34" s="596">
        <v>33755</v>
      </c>
      <c r="K34" s="596">
        <v>25063</v>
      </c>
      <c r="L34" s="596">
        <v>22654</v>
      </c>
      <c r="M34" s="596">
        <v>24663</v>
      </c>
      <c r="N34" s="596">
        <v>25244</v>
      </c>
      <c r="O34" s="596">
        <v>25850</v>
      </c>
      <c r="P34" s="596">
        <v>25742</v>
      </c>
      <c r="Q34" s="596">
        <v>23527</v>
      </c>
      <c r="R34" s="596">
        <v>22387</v>
      </c>
      <c r="S34" s="596">
        <v>22112</v>
      </c>
      <c r="T34" s="596">
        <v>21355</v>
      </c>
      <c r="U34" s="596">
        <v>21137</v>
      </c>
      <c r="V34" s="596">
        <v>21685</v>
      </c>
      <c r="W34" s="596">
        <v>20700</v>
      </c>
      <c r="X34" s="596">
        <v>20371</v>
      </c>
      <c r="Y34" s="596">
        <v>22353</v>
      </c>
      <c r="Z34" s="596">
        <v>20169</v>
      </c>
      <c r="AA34" s="596">
        <v>19936</v>
      </c>
      <c r="AB34" s="596">
        <v>21752</v>
      </c>
      <c r="AC34" s="596">
        <v>20205</v>
      </c>
      <c r="AD34" s="596">
        <v>20789</v>
      </c>
      <c r="AE34" s="596">
        <v>15502</v>
      </c>
      <c r="AF34" s="596">
        <v>14924</v>
      </c>
      <c r="AG34" s="596">
        <v>14631</v>
      </c>
      <c r="AH34" s="596">
        <v>11485.94</v>
      </c>
      <c r="AI34" s="596">
        <v>7235.4120000000003</v>
      </c>
      <c r="AJ34" s="597">
        <v>6973.97</v>
      </c>
      <c r="AK34" s="597">
        <v>7321</v>
      </c>
      <c r="AL34" s="598">
        <v>7417</v>
      </c>
      <c r="AM34" s="597">
        <v>7457</v>
      </c>
      <c r="AN34" s="597">
        <v>7978</v>
      </c>
      <c r="AO34" s="597">
        <v>6506</v>
      </c>
      <c r="AP34" s="597">
        <v>4482</v>
      </c>
      <c r="AQ34" s="742">
        <v>6378</v>
      </c>
    </row>
    <row r="35" spans="1:43">
      <c r="A35" s="611" t="s">
        <v>333</v>
      </c>
      <c r="B35" s="743">
        <v>24738</v>
      </c>
      <c r="C35" s="600">
        <v>19976</v>
      </c>
      <c r="D35" s="600">
        <v>16936</v>
      </c>
      <c r="E35" s="600">
        <v>18180</v>
      </c>
      <c r="F35" s="600">
        <v>18444</v>
      </c>
      <c r="G35" s="600">
        <v>16995</v>
      </c>
      <c r="H35" s="600">
        <v>19441</v>
      </c>
      <c r="I35" s="600">
        <v>18558</v>
      </c>
      <c r="J35" s="600">
        <v>22296</v>
      </c>
      <c r="K35" s="600">
        <v>15800</v>
      </c>
      <c r="L35" s="600">
        <v>12196</v>
      </c>
      <c r="M35" s="600">
        <v>15287</v>
      </c>
      <c r="N35" s="600">
        <v>16054</v>
      </c>
      <c r="O35" s="600">
        <v>16150</v>
      </c>
      <c r="P35" s="600">
        <v>14980</v>
      </c>
      <c r="Q35" s="600">
        <v>14417</v>
      </c>
      <c r="R35" s="600">
        <v>13498</v>
      </c>
      <c r="S35" s="600">
        <v>13445</v>
      </c>
      <c r="T35" s="600">
        <v>12551</v>
      </c>
      <c r="U35" s="600">
        <v>12497</v>
      </c>
      <c r="V35" s="600">
        <v>12834</v>
      </c>
      <c r="W35" s="600">
        <v>12850</v>
      </c>
      <c r="X35" s="600">
        <v>12038</v>
      </c>
      <c r="Y35" s="600">
        <v>13112</v>
      </c>
      <c r="Z35" s="600">
        <v>11597</v>
      </c>
      <c r="AA35" s="600">
        <v>11856</v>
      </c>
      <c r="AB35" s="600">
        <v>12989</v>
      </c>
      <c r="AC35" s="600">
        <v>12440</v>
      </c>
      <c r="AD35" s="600">
        <v>12334</v>
      </c>
      <c r="AE35" s="600">
        <v>8745</v>
      </c>
      <c r="AF35" s="600">
        <v>8450</v>
      </c>
      <c r="AG35" s="600">
        <v>7915</v>
      </c>
      <c r="AH35" s="600">
        <v>5921.5708850000001</v>
      </c>
      <c r="AI35" s="600">
        <v>2488.6129999999998</v>
      </c>
      <c r="AJ35" s="601">
        <v>2380.39</v>
      </c>
      <c r="AK35" s="601">
        <v>2442</v>
      </c>
      <c r="AL35" s="601">
        <v>2561</v>
      </c>
      <c r="AM35" s="601">
        <v>2546</v>
      </c>
      <c r="AN35" s="601">
        <v>2732</v>
      </c>
      <c r="AO35" s="601">
        <v>2288</v>
      </c>
      <c r="AP35" s="601">
        <v>1775</v>
      </c>
      <c r="AQ35" s="602">
        <v>2156</v>
      </c>
    </row>
    <row r="36" spans="1:43">
      <c r="A36" s="607" t="s">
        <v>344</v>
      </c>
      <c r="B36" s="734"/>
      <c r="C36" s="591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735"/>
      <c r="AM36" s="591"/>
      <c r="AN36" s="591"/>
      <c r="AO36" s="591"/>
      <c r="AP36" s="591"/>
      <c r="AQ36" s="603"/>
    </row>
    <row r="37" spans="1:43">
      <c r="A37" s="610" t="s">
        <v>332</v>
      </c>
      <c r="B37" s="741">
        <v>9217</v>
      </c>
      <c r="C37" s="596">
        <v>7112</v>
      </c>
      <c r="D37" s="596">
        <v>8583</v>
      </c>
      <c r="E37" s="596">
        <v>5776</v>
      </c>
      <c r="F37" s="596">
        <v>5611</v>
      </c>
      <c r="G37" s="596">
        <v>5340</v>
      </c>
      <c r="H37" s="596">
        <v>5947</v>
      </c>
      <c r="I37" s="596">
        <v>4595</v>
      </c>
      <c r="J37" s="596">
        <v>5552</v>
      </c>
      <c r="K37" s="596">
        <v>4706</v>
      </c>
      <c r="L37" s="596">
        <v>4380</v>
      </c>
      <c r="M37" s="596">
        <v>4820</v>
      </c>
      <c r="N37" s="596">
        <v>5913</v>
      </c>
      <c r="O37" s="596">
        <v>6283</v>
      </c>
      <c r="P37" s="596">
        <v>6244</v>
      </c>
      <c r="Q37" s="596">
        <v>6259</v>
      </c>
      <c r="R37" s="596">
        <v>5739</v>
      </c>
      <c r="S37" s="596">
        <v>6451</v>
      </c>
      <c r="T37" s="596">
        <v>6463</v>
      </c>
      <c r="U37" s="596">
        <v>6725</v>
      </c>
      <c r="V37" s="596">
        <v>7243</v>
      </c>
      <c r="W37" s="596">
        <v>6641</v>
      </c>
      <c r="X37" s="596">
        <v>5900</v>
      </c>
      <c r="Y37" s="596">
        <v>7116</v>
      </c>
      <c r="Z37" s="596">
        <v>6953</v>
      </c>
      <c r="AA37" s="596">
        <v>6616</v>
      </c>
      <c r="AB37" s="596">
        <v>7170</v>
      </c>
      <c r="AC37" s="596">
        <v>7067</v>
      </c>
      <c r="AD37" s="596" t="s">
        <v>345</v>
      </c>
      <c r="AE37" s="596">
        <v>7169</v>
      </c>
      <c r="AF37" s="596">
        <v>6816</v>
      </c>
      <c r="AG37" s="596">
        <v>6385</v>
      </c>
      <c r="AH37" s="596">
        <v>7733</v>
      </c>
      <c r="AI37" s="596">
        <v>7515</v>
      </c>
      <c r="AJ37" s="597">
        <v>5581</v>
      </c>
      <c r="AK37" s="597">
        <v>7360</v>
      </c>
      <c r="AL37" s="598">
        <v>7011</v>
      </c>
      <c r="AM37" s="597">
        <v>7038</v>
      </c>
      <c r="AN37" s="597">
        <v>6864</v>
      </c>
      <c r="AO37" s="597">
        <v>3453</v>
      </c>
      <c r="AP37" s="597">
        <v>2691</v>
      </c>
      <c r="AQ37" s="742">
        <v>128</v>
      </c>
    </row>
    <row r="38" spans="1:43">
      <c r="A38" s="611" t="s">
        <v>333</v>
      </c>
      <c r="B38" s="743">
        <v>1770</v>
      </c>
      <c r="C38" s="600">
        <v>1380</v>
      </c>
      <c r="D38" s="600">
        <v>1349</v>
      </c>
      <c r="E38" s="600">
        <v>1088</v>
      </c>
      <c r="F38" s="600">
        <v>1140</v>
      </c>
      <c r="G38" s="600">
        <v>1096</v>
      </c>
      <c r="H38" s="600">
        <v>1013</v>
      </c>
      <c r="I38" s="600">
        <v>767</v>
      </c>
      <c r="J38" s="600">
        <v>844</v>
      </c>
      <c r="K38" s="600">
        <v>756</v>
      </c>
      <c r="L38" s="600">
        <v>746</v>
      </c>
      <c r="M38" s="600">
        <v>740</v>
      </c>
      <c r="N38" s="600">
        <v>920</v>
      </c>
      <c r="O38" s="600">
        <v>963</v>
      </c>
      <c r="P38" s="600">
        <v>973</v>
      </c>
      <c r="Q38" s="600">
        <v>977</v>
      </c>
      <c r="R38" s="600">
        <v>920</v>
      </c>
      <c r="S38" s="600">
        <v>1199</v>
      </c>
      <c r="T38" s="600">
        <v>1170</v>
      </c>
      <c r="U38" s="600">
        <v>1183</v>
      </c>
      <c r="V38" s="600">
        <v>1282</v>
      </c>
      <c r="W38" s="600">
        <v>1246</v>
      </c>
      <c r="X38" s="600">
        <v>1028</v>
      </c>
      <c r="Y38" s="600">
        <v>1297</v>
      </c>
      <c r="Z38" s="600">
        <v>1304</v>
      </c>
      <c r="AA38" s="600">
        <v>1218</v>
      </c>
      <c r="AB38" s="600">
        <v>1322</v>
      </c>
      <c r="AC38" s="600">
        <v>1322</v>
      </c>
      <c r="AD38" s="600">
        <v>1045</v>
      </c>
      <c r="AE38" s="600">
        <v>1398</v>
      </c>
      <c r="AF38" s="600">
        <v>1327</v>
      </c>
      <c r="AG38" s="600">
        <v>1181</v>
      </c>
      <c r="AH38" s="600">
        <v>1431</v>
      </c>
      <c r="AI38" s="600">
        <v>1390</v>
      </c>
      <c r="AJ38" s="601">
        <v>1033</v>
      </c>
      <c r="AK38" s="601">
        <v>1362</v>
      </c>
      <c r="AL38" s="601">
        <v>1297</v>
      </c>
      <c r="AM38" s="601">
        <v>1302</v>
      </c>
      <c r="AN38" s="601">
        <v>1270</v>
      </c>
      <c r="AO38" s="601">
        <v>639</v>
      </c>
      <c r="AP38" s="601">
        <v>498</v>
      </c>
      <c r="AQ38" s="602" t="s">
        <v>117</v>
      </c>
    </row>
    <row r="39" spans="1:43">
      <c r="A39" s="607" t="s">
        <v>346</v>
      </c>
      <c r="B39" s="734"/>
      <c r="C39" s="591"/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735"/>
      <c r="AM39" s="591"/>
      <c r="AN39" s="591"/>
      <c r="AO39" s="591"/>
      <c r="AP39" s="591"/>
      <c r="AQ39" s="603"/>
    </row>
    <row r="40" spans="1:43">
      <c r="A40" s="610" t="s">
        <v>332</v>
      </c>
      <c r="B40" s="741">
        <v>834</v>
      </c>
      <c r="C40" s="596">
        <v>984</v>
      </c>
      <c r="D40" s="596">
        <v>880</v>
      </c>
      <c r="E40" s="596">
        <v>1587</v>
      </c>
      <c r="F40" s="596">
        <v>1066</v>
      </c>
      <c r="G40" s="596">
        <v>1005</v>
      </c>
      <c r="H40" s="596">
        <v>963</v>
      </c>
      <c r="I40" s="596">
        <v>834</v>
      </c>
      <c r="J40" s="596">
        <v>812</v>
      </c>
      <c r="K40" s="596">
        <v>790</v>
      </c>
      <c r="L40" s="596">
        <v>647</v>
      </c>
      <c r="M40" s="596">
        <v>481</v>
      </c>
      <c r="N40" s="596">
        <v>486</v>
      </c>
      <c r="O40" s="596">
        <v>578</v>
      </c>
      <c r="P40" s="596">
        <v>761</v>
      </c>
      <c r="Q40" s="596">
        <v>618</v>
      </c>
      <c r="R40" s="596">
        <v>518</v>
      </c>
      <c r="S40" s="596">
        <v>471</v>
      </c>
      <c r="T40" s="596">
        <v>496</v>
      </c>
      <c r="U40" s="596">
        <v>471</v>
      </c>
      <c r="V40" s="596">
        <v>443</v>
      </c>
      <c r="W40" s="596">
        <v>410</v>
      </c>
      <c r="X40" s="596">
        <v>395</v>
      </c>
      <c r="Y40" s="596">
        <v>353</v>
      </c>
      <c r="Z40" s="596">
        <v>355</v>
      </c>
      <c r="AA40" s="596">
        <v>351</v>
      </c>
      <c r="AB40" s="596">
        <v>325</v>
      </c>
      <c r="AC40" s="596" t="s">
        <v>81</v>
      </c>
      <c r="AD40" s="596" t="s">
        <v>81</v>
      </c>
      <c r="AE40" s="596">
        <v>886</v>
      </c>
      <c r="AF40" s="596">
        <v>861</v>
      </c>
      <c r="AG40" s="596">
        <v>847</v>
      </c>
      <c r="AH40" s="596">
        <v>226.74</v>
      </c>
      <c r="AI40" s="596">
        <v>217.73</v>
      </c>
      <c r="AJ40" s="597">
        <v>230</v>
      </c>
      <c r="AK40" s="597"/>
      <c r="AL40" s="598"/>
      <c r="AM40" s="597"/>
      <c r="AN40" s="597"/>
      <c r="AO40" s="597"/>
      <c r="AP40" s="597"/>
      <c r="AQ40" s="742"/>
    </row>
    <row r="41" spans="1:43">
      <c r="A41" s="611" t="s">
        <v>333</v>
      </c>
      <c r="B41" s="743">
        <v>68</v>
      </c>
      <c r="C41" s="600">
        <v>92</v>
      </c>
      <c r="D41" s="600">
        <v>78</v>
      </c>
      <c r="E41" s="600">
        <v>70</v>
      </c>
      <c r="F41" s="600">
        <v>77</v>
      </c>
      <c r="G41" s="600">
        <v>62</v>
      </c>
      <c r="H41" s="600">
        <v>62</v>
      </c>
      <c r="I41" s="600">
        <v>58</v>
      </c>
      <c r="J41" s="600">
        <v>50</v>
      </c>
      <c r="K41" s="600">
        <v>47</v>
      </c>
      <c r="L41" s="600">
        <v>49</v>
      </c>
      <c r="M41" s="600">
        <v>42</v>
      </c>
      <c r="N41" s="600">
        <v>39</v>
      </c>
      <c r="O41" s="600">
        <v>46</v>
      </c>
      <c r="P41" s="600">
        <v>26</v>
      </c>
      <c r="Q41" s="600">
        <v>21</v>
      </c>
      <c r="R41" s="600">
        <v>38</v>
      </c>
      <c r="S41" s="600">
        <v>35</v>
      </c>
      <c r="T41" s="600">
        <v>37</v>
      </c>
      <c r="U41" s="600">
        <v>33</v>
      </c>
      <c r="V41" s="600">
        <v>32</v>
      </c>
      <c r="W41" s="600">
        <v>30</v>
      </c>
      <c r="X41" s="600">
        <v>29</v>
      </c>
      <c r="Y41" s="600">
        <v>26</v>
      </c>
      <c r="Z41" s="600">
        <v>26</v>
      </c>
      <c r="AA41" s="600">
        <v>26</v>
      </c>
      <c r="AB41" s="600">
        <v>25</v>
      </c>
      <c r="AC41" s="600" t="s">
        <v>81</v>
      </c>
      <c r="AD41" s="600" t="s">
        <v>81</v>
      </c>
      <c r="AE41" s="600">
        <v>73</v>
      </c>
      <c r="AF41" s="600">
        <v>70</v>
      </c>
      <c r="AG41" s="600">
        <v>69</v>
      </c>
      <c r="AH41" s="600">
        <v>20.00029</v>
      </c>
      <c r="AI41" s="600">
        <v>19.216100000000001</v>
      </c>
      <c r="AJ41" s="601">
        <v>20.399999999999999</v>
      </c>
      <c r="AK41" s="601"/>
      <c r="AL41" s="601"/>
      <c r="AM41" s="601"/>
      <c r="AN41" s="601"/>
      <c r="AO41" s="601"/>
      <c r="AP41" s="601"/>
      <c r="AQ41" s="602"/>
    </row>
    <row r="42" spans="1:43">
      <c r="A42" s="607" t="s">
        <v>347</v>
      </c>
      <c r="B42" s="734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735"/>
      <c r="AM42" s="591"/>
      <c r="AN42" s="591"/>
      <c r="AO42" s="591"/>
      <c r="AP42" s="591"/>
      <c r="AQ42" s="603"/>
    </row>
    <row r="43" spans="1:43">
      <c r="A43" s="610" t="s">
        <v>332</v>
      </c>
      <c r="B43" s="741"/>
      <c r="C43" s="596"/>
      <c r="D43" s="596"/>
      <c r="E43" s="596"/>
      <c r="F43" s="596"/>
      <c r="G43" s="596"/>
      <c r="H43" s="596"/>
      <c r="I43" s="596"/>
      <c r="J43" s="596"/>
      <c r="K43" s="596"/>
      <c r="L43" s="596"/>
      <c r="M43" s="596"/>
      <c r="N43" s="596"/>
      <c r="O43" s="596"/>
      <c r="P43" s="596"/>
      <c r="Q43" s="596"/>
      <c r="R43" s="596"/>
      <c r="S43" s="596"/>
      <c r="T43" s="596"/>
      <c r="U43" s="596"/>
      <c r="V43" s="596"/>
      <c r="W43" s="596"/>
      <c r="X43" s="596"/>
      <c r="Y43" s="596"/>
      <c r="Z43" s="596"/>
      <c r="AA43" s="596"/>
      <c r="AB43" s="596"/>
      <c r="AC43" s="596"/>
      <c r="AD43" s="596"/>
      <c r="AE43" s="596"/>
      <c r="AF43" s="596"/>
      <c r="AG43" s="596">
        <v>256</v>
      </c>
      <c r="AH43" s="596">
        <v>227</v>
      </c>
      <c r="AI43" s="596">
        <v>219</v>
      </c>
      <c r="AJ43" s="597">
        <v>229</v>
      </c>
      <c r="AK43" s="597">
        <v>244</v>
      </c>
      <c r="AL43" s="598">
        <v>229</v>
      </c>
      <c r="AM43" s="597">
        <v>225</v>
      </c>
      <c r="AN43" s="597">
        <v>233</v>
      </c>
      <c r="AO43" s="597">
        <v>266</v>
      </c>
      <c r="AP43" s="597">
        <v>216</v>
      </c>
      <c r="AQ43" s="742">
        <v>266</v>
      </c>
    </row>
    <row r="44" spans="1:43">
      <c r="A44" s="611" t="s">
        <v>333</v>
      </c>
      <c r="B44" s="743"/>
      <c r="C44" s="600"/>
      <c r="D44" s="600"/>
      <c r="E44" s="600"/>
      <c r="F44" s="600"/>
      <c r="G44" s="600"/>
      <c r="H44" s="600"/>
      <c r="I44" s="600"/>
      <c r="J44" s="600"/>
      <c r="K44" s="600"/>
      <c r="L44" s="600"/>
      <c r="M44" s="600"/>
      <c r="N44" s="600"/>
      <c r="O44" s="600"/>
      <c r="P44" s="600"/>
      <c r="Q44" s="600"/>
      <c r="R44" s="600"/>
      <c r="S44" s="600"/>
      <c r="T44" s="600"/>
      <c r="U44" s="600"/>
      <c r="V44" s="600"/>
      <c r="W44" s="600"/>
      <c r="X44" s="600"/>
      <c r="Y44" s="600"/>
      <c r="Z44" s="600"/>
      <c r="AA44" s="600"/>
      <c r="AB44" s="600"/>
      <c r="AC44" s="600"/>
      <c r="AD44" s="600"/>
      <c r="AE44" s="600"/>
      <c r="AF44" s="600"/>
      <c r="AG44" s="600">
        <v>24</v>
      </c>
      <c r="AH44" s="600">
        <v>22</v>
      </c>
      <c r="AI44" s="600">
        <v>19</v>
      </c>
      <c r="AJ44" s="601">
        <v>21</v>
      </c>
      <c r="AK44" s="601">
        <v>23</v>
      </c>
      <c r="AL44" s="601">
        <v>20</v>
      </c>
      <c r="AM44" s="601">
        <v>20</v>
      </c>
      <c r="AN44" s="601">
        <v>21</v>
      </c>
      <c r="AO44" s="601">
        <v>23</v>
      </c>
      <c r="AP44" s="601">
        <v>20</v>
      </c>
      <c r="AQ44" s="602">
        <v>25</v>
      </c>
    </row>
    <row r="45" spans="1:43">
      <c r="A45" s="607" t="s">
        <v>348</v>
      </c>
      <c r="B45" s="734"/>
      <c r="C45" s="591"/>
      <c r="D45" s="591"/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735"/>
      <c r="AM45" s="591"/>
      <c r="AN45" s="591"/>
      <c r="AO45" s="591"/>
      <c r="AP45" s="591"/>
      <c r="AQ45" s="603"/>
    </row>
    <row r="46" spans="1:43">
      <c r="A46" s="610" t="s">
        <v>332</v>
      </c>
      <c r="B46" s="741" t="s">
        <v>81</v>
      </c>
      <c r="C46" s="596">
        <v>2186</v>
      </c>
      <c r="D46" s="596">
        <v>1376</v>
      </c>
      <c r="E46" s="596">
        <v>1275</v>
      </c>
      <c r="F46" s="596">
        <v>50</v>
      </c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6"/>
      <c r="AB46" s="596"/>
      <c r="AC46" s="596"/>
      <c r="AD46" s="596"/>
      <c r="AE46" s="596"/>
      <c r="AF46" s="596"/>
      <c r="AG46" s="596"/>
      <c r="AH46" s="596"/>
      <c r="AI46" s="596"/>
      <c r="AJ46" s="597"/>
      <c r="AK46" s="597"/>
      <c r="AL46" s="598"/>
      <c r="AM46" s="597"/>
      <c r="AN46" s="597"/>
      <c r="AO46" s="597"/>
      <c r="AP46" s="597"/>
      <c r="AQ46" s="742"/>
    </row>
    <row r="47" spans="1:43">
      <c r="A47" s="611" t="s">
        <v>333</v>
      </c>
      <c r="B47" s="743" t="s">
        <v>81</v>
      </c>
      <c r="C47" s="600">
        <v>267</v>
      </c>
      <c r="D47" s="600">
        <v>167</v>
      </c>
      <c r="E47" s="600">
        <v>154</v>
      </c>
      <c r="F47" s="600">
        <v>12</v>
      </c>
      <c r="G47" s="600"/>
      <c r="H47" s="600"/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0"/>
      <c r="X47" s="600"/>
      <c r="Y47" s="600"/>
      <c r="Z47" s="600"/>
      <c r="AA47" s="600"/>
      <c r="AB47" s="600"/>
      <c r="AC47" s="600"/>
      <c r="AD47" s="600"/>
      <c r="AE47" s="600"/>
      <c r="AF47" s="600"/>
      <c r="AG47" s="600"/>
      <c r="AH47" s="600"/>
      <c r="AI47" s="600"/>
      <c r="AJ47" s="601"/>
      <c r="AK47" s="601"/>
      <c r="AL47" s="601"/>
      <c r="AM47" s="601"/>
      <c r="AN47" s="601"/>
      <c r="AO47" s="601"/>
      <c r="AP47" s="601"/>
      <c r="AQ47" s="602"/>
    </row>
    <row r="48" spans="1:43">
      <c r="A48" s="607" t="s">
        <v>349</v>
      </c>
      <c r="B48" s="734"/>
      <c r="C48" s="591"/>
      <c r="D48" s="591"/>
      <c r="E48" s="591"/>
      <c r="F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735"/>
      <c r="AM48" s="591"/>
      <c r="AN48" s="591"/>
      <c r="AO48" s="591"/>
      <c r="AP48" s="591"/>
      <c r="AQ48" s="603"/>
    </row>
    <row r="49" spans="1:43">
      <c r="A49" s="610" t="s">
        <v>332</v>
      </c>
      <c r="B49" s="741">
        <v>7651</v>
      </c>
      <c r="C49" s="596">
        <v>4545</v>
      </c>
      <c r="D49" s="596">
        <v>6104</v>
      </c>
      <c r="E49" s="596">
        <v>4778</v>
      </c>
      <c r="F49" s="596">
        <v>5196</v>
      </c>
      <c r="G49" s="596">
        <v>5119</v>
      </c>
      <c r="H49" s="596">
        <v>5913</v>
      </c>
      <c r="I49" s="596">
        <v>5745</v>
      </c>
      <c r="J49" s="596">
        <v>5548</v>
      </c>
      <c r="K49" s="596">
        <v>5543</v>
      </c>
      <c r="L49" s="596">
        <v>5750</v>
      </c>
      <c r="M49" s="596">
        <v>5129</v>
      </c>
      <c r="N49" s="596">
        <v>5475</v>
      </c>
      <c r="O49" s="596">
        <v>5947</v>
      </c>
      <c r="P49" s="596">
        <v>5885</v>
      </c>
      <c r="Q49" s="596">
        <v>6197</v>
      </c>
      <c r="R49" s="596">
        <v>6341</v>
      </c>
      <c r="S49" s="596">
        <v>7071</v>
      </c>
      <c r="T49" s="596">
        <v>7078</v>
      </c>
      <c r="U49" s="596">
        <v>6488</v>
      </c>
      <c r="V49" s="596">
        <v>6420</v>
      </c>
      <c r="W49" s="596">
        <v>6015</v>
      </c>
      <c r="X49" s="596">
        <v>6273</v>
      </c>
      <c r="Y49" s="596">
        <v>6731</v>
      </c>
      <c r="Z49" s="596">
        <v>6526</v>
      </c>
      <c r="AA49" s="596">
        <v>6568</v>
      </c>
      <c r="AB49" s="596">
        <v>5587</v>
      </c>
      <c r="AC49" s="596">
        <v>5000</v>
      </c>
      <c r="AD49" s="596">
        <v>5759</v>
      </c>
      <c r="AE49" s="596">
        <v>5085</v>
      </c>
      <c r="AF49" s="596">
        <v>5383</v>
      </c>
      <c r="AG49" s="596">
        <v>4060</v>
      </c>
      <c r="AH49" s="596">
        <v>2450</v>
      </c>
      <c r="AI49" s="596"/>
      <c r="AJ49" s="597"/>
      <c r="AK49" s="597"/>
      <c r="AL49" s="598"/>
      <c r="AM49" s="597"/>
      <c r="AN49" s="597"/>
      <c r="AO49" s="597"/>
      <c r="AP49" s="597"/>
      <c r="AQ49" s="742"/>
    </row>
    <row r="50" spans="1:43">
      <c r="A50" s="611" t="s">
        <v>333</v>
      </c>
      <c r="B50" s="743">
        <v>541</v>
      </c>
      <c r="C50" s="600">
        <v>341</v>
      </c>
      <c r="D50" s="600">
        <v>459</v>
      </c>
      <c r="E50" s="600">
        <v>360</v>
      </c>
      <c r="F50" s="600">
        <v>391</v>
      </c>
      <c r="G50" s="600">
        <v>384</v>
      </c>
      <c r="H50" s="600">
        <v>449</v>
      </c>
      <c r="I50" s="600">
        <v>437</v>
      </c>
      <c r="J50" s="600">
        <v>416</v>
      </c>
      <c r="K50" s="600">
        <v>416</v>
      </c>
      <c r="L50" s="600">
        <v>431</v>
      </c>
      <c r="M50" s="600">
        <v>485</v>
      </c>
      <c r="N50" s="600">
        <v>411</v>
      </c>
      <c r="O50" s="600">
        <v>446</v>
      </c>
      <c r="P50" s="600">
        <v>441</v>
      </c>
      <c r="Q50" s="600">
        <v>471</v>
      </c>
      <c r="R50" s="600">
        <v>476</v>
      </c>
      <c r="S50" s="600">
        <v>530</v>
      </c>
      <c r="T50" s="600">
        <v>531</v>
      </c>
      <c r="U50" s="600">
        <v>487</v>
      </c>
      <c r="V50" s="600">
        <v>482</v>
      </c>
      <c r="W50" s="600">
        <v>451</v>
      </c>
      <c r="X50" s="600">
        <v>470</v>
      </c>
      <c r="Y50" s="600">
        <v>505</v>
      </c>
      <c r="Z50" s="600">
        <v>489</v>
      </c>
      <c r="AA50" s="600">
        <v>493</v>
      </c>
      <c r="AB50" s="600">
        <v>419</v>
      </c>
      <c r="AC50" s="600">
        <v>400</v>
      </c>
      <c r="AD50" s="600">
        <v>438</v>
      </c>
      <c r="AE50" s="600">
        <v>386</v>
      </c>
      <c r="AF50" s="600">
        <v>409</v>
      </c>
      <c r="AG50" s="600">
        <v>308</v>
      </c>
      <c r="AH50" s="600">
        <v>186.2</v>
      </c>
      <c r="AI50" s="600"/>
      <c r="AJ50" s="601"/>
      <c r="AK50" s="601"/>
      <c r="AL50" s="601"/>
      <c r="AM50" s="601"/>
      <c r="AN50" s="601"/>
      <c r="AO50" s="601"/>
      <c r="AP50" s="601"/>
      <c r="AQ50" s="602"/>
    </row>
    <row r="51" spans="1:43">
      <c r="A51" s="607" t="s">
        <v>350</v>
      </c>
      <c r="B51" s="734"/>
      <c r="C51" s="591"/>
      <c r="D51" s="591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91"/>
      <c r="T51" s="591"/>
      <c r="U51" s="591"/>
      <c r="V51" s="591"/>
      <c r="W51" s="591"/>
      <c r="X51" s="591"/>
      <c r="Y51" s="591"/>
      <c r="Z51" s="591"/>
      <c r="AA51" s="591"/>
      <c r="AB51" s="591"/>
      <c r="AC51" s="591"/>
      <c r="AD51" s="591"/>
      <c r="AE51" s="591"/>
      <c r="AF51" s="591"/>
      <c r="AG51" s="591"/>
      <c r="AH51" s="591"/>
      <c r="AI51" s="591"/>
      <c r="AJ51" s="591"/>
      <c r="AK51" s="591"/>
      <c r="AL51" s="735"/>
      <c r="AM51" s="591"/>
      <c r="AN51" s="591"/>
      <c r="AO51" s="591"/>
      <c r="AP51" s="591"/>
      <c r="AQ51" s="603"/>
    </row>
    <row r="52" spans="1:43">
      <c r="A52" s="610" t="s">
        <v>332</v>
      </c>
      <c r="B52" s="741" t="s">
        <v>81</v>
      </c>
      <c r="C52" s="596">
        <v>2371</v>
      </c>
      <c r="D52" s="596">
        <v>1197</v>
      </c>
      <c r="E52" s="596">
        <v>989</v>
      </c>
      <c r="F52" s="596">
        <v>801</v>
      </c>
      <c r="G52" s="596"/>
      <c r="H52" s="596"/>
      <c r="I52" s="596"/>
      <c r="J52" s="596"/>
      <c r="K52" s="596"/>
      <c r="L52" s="596"/>
      <c r="M52" s="596"/>
      <c r="N52" s="596"/>
      <c r="O52" s="596"/>
      <c r="P52" s="596"/>
      <c r="Q52" s="596"/>
      <c r="R52" s="596"/>
      <c r="S52" s="596"/>
      <c r="T52" s="596"/>
      <c r="U52" s="596"/>
      <c r="V52" s="596"/>
      <c r="W52" s="596"/>
      <c r="X52" s="596"/>
      <c r="Y52" s="596"/>
      <c r="Z52" s="596"/>
      <c r="AA52" s="596"/>
      <c r="AB52" s="596"/>
      <c r="AC52" s="596"/>
      <c r="AD52" s="596"/>
      <c r="AE52" s="596"/>
      <c r="AF52" s="596"/>
      <c r="AG52" s="596"/>
      <c r="AH52" s="596"/>
      <c r="AI52" s="596"/>
      <c r="AJ52" s="597"/>
      <c r="AK52" s="597"/>
      <c r="AL52" s="598"/>
      <c r="AM52" s="597"/>
      <c r="AN52" s="597"/>
      <c r="AO52" s="597"/>
      <c r="AP52" s="597"/>
      <c r="AQ52" s="742"/>
    </row>
    <row r="53" spans="1:43">
      <c r="A53" s="611" t="s">
        <v>333</v>
      </c>
      <c r="B53" s="743" t="s">
        <v>81</v>
      </c>
      <c r="C53" s="600">
        <v>629</v>
      </c>
      <c r="D53" s="600">
        <v>340</v>
      </c>
      <c r="E53" s="600">
        <v>262</v>
      </c>
      <c r="F53" s="600">
        <v>228</v>
      </c>
      <c r="G53" s="600"/>
      <c r="H53" s="600"/>
      <c r="I53" s="600"/>
      <c r="J53" s="600"/>
      <c r="K53" s="600"/>
      <c r="L53" s="600"/>
      <c r="M53" s="600"/>
      <c r="N53" s="600"/>
      <c r="O53" s="600"/>
      <c r="P53" s="600"/>
      <c r="Q53" s="600"/>
      <c r="R53" s="600"/>
      <c r="S53" s="600"/>
      <c r="T53" s="600"/>
      <c r="U53" s="600"/>
      <c r="V53" s="600"/>
      <c r="W53" s="600"/>
      <c r="X53" s="600"/>
      <c r="Y53" s="600"/>
      <c r="Z53" s="600"/>
      <c r="AA53" s="600"/>
      <c r="AB53" s="600"/>
      <c r="AC53" s="600"/>
      <c r="AD53" s="600"/>
      <c r="AE53" s="600"/>
      <c r="AF53" s="600"/>
      <c r="AG53" s="600"/>
      <c r="AH53" s="600"/>
      <c r="AI53" s="600"/>
      <c r="AJ53" s="601"/>
      <c r="AK53" s="601"/>
      <c r="AL53" s="601"/>
      <c r="AM53" s="601"/>
      <c r="AN53" s="601"/>
      <c r="AO53" s="601"/>
      <c r="AP53" s="601"/>
      <c r="AQ53" s="602"/>
    </row>
    <row r="54" spans="1:43">
      <c r="A54" s="607" t="s">
        <v>351</v>
      </c>
      <c r="B54" s="734"/>
      <c r="C54" s="591"/>
      <c r="D54" s="591"/>
      <c r="E54" s="591"/>
      <c r="F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735"/>
      <c r="AM54" s="591"/>
      <c r="AN54" s="591"/>
      <c r="AO54" s="591"/>
      <c r="AP54" s="591"/>
      <c r="AQ54" s="603"/>
    </row>
    <row r="55" spans="1:43">
      <c r="A55" s="610" t="s">
        <v>332</v>
      </c>
      <c r="B55" s="741"/>
      <c r="C55" s="596"/>
      <c r="D55" s="596"/>
      <c r="E55" s="596"/>
      <c r="F55" s="596"/>
      <c r="G55" s="596"/>
      <c r="H55" s="596"/>
      <c r="I55" s="596"/>
      <c r="J55" s="596"/>
      <c r="K55" s="596"/>
      <c r="L55" s="596"/>
      <c r="M55" s="596"/>
      <c r="N55" s="596"/>
      <c r="O55" s="596"/>
      <c r="P55" s="596"/>
      <c r="Q55" s="596"/>
      <c r="R55" s="596"/>
      <c r="S55" s="596"/>
      <c r="T55" s="596"/>
      <c r="U55" s="596"/>
      <c r="V55" s="596"/>
      <c r="W55" s="596"/>
      <c r="X55" s="596"/>
      <c r="Y55" s="596"/>
      <c r="Z55" s="596"/>
      <c r="AA55" s="596"/>
      <c r="AB55" s="596"/>
      <c r="AC55" s="596"/>
      <c r="AD55" s="596"/>
      <c r="AE55" s="596"/>
      <c r="AF55" s="596"/>
      <c r="AG55" s="596">
        <v>8916</v>
      </c>
      <c r="AH55" s="596">
        <v>3339</v>
      </c>
      <c r="AI55" s="596">
        <v>9240</v>
      </c>
      <c r="AJ55" s="597">
        <v>8990</v>
      </c>
      <c r="AK55" s="597">
        <v>9360</v>
      </c>
      <c r="AL55" s="598">
        <v>10487</v>
      </c>
      <c r="AM55" s="597">
        <v>9401</v>
      </c>
      <c r="AN55" s="597">
        <v>8920</v>
      </c>
      <c r="AO55" s="597">
        <v>6426</v>
      </c>
      <c r="AP55" s="597">
        <v>2366</v>
      </c>
      <c r="AQ55" s="742">
        <v>3396</v>
      </c>
    </row>
    <row r="56" spans="1:43">
      <c r="A56" s="611" t="s">
        <v>333</v>
      </c>
      <c r="B56" s="743"/>
      <c r="C56" s="600"/>
      <c r="D56" s="600"/>
      <c r="E56" s="600"/>
      <c r="F56" s="600"/>
      <c r="G56" s="600"/>
      <c r="H56" s="600"/>
      <c r="I56" s="600"/>
      <c r="J56" s="600"/>
      <c r="K56" s="600"/>
      <c r="L56" s="600"/>
      <c r="M56" s="600"/>
      <c r="N56" s="600"/>
      <c r="O56" s="600"/>
      <c r="P56" s="600"/>
      <c r="Q56" s="600"/>
      <c r="R56" s="600"/>
      <c r="S56" s="600"/>
      <c r="T56" s="600"/>
      <c r="U56" s="600"/>
      <c r="V56" s="600"/>
      <c r="W56" s="600"/>
      <c r="X56" s="600"/>
      <c r="Y56" s="600"/>
      <c r="Z56" s="600"/>
      <c r="AA56" s="600"/>
      <c r="AB56" s="600"/>
      <c r="AC56" s="600"/>
      <c r="AD56" s="600"/>
      <c r="AE56" s="600"/>
      <c r="AF56" s="600"/>
      <c r="AG56" s="600">
        <v>237</v>
      </c>
      <c r="AH56" s="600">
        <v>89</v>
      </c>
      <c r="AI56" s="600">
        <v>246</v>
      </c>
      <c r="AJ56" s="601">
        <v>239</v>
      </c>
      <c r="AK56" s="601">
        <v>249</v>
      </c>
      <c r="AL56" s="601">
        <v>279</v>
      </c>
      <c r="AM56" s="601">
        <v>250</v>
      </c>
      <c r="AN56" s="601">
        <v>237</v>
      </c>
      <c r="AO56" s="601">
        <v>170</v>
      </c>
      <c r="AP56" s="601">
        <v>63</v>
      </c>
      <c r="AQ56" s="602">
        <v>90</v>
      </c>
    </row>
    <row r="57" spans="1:43">
      <c r="A57" s="607" t="s">
        <v>352</v>
      </c>
      <c r="B57" s="734"/>
      <c r="C57" s="591"/>
      <c r="D57" s="591"/>
      <c r="E57" s="591"/>
      <c r="F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735"/>
      <c r="AM57" s="591"/>
      <c r="AN57" s="591"/>
      <c r="AO57" s="591"/>
      <c r="AP57" s="591"/>
      <c r="AQ57" s="603"/>
    </row>
    <row r="58" spans="1:43">
      <c r="A58" s="610" t="s">
        <v>332</v>
      </c>
      <c r="B58" s="741"/>
      <c r="C58" s="596"/>
      <c r="D58" s="596"/>
      <c r="E58" s="596"/>
      <c r="F58" s="596"/>
      <c r="G58" s="596">
        <v>653</v>
      </c>
      <c r="H58" s="596">
        <v>548</v>
      </c>
      <c r="I58" s="596">
        <v>457</v>
      </c>
      <c r="J58" s="596">
        <v>491</v>
      </c>
      <c r="K58" s="596">
        <v>475</v>
      </c>
      <c r="L58" s="596">
        <v>431</v>
      </c>
      <c r="M58" s="596">
        <v>434</v>
      </c>
      <c r="N58" s="596">
        <v>356</v>
      </c>
      <c r="O58" s="596">
        <v>268</v>
      </c>
      <c r="P58" s="596">
        <v>206</v>
      </c>
      <c r="Q58" s="596">
        <v>157</v>
      </c>
      <c r="R58" s="596">
        <v>173</v>
      </c>
      <c r="S58" s="596">
        <v>178</v>
      </c>
      <c r="T58" s="596">
        <v>266</v>
      </c>
      <c r="U58" s="596">
        <v>245</v>
      </c>
      <c r="V58" s="596">
        <v>257</v>
      </c>
      <c r="W58" s="596">
        <v>234</v>
      </c>
      <c r="X58" s="596">
        <v>241</v>
      </c>
      <c r="Y58" s="596">
        <v>201</v>
      </c>
      <c r="Z58" s="596">
        <v>185</v>
      </c>
      <c r="AA58" s="596">
        <v>187</v>
      </c>
      <c r="AB58" s="596">
        <v>183</v>
      </c>
      <c r="AC58" s="596">
        <v>167</v>
      </c>
      <c r="AD58" s="596">
        <v>166</v>
      </c>
      <c r="AE58" s="596">
        <v>0</v>
      </c>
      <c r="AF58" s="596">
        <v>0</v>
      </c>
      <c r="AG58" s="596"/>
      <c r="AH58" s="596"/>
      <c r="AI58" s="596"/>
      <c r="AJ58" s="597"/>
      <c r="AK58" s="597"/>
      <c r="AL58" s="598"/>
      <c r="AM58" s="597"/>
      <c r="AN58" s="597"/>
      <c r="AO58" s="597"/>
      <c r="AP58" s="597"/>
      <c r="AQ58" s="742"/>
    </row>
    <row r="59" spans="1:43">
      <c r="A59" s="611" t="s">
        <v>333</v>
      </c>
      <c r="B59" s="743"/>
      <c r="C59" s="600"/>
      <c r="D59" s="600"/>
      <c r="E59" s="600"/>
      <c r="F59" s="600"/>
      <c r="G59" s="600">
        <v>56</v>
      </c>
      <c r="H59" s="600">
        <v>47</v>
      </c>
      <c r="I59" s="600">
        <v>39</v>
      </c>
      <c r="J59" s="600">
        <v>42</v>
      </c>
      <c r="K59" s="600">
        <v>41</v>
      </c>
      <c r="L59" s="600">
        <v>37</v>
      </c>
      <c r="M59" s="600">
        <v>37</v>
      </c>
      <c r="N59" s="600">
        <v>31</v>
      </c>
      <c r="O59" s="600">
        <v>23</v>
      </c>
      <c r="P59" s="600">
        <v>17</v>
      </c>
      <c r="Q59" s="600">
        <v>14</v>
      </c>
      <c r="R59" s="600">
        <v>15</v>
      </c>
      <c r="S59" s="600">
        <v>15</v>
      </c>
      <c r="T59" s="600">
        <v>23</v>
      </c>
      <c r="U59" s="600">
        <v>21</v>
      </c>
      <c r="V59" s="600">
        <v>22</v>
      </c>
      <c r="W59" s="600">
        <v>20</v>
      </c>
      <c r="X59" s="600">
        <v>21</v>
      </c>
      <c r="Y59" s="600">
        <v>17</v>
      </c>
      <c r="Z59" s="600">
        <v>16</v>
      </c>
      <c r="AA59" s="600">
        <v>16</v>
      </c>
      <c r="AB59" s="600">
        <v>16</v>
      </c>
      <c r="AC59" s="600">
        <v>14</v>
      </c>
      <c r="AD59" s="600">
        <v>14</v>
      </c>
      <c r="AE59" s="600">
        <v>0</v>
      </c>
      <c r="AF59" s="600">
        <v>0</v>
      </c>
      <c r="AG59" s="600"/>
      <c r="AH59" s="600"/>
      <c r="AI59" s="600"/>
      <c r="AJ59" s="601"/>
      <c r="AK59" s="601"/>
      <c r="AL59" s="601"/>
      <c r="AM59" s="601"/>
      <c r="AN59" s="601"/>
      <c r="AO59" s="601"/>
      <c r="AP59" s="601"/>
      <c r="AQ59" s="602"/>
    </row>
    <row r="60" spans="1:43">
      <c r="A60" s="607" t="s">
        <v>353</v>
      </c>
      <c r="B60" s="734"/>
      <c r="C60" s="591"/>
      <c r="D60" s="591"/>
      <c r="E60" s="591"/>
      <c r="F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735"/>
      <c r="AM60" s="591"/>
      <c r="AN60" s="591"/>
      <c r="AO60" s="591"/>
      <c r="AP60" s="591"/>
      <c r="AQ60" s="603"/>
    </row>
    <row r="61" spans="1:43">
      <c r="A61" s="610" t="s">
        <v>332</v>
      </c>
      <c r="B61" s="741"/>
      <c r="C61" s="596"/>
      <c r="D61" s="596"/>
      <c r="E61" s="596"/>
      <c r="F61" s="596"/>
      <c r="G61" s="596"/>
      <c r="H61" s="596">
        <v>58</v>
      </c>
      <c r="I61" s="596">
        <v>748</v>
      </c>
      <c r="J61" s="596">
        <v>697</v>
      </c>
      <c r="K61" s="596">
        <v>767</v>
      </c>
      <c r="L61" s="596">
        <v>542</v>
      </c>
      <c r="M61" s="596">
        <v>548</v>
      </c>
      <c r="N61" s="596">
        <v>450</v>
      </c>
      <c r="O61" s="596">
        <v>382</v>
      </c>
      <c r="P61" s="596">
        <v>279</v>
      </c>
      <c r="Q61" s="596">
        <v>279</v>
      </c>
      <c r="R61" s="596">
        <v>252</v>
      </c>
      <c r="S61" s="596">
        <v>213</v>
      </c>
      <c r="T61" s="596">
        <v>239</v>
      </c>
      <c r="U61" s="596">
        <v>234</v>
      </c>
      <c r="V61" s="596">
        <v>216</v>
      </c>
      <c r="W61" s="596">
        <v>242</v>
      </c>
      <c r="X61" s="596">
        <v>261</v>
      </c>
      <c r="Y61" s="596">
        <v>250</v>
      </c>
      <c r="Z61" s="596">
        <v>244</v>
      </c>
      <c r="AA61" s="596">
        <v>254</v>
      </c>
      <c r="AB61" s="596">
        <v>247</v>
      </c>
      <c r="AC61" s="596">
        <v>239</v>
      </c>
      <c r="AD61" s="596">
        <v>239</v>
      </c>
      <c r="AE61" s="596">
        <v>151</v>
      </c>
      <c r="AF61" s="596">
        <v>226</v>
      </c>
      <c r="AG61" s="596">
        <v>213</v>
      </c>
      <c r="AH61" s="596">
        <v>195.68799999999999</v>
      </c>
      <c r="AI61" s="596">
        <v>224.1534</v>
      </c>
      <c r="AJ61" s="597">
        <v>237</v>
      </c>
      <c r="AK61" s="597"/>
      <c r="AL61" s="598"/>
      <c r="AM61" s="597"/>
      <c r="AN61" s="597"/>
      <c r="AO61" s="597"/>
      <c r="AP61" s="597"/>
      <c r="AQ61" s="742"/>
    </row>
    <row r="62" spans="1:43">
      <c r="A62" s="611" t="s">
        <v>333</v>
      </c>
      <c r="B62" s="743"/>
      <c r="C62" s="600"/>
      <c r="D62" s="600"/>
      <c r="E62" s="600"/>
      <c r="F62" s="600"/>
      <c r="G62" s="600"/>
      <c r="H62" s="600">
        <v>3</v>
      </c>
      <c r="I62" s="600">
        <v>42</v>
      </c>
      <c r="J62" s="600">
        <v>40</v>
      </c>
      <c r="K62" s="600">
        <v>38</v>
      </c>
      <c r="L62" s="600">
        <v>32</v>
      </c>
      <c r="M62" s="600">
        <v>32</v>
      </c>
      <c r="N62" s="600">
        <v>26</v>
      </c>
      <c r="O62" s="600">
        <v>21</v>
      </c>
      <c r="P62" s="600">
        <v>16</v>
      </c>
      <c r="Q62" s="600">
        <v>16</v>
      </c>
      <c r="R62" s="600">
        <v>15</v>
      </c>
      <c r="S62" s="600">
        <v>12</v>
      </c>
      <c r="T62" s="600">
        <v>12</v>
      </c>
      <c r="U62" s="600">
        <v>11</v>
      </c>
      <c r="V62" s="600">
        <v>10</v>
      </c>
      <c r="W62" s="600">
        <v>11</v>
      </c>
      <c r="X62" s="600">
        <v>11</v>
      </c>
      <c r="Y62" s="600">
        <v>11</v>
      </c>
      <c r="Z62" s="600">
        <v>11</v>
      </c>
      <c r="AA62" s="600">
        <v>11</v>
      </c>
      <c r="AB62" s="600">
        <v>11</v>
      </c>
      <c r="AC62" s="600">
        <v>11</v>
      </c>
      <c r="AD62" s="600">
        <v>11</v>
      </c>
      <c r="AE62" s="600">
        <v>9</v>
      </c>
      <c r="AF62" s="600">
        <v>9</v>
      </c>
      <c r="AG62" s="600">
        <v>9</v>
      </c>
      <c r="AH62" s="600">
        <v>8.3738189999999992</v>
      </c>
      <c r="AI62" s="600">
        <v>8.9971129999999988</v>
      </c>
      <c r="AJ62" s="601">
        <v>9.1999999999999993</v>
      </c>
      <c r="AK62" s="601"/>
      <c r="AL62" s="601"/>
      <c r="AM62" s="601"/>
      <c r="AN62" s="601"/>
      <c r="AO62" s="601"/>
      <c r="AP62" s="601"/>
      <c r="AQ62" s="602"/>
    </row>
    <row r="63" spans="1:43">
      <c r="A63" s="607" t="s">
        <v>354</v>
      </c>
      <c r="B63" s="734"/>
      <c r="C63" s="591"/>
      <c r="D63" s="591"/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735"/>
      <c r="AM63" s="591"/>
      <c r="AN63" s="591"/>
      <c r="AO63" s="591"/>
      <c r="AP63" s="591"/>
      <c r="AQ63" s="603"/>
    </row>
    <row r="64" spans="1:43">
      <c r="A64" s="610" t="s">
        <v>332</v>
      </c>
      <c r="B64" s="741"/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96"/>
      <c r="O64" s="596"/>
      <c r="P64" s="596"/>
      <c r="Q64" s="596"/>
      <c r="R64" s="596"/>
      <c r="S64" s="596"/>
      <c r="T64" s="596"/>
      <c r="U64" s="596"/>
      <c r="V64" s="596"/>
      <c r="W64" s="596"/>
      <c r="X64" s="596"/>
      <c r="Y64" s="596"/>
      <c r="Z64" s="596"/>
      <c r="AA64" s="596"/>
      <c r="AB64" s="596"/>
      <c r="AC64" s="596"/>
      <c r="AD64" s="596"/>
      <c r="AE64" s="596"/>
      <c r="AF64" s="596">
        <v>2266</v>
      </c>
      <c r="AG64" s="596">
        <v>2611</v>
      </c>
      <c r="AH64" s="596">
        <v>1248.7370000000001</v>
      </c>
      <c r="AI64" s="596">
        <v>2728</v>
      </c>
      <c r="AJ64" s="597">
        <v>2610</v>
      </c>
      <c r="AK64" s="597"/>
      <c r="AL64" s="598"/>
      <c r="AM64" s="597"/>
      <c r="AN64" s="597"/>
      <c r="AO64" s="597"/>
      <c r="AP64" s="597"/>
      <c r="AQ64" s="742"/>
    </row>
    <row r="65" spans="1:43">
      <c r="A65" s="611" t="s">
        <v>333</v>
      </c>
      <c r="B65" s="743"/>
      <c r="C65" s="600"/>
      <c r="D65" s="600"/>
      <c r="E65" s="600"/>
      <c r="F65" s="600"/>
      <c r="G65" s="600"/>
      <c r="H65" s="600"/>
      <c r="I65" s="600"/>
      <c r="J65" s="600"/>
      <c r="K65" s="600"/>
      <c r="L65" s="600"/>
      <c r="M65" s="600"/>
      <c r="N65" s="600"/>
      <c r="O65" s="600"/>
      <c r="P65" s="600"/>
      <c r="Q65" s="600"/>
      <c r="R65" s="600"/>
      <c r="S65" s="600"/>
      <c r="T65" s="600"/>
      <c r="U65" s="600"/>
      <c r="V65" s="600"/>
      <c r="W65" s="600"/>
      <c r="X65" s="600"/>
      <c r="Y65" s="600"/>
      <c r="Z65" s="600"/>
      <c r="AA65" s="600"/>
      <c r="AB65" s="600"/>
      <c r="AC65" s="600"/>
      <c r="AD65" s="600"/>
      <c r="AE65" s="600"/>
      <c r="AF65" s="600">
        <v>126.9</v>
      </c>
      <c r="AG65" s="600">
        <v>144.69999999999999</v>
      </c>
      <c r="AH65" s="600">
        <v>69.929271999999997</v>
      </c>
      <c r="AI65" s="600">
        <v>151.14500000000001</v>
      </c>
      <c r="AJ65" s="601">
        <v>143.76</v>
      </c>
      <c r="AK65" s="601"/>
      <c r="AL65" s="601"/>
      <c r="AM65" s="601"/>
      <c r="AN65" s="601"/>
      <c r="AO65" s="601"/>
      <c r="AP65" s="601"/>
      <c r="AQ65" s="602"/>
    </row>
    <row r="66" spans="1:43">
      <c r="A66" s="607" t="s">
        <v>355</v>
      </c>
      <c r="B66" s="734"/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735"/>
      <c r="AM66" s="591"/>
      <c r="AN66" s="591"/>
      <c r="AO66" s="591"/>
      <c r="AP66" s="591"/>
      <c r="AQ66" s="603"/>
    </row>
    <row r="67" spans="1:43">
      <c r="A67" s="610" t="s">
        <v>332</v>
      </c>
      <c r="B67" s="741"/>
      <c r="C67" s="596"/>
      <c r="D67" s="596"/>
      <c r="E67" s="596"/>
      <c r="F67" s="596"/>
      <c r="G67" s="596"/>
      <c r="H67" s="596"/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596"/>
      <c r="W67" s="596"/>
      <c r="X67" s="596"/>
      <c r="Y67" s="596"/>
      <c r="Z67" s="596"/>
      <c r="AA67" s="596"/>
      <c r="AB67" s="596"/>
      <c r="AC67" s="596"/>
      <c r="AD67" s="596"/>
      <c r="AE67" s="596"/>
      <c r="AF67" s="596">
        <v>518</v>
      </c>
      <c r="AG67" s="596">
        <v>699</v>
      </c>
      <c r="AH67" s="596"/>
      <c r="AI67" s="596"/>
      <c r="AJ67" s="597"/>
      <c r="AK67" s="597"/>
      <c r="AL67" s="598"/>
      <c r="AM67" s="597"/>
      <c r="AN67" s="597"/>
      <c r="AO67" s="597"/>
      <c r="AP67" s="597"/>
      <c r="AQ67" s="742"/>
    </row>
    <row r="68" spans="1:43">
      <c r="A68" s="611" t="s">
        <v>333</v>
      </c>
      <c r="B68" s="743"/>
      <c r="C68" s="600"/>
      <c r="D68" s="600"/>
      <c r="E68" s="600"/>
      <c r="F68" s="600"/>
      <c r="G68" s="600"/>
      <c r="H68" s="600"/>
      <c r="I68" s="600"/>
      <c r="J68" s="600"/>
      <c r="K68" s="600"/>
      <c r="L68" s="600"/>
      <c r="M68" s="600"/>
      <c r="N68" s="600"/>
      <c r="O68" s="600"/>
      <c r="P68" s="600"/>
      <c r="Q68" s="600"/>
      <c r="R68" s="600"/>
      <c r="S68" s="600"/>
      <c r="T68" s="600"/>
      <c r="U68" s="600"/>
      <c r="V68" s="600"/>
      <c r="W68" s="600"/>
      <c r="X68" s="600"/>
      <c r="Y68" s="600"/>
      <c r="Z68" s="600"/>
      <c r="AA68" s="600"/>
      <c r="AB68" s="600"/>
      <c r="AC68" s="600"/>
      <c r="AD68" s="600"/>
      <c r="AE68" s="600"/>
      <c r="AF68" s="600">
        <v>28</v>
      </c>
      <c r="AG68" s="600">
        <v>39</v>
      </c>
      <c r="AH68" s="600"/>
      <c r="AI68" s="600"/>
      <c r="AJ68" s="601"/>
      <c r="AK68" s="601"/>
      <c r="AL68" s="601"/>
      <c r="AM68" s="601"/>
      <c r="AN68" s="601"/>
      <c r="AO68" s="601"/>
      <c r="AP68" s="601"/>
      <c r="AQ68" s="602"/>
    </row>
    <row r="69" spans="1:43">
      <c r="A69" s="612"/>
      <c r="B69" s="596"/>
      <c r="C69" s="596"/>
      <c r="D69" s="596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596"/>
      <c r="AF69" s="596"/>
      <c r="AG69" s="596"/>
      <c r="AH69" s="596"/>
      <c r="AI69" s="596"/>
      <c r="AJ69" s="604"/>
      <c r="AK69" s="604"/>
      <c r="AL69" s="604"/>
      <c r="AM69" s="604"/>
      <c r="AN69" s="604"/>
      <c r="AO69" s="604"/>
      <c r="AP69" s="604"/>
      <c r="AQ69" s="720"/>
    </row>
    <row r="70" spans="1:43">
      <c r="A70" s="729" t="s">
        <v>375</v>
      </c>
      <c r="B70" s="1197"/>
      <c r="C70" s="1197"/>
      <c r="D70" s="1197"/>
      <c r="E70" s="1197"/>
      <c r="F70" s="1197"/>
      <c r="G70" s="1197"/>
      <c r="H70" s="1197"/>
      <c r="I70" s="1197"/>
      <c r="J70" s="1197"/>
      <c r="K70" s="1197"/>
      <c r="L70" s="1197"/>
      <c r="M70" s="1197"/>
      <c r="N70" s="1197"/>
      <c r="O70" s="1197"/>
      <c r="P70" s="1197"/>
      <c r="Q70" s="1197"/>
      <c r="R70" s="1197"/>
      <c r="S70" s="1197"/>
      <c r="T70" s="1197"/>
      <c r="U70" s="1197"/>
      <c r="V70" s="1197"/>
      <c r="W70" s="1197"/>
      <c r="X70" s="1197"/>
      <c r="Y70" s="1197"/>
      <c r="Z70" s="1197"/>
      <c r="AA70" s="1197"/>
      <c r="AB70" s="1197"/>
      <c r="AC70" s="1197"/>
      <c r="AD70" s="1197"/>
      <c r="AE70" s="1197"/>
      <c r="AF70" s="1197"/>
      <c r="AG70" s="1197"/>
      <c r="AH70" s="1197"/>
      <c r="AI70" s="1197"/>
      <c r="AJ70" s="1197"/>
      <c r="AK70" s="1197"/>
      <c r="AL70" s="1197"/>
      <c r="AM70" s="720"/>
      <c r="AN70" s="720"/>
      <c r="AO70" s="720"/>
      <c r="AP70" s="720"/>
      <c r="AQ70" s="721"/>
    </row>
    <row r="71" spans="1:43">
      <c r="A71" s="612"/>
      <c r="B71" s="730">
        <v>1980</v>
      </c>
      <c r="C71" s="731">
        <v>1981</v>
      </c>
      <c r="D71" s="731">
        <v>1982</v>
      </c>
      <c r="E71" s="731">
        <v>1983</v>
      </c>
      <c r="F71" s="731">
        <v>1984</v>
      </c>
      <c r="G71" s="731">
        <v>1985</v>
      </c>
      <c r="H71" s="731">
        <v>1986</v>
      </c>
      <c r="I71" s="731">
        <v>1987</v>
      </c>
      <c r="J71" s="731">
        <v>1988</v>
      </c>
      <c r="K71" s="731">
        <v>1989</v>
      </c>
      <c r="L71" s="731">
        <v>1990</v>
      </c>
      <c r="M71" s="731">
        <v>1991</v>
      </c>
      <c r="N71" s="731">
        <v>1992</v>
      </c>
      <c r="O71" s="731">
        <v>1993</v>
      </c>
      <c r="P71" s="731">
        <v>1994</v>
      </c>
      <c r="Q71" s="731">
        <v>1995</v>
      </c>
      <c r="R71" s="731">
        <v>1996</v>
      </c>
      <c r="S71" s="731">
        <v>1997</v>
      </c>
      <c r="T71" s="731">
        <v>1998</v>
      </c>
      <c r="U71" s="731">
        <v>1999</v>
      </c>
      <c r="V71" s="731">
        <v>2000</v>
      </c>
      <c r="W71" s="731">
        <v>2001</v>
      </c>
      <c r="X71" s="731">
        <v>2002</v>
      </c>
      <c r="Y71" s="731">
        <v>2003</v>
      </c>
      <c r="Z71" s="732">
        <v>2004</v>
      </c>
      <c r="AA71" s="732">
        <v>2005</v>
      </c>
      <c r="AB71" s="732">
        <v>2006</v>
      </c>
      <c r="AC71" s="732">
        <v>2007</v>
      </c>
      <c r="AD71" s="732">
        <v>2008</v>
      </c>
      <c r="AE71" s="732">
        <v>2009</v>
      </c>
      <c r="AF71" s="732">
        <v>2010</v>
      </c>
      <c r="AG71" s="732">
        <v>2011</v>
      </c>
      <c r="AH71" s="732">
        <v>2012</v>
      </c>
      <c r="AI71" s="732">
        <v>2013</v>
      </c>
      <c r="AJ71" s="732">
        <v>2014</v>
      </c>
      <c r="AK71" s="732">
        <v>2015</v>
      </c>
      <c r="AL71" s="732">
        <v>2016</v>
      </c>
      <c r="AM71" s="732">
        <v>2017</v>
      </c>
      <c r="AN71" s="732">
        <v>2018</v>
      </c>
      <c r="AO71" s="732">
        <v>2019</v>
      </c>
      <c r="AP71" s="732">
        <v>2020</v>
      </c>
      <c r="AQ71" s="733">
        <v>2021</v>
      </c>
    </row>
    <row r="72" spans="1:43">
      <c r="A72" s="613" t="s">
        <v>332</v>
      </c>
      <c r="B72" s="744">
        <v>106655</v>
      </c>
      <c r="C72" s="745">
        <v>88994</v>
      </c>
      <c r="D72" s="745">
        <v>86201</v>
      </c>
      <c r="E72" s="745">
        <v>79316</v>
      </c>
      <c r="F72" s="745">
        <v>74844</v>
      </c>
      <c r="G72" s="745">
        <v>71548</v>
      </c>
      <c r="H72" s="745">
        <v>75600</v>
      </c>
      <c r="I72" s="745">
        <v>73857</v>
      </c>
      <c r="J72" s="745">
        <v>77704</v>
      </c>
      <c r="K72" s="745">
        <v>68213</v>
      </c>
      <c r="L72" s="745">
        <v>67975</v>
      </c>
      <c r="M72" s="745">
        <v>70646</v>
      </c>
      <c r="N72" s="745">
        <v>71459</v>
      </c>
      <c r="O72" s="745">
        <v>73425</v>
      </c>
      <c r="P72" s="745">
        <v>73978</v>
      </c>
      <c r="Q72" s="745">
        <v>73723</v>
      </c>
      <c r="R72" s="745">
        <v>76104</v>
      </c>
      <c r="S72" s="745">
        <v>76873</v>
      </c>
      <c r="T72" s="745">
        <v>78710</v>
      </c>
      <c r="U72" s="745">
        <v>76326</v>
      </c>
      <c r="V72" s="745">
        <v>77879</v>
      </c>
      <c r="W72" s="745">
        <v>80444</v>
      </c>
      <c r="X72" s="745">
        <v>78460</v>
      </c>
      <c r="Y72" s="745">
        <v>80206</v>
      </c>
      <c r="Z72" s="745">
        <v>78151</v>
      </c>
      <c r="AA72" s="745">
        <v>77366</v>
      </c>
      <c r="AB72" s="745">
        <v>81209</v>
      </c>
      <c r="AC72" s="745">
        <v>76669</v>
      </c>
      <c r="AD72" s="745">
        <v>75755</v>
      </c>
      <c r="AE72" s="745">
        <v>72046.046999999991</v>
      </c>
      <c r="AF72" s="745">
        <v>73321.94</v>
      </c>
      <c r="AG72" s="745">
        <v>70415</v>
      </c>
      <c r="AH72" s="745">
        <v>64823.716</v>
      </c>
      <c r="AI72" s="745">
        <v>57222.046999999999</v>
      </c>
      <c r="AJ72" s="746">
        <v>55694.672000000006</v>
      </c>
      <c r="AK72" s="747">
        <f>AK31+AK7</f>
        <v>65564.675799999997</v>
      </c>
      <c r="AL72" s="747">
        <v>59156.396999999997</v>
      </c>
      <c r="AM72" s="747">
        <v>57957.999000000003</v>
      </c>
      <c r="AN72" s="747">
        <f t="shared" ref="AN72:AP73" si="0">AN31+AN7</f>
        <v>62396.016620338909</v>
      </c>
      <c r="AO72" s="747">
        <f t="shared" si="0"/>
        <v>56249.370076860017</v>
      </c>
      <c r="AP72" s="747">
        <f t="shared" si="0"/>
        <v>40856.026478156266</v>
      </c>
      <c r="AQ72" s="748">
        <f>+AQ31+AQ7</f>
        <v>40820</v>
      </c>
    </row>
    <row r="73" spans="1:43">
      <c r="A73" s="614" t="s">
        <v>333</v>
      </c>
      <c r="B73" s="749">
        <v>34674</v>
      </c>
      <c r="C73" s="728">
        <v>28342</v>
      </c>
      <c r="D73" s="728">
        <v>25316</v>
      </c>
      <c r="E73" s="728">
        <v>25999</v>
      </c>
      <c r="F73" s="728">
        <v>25859</v>
      </c>
      <c r="G73" s="728">
        <v>24142</v>
      </c>
      <c r="H73" s="728">
        <v>26977</v>
      </c>
      <c r="I73" s="728">
        <v>25255</v>
      </c>
      <c r="J73" s="728">
        <v>29284</v>
      </c>
      <c r="K73" s="728">
        <v>22969</v>
      </c>
      <c r="L73" s="728">
        <v>19609</v>
      </c>
      <c r="M73" s="728">
        <v>22501</v>
      </c>
      <c r="N73" s="728">
        <v>23381</v>
      </c>
      <c r="O73" s="728">
        <v>23312</v>
      </c>
      <c r="P73" s="728">
        <v>22187</v>
      </c>
      <c r="Q73" s="728">
        <v>22275</v>
      </c>
      <c r="R73" s="728">
        <v>21909</v>
      </c>
      <c r="S73" s="728">
        <v>22089</v>
      </c>
      <c r="T73" s="728">
        <v>21582</v>
      </c>
      <c r="U73" s="728">
        <v>21322</v>
      </c>
      <c r="V73" s="728">
        <v>21669</v>
      </c>
      <c r="W73" s="728">
        <v>22140</v>
      </c>
      <c r="X73" s="728">
        <v>20954</v>
      </c>
      <c r="Y73" s="728">
        <v>22147</v>
      </c>
      <c r="Z73" s="728">
        <v>20559</v>
      </c>
      <c r="AA73" s="728">
        <v>20856</v>
      </c>
      <c r="AB73" s="728">
        <v>22199</v>
      </c>
      <c r="AC73" s="728">
        <v>21141</v>
      </c>
      <c r="AD73" s="728">
        <v>20918</v>
      </c>
      <c r="AE73" s="728">
        <v>19481.424363999999</v>
      </c>
      <c r="AF73" s="728">
        <v>17607.0622</v>
      </c>
      <c r="AG73" s="728">
        <v>17207</v>
      </c>
      <c r="AH73" s="728">
        <v>15151.308542800001</v>
      </c>
      <c r="AI73" s="728">
        <v>11475.923741799998</v>
      </c>
      <c r="AJ73" s="589">
        <v>11054.919405999999</v>
      </c>
      <c r="AK73" s="589">
        <f>AK32+AK8</f>
        <v>11461.9857792</v>
      </c>
      <c r="AL73" s="589">
        <v>11373.041638000001</v>
      </c>
      <c r="AM73" s="589">
        <v>11806.545</v>
      </c>
      <c r="AN73" s="589">
        <f t="shared" si="0"/>
        <v>12469.705791</v>
      </c>
      <c r="AO73" s="589">
        <f t="shared" si="0"/>
        <v>12162.05048603774</v>
      </c>
      <c r="AP73" s="589">
        <f t="shared" si="0"/>
        <v>9513.8505356014393</v>
      </c>
      <c r="AQ73" s="590">
        <f>+AQ32+AQ8</f>
        <v>9317</v>
      </c>
    </row>
    <row r="74" spans="1:43">
      <c r="A74" s="1208"/>
      <c r="B74" s="750"/>
      <c r="C74" s="750"/>
      <c r="D74" s="750"/>
      <c r="E74" s="750"/>
      <c r="F74" s="750"/>
      <c r="G74" s="1196"/>
      <c r="H74" s="1196"/>
      <c r="I74" s="1196"/>
      <c r="J74" s="1196"/>
      <c r="K74" s="1196"/>
      <c r="L74" s="1196"/>
      <c r="M74" s="1196"/>
      <c r="N74" s="1196"/>
      <c r="O74" s="1196"/>
      <c r="P74" s="1196"/>
      <c r="Q74" s="1196"/>
      <c r="R74" s="1196"/>
      <c r="S74" s="1196"/>
      <c r="T74" s="1196"/>
      <c r="U74" s="1196"/>
      <c r="V74" s="1196"/>
      <c r="W74" s="1196"/>
      <c r="X74" s="1196"/>
      <c r="Y74" s="1196"/>
      <c r="Z74" s="1196"/>
      <c r="AA74" s="1196"/>
      <c r="AB74" s="1196"/>
      <c r="AC74" s="1196"/>
      <c r="AD74" s="1196"/>
      <c r="AE74" s="1196"/>
      <c r="AF74" s="1196"/>
      <c r="AG74" s="1197"/>
      <c r="AH74" s="1197"/>
      <c r="AI74" s="1197"/>
      <c r="AJ74" s="1197"/>
      <c r="AK74" s="1197"/>
      <c r="AL74" s="1197"/>
      <c r="AM74" s="720"/>
      <c r="AN74" s="720"/>
      <c r="AO74" s="720"/>
      <c r="AP74" s="720"/>
      <c r="AQ74" s="720"/>
    </row>
    <row r="75" spans="1:43">
      <c r="A75" s="751" t="s">
        <v>356</v>
      </c>
      <c r="B75" s="605"/>
      <c r="C75" s="605"/>
      <c r="D75" s="605"/>
      <c r="E75" s="605"/>
      <c r="F75" s="750"/>
      <c r="G75" s="1196"/>
      <c r="H75" s="1196"/>
      <c r="I75" s="1196"/>
      <c r="J75" s="1196"/>
      <c r="K75" s="1196"/>
      <c r="L75" s="1196"/>
      <c r="M75" s="1196"/>
      <c r="N75" s="1196"/>
      <c r="O75" s="1196"/>
      <c r="P75" s="1196"/>
      <c r="Q75" s="1196"/>
      <c r="R75" s="1196"/>
      <c r="S75" s="1196"/>
      <c r="T75" s="1196"/>
      <c r="U75" s="1196"/>
      <c r="V75" s="1196"/>
      <c r="W75" s="1196"/>
      <c r="X75" s="1196"/>
      <c r="Y75" s="1196"/>
      <c r="Z75" s="1196"/>
      <c r="AA75" s="1196"/>
      <c r="AB75" s="1196"/>
      <c r="AC75" s="1196"/>
      <c r="AD75" s="1196"/>
      <c r="AE75" s="1196"/>
      <c r="AF75" s="1196"/>
      <c r="AG75" s="1197"/>
      <c r="AH75" s="1197"/>
      <c r="AI75" s="1197"/>
      <c r="AJ75" s="1197"/>
      <c r="AK75" s="1209"/>
      <c r="AL75" s="1209"/>
      <c r="AM75" s="1209"/>
      <c r="AN75" s="1209"/>
      <c r="AO75" s="1209"/>
      <c r="AP75" s="720"/>
      <c r="AQ75" s="720"/>
    </row>
    <row r="76" spans="1:43">
      <c r="A76" s="615" t="s">
        <v>378</v>
      </c>
      <c r="B76" s="605"/>
      <c r="C76" s="605"/>
      <c r="D76" s="605"/>
      <c r="E76" s="605"/>
      <c r="F76" s="750"/>
      <c r="G76" s="1210"/>
      <c r="H76" s="1210"/>
      <c r="I76" s="1210"/>
      <c r="J76" s="1210"/>
      <c r="K76" s="1210"/>
      <c r="L76" s="1210"/>
      <c r="M76" s="1210"/>
      <c r="N76" s="1210"/>
      <c r="O76" s="1210"/>
      <c r="P76" s="1210"/>
      <c r="Q76" s="1210"/>
      <c r="R76" s="1210"/>
      <c r="S76" s="1210"/>
      <c r="T76" s="1210"/>
      <c r="U76" s="1210"/>
      <c r="V76" s="1210"/>
      <c r="W76" s="1210"/>
      <c r="X76" s="1210"/>
      <c r="Y76" s="1210"/>
      <c r="Z76" s="1210"/>
      <c r="AA76" s="1210"/>
      <c r="AB76" s="1210"/>
      <c r="AC76" s="1210"/>
      <c r="AD76" s="1210"/>
      <c r="AE76" s="1210"/>
      <c r="AF76" s="1210"/>
      <c r="AG76" s="1210"/>
      <c r="AH76" s="1210"/>
      <c r="AI76" s="1210"/>
      <c r="AJ76" s="1210"/>
      <c r="AK76" s="1209"/>
      <c r="AL76" s="1209"/>
      <c r="AM76" s="1209"/>
      <c r="AN76" s="1209"/>
      <c r="AO76" s="1209"/>
      <c r="AP76" s="720"/>
      <c r="AQ76" s="720"/>
    </row>
    <row r="77" spans="1:43">
      <c r="A77" s="615" t="s">
        <v>357</v>
      </c>
      <c r="B77" s="605"/>
      <c r="C77" s="605"/>
      <c r="D77" s="605"/>
      <c r="E77" s="605"/>
      <c r="F77" s="750"/>
      <c r="G77" s="1210"/>
      <c r="H77" s="1210"/>
      <c r="I77" s="1210"/>
      <c r="J77" s="1210"/>
      <c r="K77" s="1210"/>
      <c r="L77" s="1210"/>
      <c r="M77" s="1210"/>
      <c r="N77" s="1210"/>
      <c r="O77" s="1210"/>
      <c r="P77" s="1210"/>
      <c r="Q77" s="1210"/>
      <c r="R77" s="1210"/>
      <c r="S77" s="1210"/>
      <c r="T77" s="1210"/>
      <c r="U77" s="1210"/>
      <c r="V77" s="1210"/>
      <c r="W77" s="1210"/>
      <c r="X77" s="1210"/>
      <c r="Y77" s="1210"/>
      <c r="Z77" s="1210"/>
      <c r="AA77" s="1210"/>
      <c r="AB77" s="1210"/>
      <c r="AC77" s="1210"/>
      <c r="AD77" s="1210"/>
      <c r="AE77" s="1210"/>
      <c r="AF77" s="1210"/>
      <c r="AG77" s="1210"/>
      <c r="AH77" s="1210"/>
      <c r="AI77" s="1210"/>
      <c r="AJ77" s="1210"/>
      <c r="AK77" s="1210"/>
      <c r="AL77" s="1210"/>
      <c r="AM77" s="1210"/>
      <c r="AN77" s="720"/>
      <c r="AO77" s="720"/>
      <c r="AP77" s="1209"/>
      <c r="AQ77" s="720"/>
    </row>
    <row r="78" spans="1:43">
      <c r="A78" s="615" t="s">
        <v>358</v>
      </c>
      <c r="B78" s="605"/>
      <c r="C78" s="605"/>
      <c r="D78" s="605"/>
      <c r="E78" s="605"/>
      <c r="F78" s="750"/>
      <c r="G78" s="1196"/>
      <c r="H78" s="1196"/>
      <c r="I78" s="1197"/>
      <c r="J78" s="1196"/>
      <c r="K78" s="1196"/>
      <c r="L78" s="1196"/>
      <c r="M78" s="1196"/>
      <c r="N78" s="1196"/>
      <c r="O78" s="1196"/>
      <c r="P78" s="1196"/>
      <c r="Q78" s="1196"/>
      <c r="R78" s="1196"/>
      <c r="S78" s="1196"/>
      <c r="T78" s="1196"/>
      <c r="U78" s="1196"/>
      <c r="V78" s="1196"/>
      <c r="W78" s="1196"/>
      <c r="X78" s="1196"/>
      <c r="Y78" s="1196"/>
      <c r="Z78" s="1196"/>
      <c r="AA78" s="1196"/>
      <c r="AB78" s="1196"/>
      <c r="AC78" s="1196"/>
      <c r="AD78" s="1196"/>
      <c r="AE78" s="1196"/>
      <c r="AF78" s="1196"/>
      <c r="AG78" s="1197"/>
      <c r="AH78" s="1197"/>
      <c r="AI78" s="1197"/>
      <c r="AJ78" s="1197"/>
      <c r="AK78" s="1197"/>
      <c r="AL78" s="1197"/>
      <c r="AM78" s="720"/>
      <c r="AN78" s="720"/>
      <c r="AO78" s="720"/>
      <c r="AP78" s="720"/>
      <c r="AQ78" s="720"/>
    </row>
    <row r="79" spans="1:43">
      <c r="A79" s="615" t="s">
        <v>359</v>
      </c>
      <c r="B79" s="605"/>
      <c r="C79" s="605"/>
      <c r="D79" s="605"/>
      <c r="E79" s="605"/>
      <c r="F79" s="750"/>
      <c r="G79" s="1196"/>
      <c r="H79" s="1196"/>
      <c r="I79" s="1196"/>
      <c r="J79" s="1196"/>
      <c r="K79" s="1196"/>
      <c r="L79" s="1196"/>
      <c r="M79" s="1196"/>
      <c r="N79" s="1196"/>
      <c r="O79" s="1196"/>
      <c r="P79" s="1196"/>
      <c r="Q79" s="1196"/>
      <c r="R79" s="1196"/>
      <c r="S79" s="1196"/>
      <c r="T79" s="1196"/>
      <c r="U79" s="1196"/>
      <c r="V79" s="1196"/>
      <c r="W79" s="1196"/>
      <c r="X79" s="1196"/>
      <c r="Y79" s="1196"/>
      <c r="Z79" s="1196"/>
      <c r="AA79" s="1196"/>
      <c r="AB79" s="1196"/>
      <c r="AC79" s="1196"/>
      <c r="AD79" s="1196"/>
      <c r="AE79" s="1196"/>
      <c r="AF79" s="1196"/>
      <c r="AG79" s="1197"/>
      <c r="AH79" s="1197"/>
      <c r="AI79" s="1197"/>
      <c r="AJ79" s="1197"/>
      <c r="AK79" s="1197"/>
      <c r="AL79" s="1197"/>
      <c r="AM79" s="720"/>
      <c r="AN79" s="720"/>
      <c r="AO79" s="720"/>
      <c r="AP79" s="720"/>
      <c r="AQ79" s="720"/>
    </row>
    <row r="80" spans="1:43">
      <c r="A80" s="615" t="s">
        <v>360</v>
      </c>
      <c r="B80" s="605"/>
      <c r="C80" s="605"/>
      <c r="D80" s="605"/>
      <c r="E80" s="605"/>
      <c r="F80" s="750"/>
      <c r="G80" s="1196"/>
      <c r="H80" s="1196"/>
      <c r="I80" s="1196"/>
      <c r="J80" s="1196"/>
      <c r="K80" s="1196"/>
      <c r="L80" s="1196"/>
      <c r="M80" s="1196"/>
      <c r="N80" s="1196"/>
      <c r="O80" s="1196"/>
      <c r="P80" s="1196"/>
      <c r="Q80" s="1196"/>
      <c r="R80" s="1196"/>
      <c r="S80" s="1196"/>
      <c r="T80" s="1196"/>
      <c r="U80" s="1196"/>
      <c r="V80" s="1196"/>
      <c r="W80" s="1196"/>
      <c r="X80" s="1196"/>
      <c r="Y80" s="1196"/>
      <c r="Z80" s="1196"/>
      <c r="AA80" s="1196"/>
      <c r="AB80" s="1196"/>
      <c r="AC80" s="1196"/>
      <c r="AD80" s="1196"/>
      <c r="AE80" s="1196"/>
      <c r="AF80" s="1196"/>
      <c r="AG80" s="1197"/>
      <c r="AH80" s="1197"/>
      <c r="AI80" s="1197"/>
      <c r="AJ80" s="1197"/>
      <c r="AK80" s="1197"/>
      <c r="AL80" s="1197"/>
      <c r="AM80" s="720"/>
      <c r="AN80" s="720"/>
      <c r="AO80" s="720"/>
      <c r="AP80" s="720"/>
      <c r="AQ80" s="720"/>
    </row>
    <row r="81" spans="1:43">
      <c r="A81" s="615" t="s">
        <v>379</v>
      </c>
      <c r="B81" s="605"/>
      <c r="C81" s="605"/>
      <c r="D81" s="605"/>
      <c r="E81" s="605"/>
      <c r="F81" s="750"/>
      <c r="G81" s="1196"/>
      <c r="H81" s="1196"/>
      <c r="I81" s="1196"/>
      <c r="J81" s="1196"/>
      <c r="K81" s="1196"/>
      <c r="L81" s="1196"/>
      <c r="M81" s="1196"/>
      <c r="N81" s="1196"/>
      <c r="O81" s="1196"/>
      <c r="P81" s="1196"/>
      <c r="Q81" s="1196"/>
      <c r="R81" s="1196"/>
      <c r="S81" s="1196"/>
      <c r="T81" s="1196"/>
      <c r="U81" s="1196"/>
      <c r="V81" s="1196"/>
      <c r="W81" s="1196"/>
      <c r="X81" s="1196"/>
      <c r="Y81" s="1196"/>
      <c r="Z81" s="1196"/>
      <c r="AA81" s="1196"/>
      <c r="AB81" s="1196"/>
      <c r="AC81" s="1196"/>
      <c r="AD81" s="1196"/>
      <c r="AE81" s="1196"/>
      <c r="AF81" s="1196"/>
      <c r="AG81" s="1197"/>
      <c r="AH81" s="1197"/>
      <c r="AI81" s="1197"/>
      <c r="AJ81" s="1197"/>
      <c r="AK81" s="1197"/>
      <c r="AL81" s="1197"/>
      <c r="AM81" s="720"/>
      <c r="AN81" s="720"/>
      <c r="AO81" s="720"/>
      <c r="AP81" s="720"/>
      <c r="AQ81" s="720"/>
    </row>
    <row r="82" spans="1:43">
      <c r="A82" s="752" t="s">
        <v>374</v>
      </c>
      <c r="B82" s="753"/>
      <c r="C82" s="753"/>
      <c r="D82" s="753"/>
      <c r="E82" s="753"/>
      <c r="F82" s="753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20"/>
      <c r="X82" s="720"/>
      <c r="Y82" s="720"/>
      <c r="Z82" s="720"/>
      <c r="AA82" s="720"/>
      <c r="AB82" s="720"/>
      <c r="AC82" s="720"/>
      <c r="AD82" s="720"/>
      <c r="AE82" s="720"/>
      <c r="AF82" s="720"/>
      <c r="AG82" s="720"/>
      <c r="AH82" s="720"/>
      <c r="AI82" s="720"/>
      <c r="AJ82" s="720"/>
      <c r="AK82" s="720"/>
      <c r="AL82" s="720"/>
      <c r="AM82" s="720"/>
      <c r="AN82" s="720"/>
      <c r="AO82" s="720"/>
      <c r="AP82" s="720"/>
      <c r="AQ82" s="720"/>
    </row>
    <row r="83" spans="1:43">
      <c r="A83" s="616"/>
      <c r="B83" s="753"/>
      <c r="C83" s="753"/>
      <c r="D83" s="753"/>
      <c r="E83" s="753"/>
      <c r="F83" s="753"/>
      <c r="G83" s="720"/>
      <c r="H83" s="720"/>
      <c r="I83" s="720"/>
      <c r="J83" s="720"/>
      <c r="K83" s="720"/>
      <c r="L83" s="720"/>
      <c r="M83" s="720"/>
      <c r="N83" s="720"/>
      <c r="O83" s="720"/>
      <c r="P83" s="720"/>
      <c r="Q83" s="720"/>
      <c r="R83" s="720"/>
      <c r="S83" s="720"/>
      <c r="T83" s="720"/>
      <c r="U83" s="720"/>
      <c r="V83" s="720"/>
      <c r="W83" s="720"/>
      <c r="X83" s="720"/>
      <c r="Y83" s="720"/>
      <c r="Z83" s="720"/>
      <c r="AA83" s="720"/>
      <c r="AB83" s="720"/>
      <c r="AC83" s="720"/>
      <c r="AD83" s="720"/>
      <c r="AE83" s="720"/>
      <c r="AF83" s="720"/>
      <c r="AG83" s="720"/>
      <c r="AH83" s="720"/>
      <c r="AI83" s="720"/>
      <c r="AJ83" s="720"/>
      <c r="AK83" s="720"/>
      <c r="AL83" s="720"/>
      <c r="AM83" s="720"/>
      <c r="AN83" s="720"/>
      <c r="AO83" s="720"/>
      <c r="AP83" s="720"/>
      <c r="AQ83" s="720"/>
    </row>
    <row r="84" spans="1:43">
      <c r="A84" s="754"/>
      <c r="B84" s="720"/>
      <c r="C84" s="720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720"/>
      <c r="X84" s="720"/>
      <c r="Y84" s="720"/>
      <c r="Z84" s="720"/>
      <c r="AA84" s="720"/>
      <c r="AB84" s="720"/>
      <c r="AC84" s="720"/>
      <c r="AD84" s="720"/>
      <c r="AE84" s="720"/>
      <c r="AF84" s="720"/>
      <c r="AG84" s="720"/>
      <c r="AH84" s="720"/>
      <c r="AI84" s="720"/>
      <c r="AJ84" s="720"/>
      <c r="AK84" s="720"/>
      <c r="AL84" s="720"/>
      <c r="AM84" s="720"/>
      <c r="AN84" s="720"/>
      <c r="AO84" s="720"/>
      <c r="AP84" s="720"/>
      <c r="AQ84" s="720"/>
    </row>
    <row r="85" spans="1:43">
      <c r="A85" s="754"/>
      <c r="B85" s="720"/>
      <c r="C85" s="720"/>
      <c r="D85" s="720"/>
      <c r="E85" s="720"/>
      <c r="F85" s="720"/>
      <c r="G85" s="720"/>
      <c r="H85" s="720"/>
      <c r="I85" s="720"/>
      <c r="J85" s="720"/>
      <c r="K85" s="720"/>
      <c r="L85" s="720"/>
      <c r="M85" s="720"/>
      <c r="N85" s="720"/>
      <c r="O85" s="720"/>
      <c r="P85" s="720"/>
      <c r="Q85" s="720"/>
      <c r="R85" s="720"/>
      <c r="S85" s="720"/>
      <c r="T85" s="720"/>
      <c r="U85" s="720"/>
      <c r="V85" s="720"/>
      <c r="W85" s="720"/>
      <c r="X85" s="720"/>
      <c r="Y85" s="720"/>
      <c r="Z85" s="720"/>
      <c r="AA85" s="720"/>
      <c r="AB85" s="720"/>
      <c r="AC85" s="720"/>
      <c r="AD85" s="720"/>
      <c r="AE85" s="720"/>
      <c r="AF85" s="720"/>
      <c r="AG85" s="720"/>
      <c r="AH85" s="720"/>
      <c r="AI85" s="720"/>
      <c r="AJ85" s="720"/>
      <c r="AK85" s="720"/>
      <c r="AL85" s="720"/>
      <c r="AM85" s="720"/>
      <c r="AN85" s="720"/>
      <c r="AO85" s="720"/>
      <c r="AP85" s="720"/>
      <c r="AQ85" s="720"/>
    </row>
    <row r="86" spans="1:43">
      <c r="A86" s="754"/>
      <c r="B86" s="720"/>
      <c r="C86" s="720"/>
      <c r="D86" s="720"/>
      <c r="E86" s="720"/>
      <c r="F86" s="720"/>
      <c r="G86" s="720"/>
      <c r="H86" s="720"/>
      <c r="I86" s="720"/>
      <c r="J86" s="720"/>
      <c r="K86" s="720"/>
      <c r="L86" s="720"/>
      <c r="M86" s="720"/>
      <c r="N86" s="720"/>
      <c r="O86" s="720"/>
      <c r="P86" s="720"/>
      <c r="Q86" s="720"/>
      <c r="R86" s="720"/>
      <c r="S86" s="720"/>
      <c r="T86" s="720"/>
      <c r="U86" s="720"/>
      <c r="V86" s="720"/>
      <c r="W86" s="720"/>
      <c r="X86" s="720"/>
      <c r="Y86" s="720"/>
      <c r="Z86" s="720"/>
      <c r="AA86" s="720"/>
      <c r="AB86" s="720"/>
      <c r="AC86" s="720"/>
      <c r="AD86" s="720"/>
      <c r="AE86" s="720"/>
      <c r="AF86" s="720"/>
      <c r="AG86" s="720"/>
      <c r="AH86" s="720"/>
      <c r="AI86" s="720"/>
      <c r="AJ86" s="720"/>
      <c r="AK86" s="720"/>
      <c r="AL86" s="720"/>
      <c r="AM86" s="720"/>
      <c r="AN86" s="720"/>
      <c r="AO86" s="720"/>
      <c r="AP86" s="720"/>
      <c r="AQ86" s="720"/>
    </row>
    <row r="87" spans="1:43">
      <c r="A87" s="1208"/>
      <c r="B87" s="720"/>
      <c r="C87" s="720"/>
      <c r="D87" s="720"/>
      <c r="E87" s="720"/>
      <c r="F87" s="720"/>
      <c r="G87" s="720"/>
      <c r="H87" s="720"/>
      <c r="I87" s="720"/>
      <c r="J87" s="720"/>
      <c r="K87" s="720"/>
      <c r="L87" s="720"/>
      <c r="M87" s="720"/>
      <c r="N87" s="720"/>
      <c r="O87" s="720"/>
      <c r="P87" s="720"/>
      <c r="Q87" s="720"/>
      <c r="R87" s="720"/>
      <c r="S87" s="720"/>
      <c r="T87" s="720"/>
      <c r="U87" s="720"/>
      <c r="V87" s="720"/>
      <c r="W87" s="720"/>
      <c r="X87" s="720"/>
      <c r="Y87" s="720"/>
      <c r="Z87" s="720"/>
      <c r="AA87" s="720"/>
      <c r="AB87" s="720"/>
      <c r="AC87" s="720"/>
      <c r="AD87" s="720"/>
      <c r="AE87" s="720"/>
      <c r="AF87" s="720"/>
      <c r="AG87" s="720"/>
      <c r="AH87" s="720"/>
      <c r="AI87" s="720"/>
      <c r="AJ87" s="720"/>
      <c r="AK87" s="720"/>
      <c r="AL87" s="720"/>
      <c r="AM87" s="720"/>
      <c r="AN87" s="720"/>
      <c r="AO87" s="720"/>
      <c r="AP87" s="720"/>
      <c r="AQ87" s="720"/>
    </row>
    <row r="88" spans="1:43">
      <c r="A88" s="1208"/>
      <c r="B88" s="720"/>
      <c r="C88" s="720"/>
      <c r="D88" s="720"/>
      <c r="E88" s="720"/>
      <c r="F88" s="720"/>
      <c r="G88" s="720"/>
      <c r="H88" s="720"/>
      <c r="I88" s="720"/>
      <c r="J88" s="720"/>
      <c r="K88" s="720"/>
      <c r="L88" s="720"/>
      <c r="M88" s="720"/>
      <c r="N88" s="720"/>
      <c r="O88" s="720"/>
      <c r="P88" s="720"/>
      <c r="Q88" s="720"/>
      <c r="R88" s="720"/>
      <c r="S88" s="720"/>
      <c r="T88" s="720"/>
      <c r="U88" s="720"/>
      <c r="V88" s="720"/>
      <c r="W88" s="720"/>
      <c r="X88" s="720"/>
      <c r="Y88" s="720"/>
      <c r="Z88" s="720"/>
      <c r="AA88" s="720"/>
      <c r="AB88" s="720"/>
      <c r="AC88" s="720"/>
      <c r="AD88" s="720"/>
      <c r="AE88" s="720"/>
      <c r="AF88" s="720"/>
      <c r="AG88" s="720"/>
      <c r="AH88" s="720"/>
      <c r="AI88" s="720"/>
      <c r="AJ88" s="720"/>
      <c r="AK88" s="720"/>
      <c r="AL88" s="720"/>
      <c r="AM88" s="720"/>
      <c r="AN88" s="720"/>
      <c r="AO88" s="720"/>
      <c r="AP88" s="720"/>
      <c r="AQ88" s="720"/>
    </row>
    <row r="89" spans="1:43">
      <c r="A89" s="1208"/>
      <c r="B89" s="720"/>
      <c r="C89" s="720"/>
      <c r="D89" s="720"/>
      <c r="E89" s="720"/>
      <c r="F89" s="720"/>
      <c r="G89" s="720"/>
      <c r="H89" s="720"/>
      <c r="I89" s="720"/>
      <c r="J89" s="720"/>
      <c r="K89" s="720"/>
      <c r="L89" s="720"/>
      <c r="M89" s="720"/>
      <c r="N89" s="720"/>
      <c r="O89" s="720"/>
      <c r="P89" s="720"/>
      <c r="Q89" s="720"/>
      <c r="R89" s="720"/>
      <c r="S89" s="720"/>
      <c r="T89" s="720"/>
      <c r="U89" s="720"/>
      <c r="V89" s="720"/>
      <c r="W89" s="720"/>
      <c r="X89" s="720"/>
      <c r="Y89" s="720"/>
      <c r="Z89" s="720"/>
      <c r="AA89" s="720"/>
      <c r="AB89" s="720"/>
      <c r="AC89" s="720"/>
      <c r="AD89" s="720"/>
      <c r="AE89" s="720"/>
      <c r="AF89" s="720"/>
      <c r="AG89" s="720"/>
      <c r="AH89" s="720"/>
      <c r="AI89" s="720"/>
      <c r="AJ89" s="720"/>
      <c r="AK89" s="720"/>
      <c r="AL89" s="720"/>
      <c r="AM89" s="720"/>
      <c r="AN89" s="720"/>
      <c r="AO89" s="720"/>
      <c r="AP89" s="720"/>
      <c r="AQ89" s="720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/>
  <dimension ref="A1:W39"/>
  <sheetViews>
    <sheetView showGridLines="0" workbookViewId="0">
      <pane xSplit="1" ySplit="3" topLeftCell="G4" activePane="bottomRight" state="frozen"/>
      <selection pane="topRight"/>
      <selection pane="bottomLeft"/>
      <selection pane="bottomRight"/>
    </sheetView>
  </sheetViews>
  <sheetFormatPr baseColWidth="10" defaultColWidth="11" defaultRowHeight="11.25"/>
  <cols>
    <col min="1" max="1" width="38.5703125" style="1169" customWidth="1"/>
    <col min="2" max="14" width="8.42578125" style="1169" customWidth="1"/>
    <col min="15" max="15" width="8.42578125" style="449" customWidth="1"/>
    <col min="16" max="23" width="8.42578125" style="1169" customWidth="1"/>
    <col min="24" max="16384" width="11" style="1169"/>
  </cols>
  <sheetData>
    <row r="1" spans="1:23" s="449" customFormat="1" ht="12.75">
      <c r="A1" s="204" t="s">
        <v>439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3" s="21" customFormat="1">
      <c r="W2" s="167" t="s">
        <v>548</v>
      </c>
    </row>
    <row r="3" spans="1:23" s="449" customFormat="1">
      <c r="A3" s="1215"/>
      <c r="B3" s="1216">
        <v>2000</v>
      </c>
      <c r="C3" s="1217">
        <v>2001</v>
      </c>
      <c r="D3" s="1217">
        <v>2002</v>
      </c>
      <c r="E3" s="1217">
        <v>2003</v>
      </c>
      <c r="F3" s="1217">
        <v>2004</v>
      </c>
      <c r="G3" s="1217">
        <v>2005</v>
      </c>
      <c r="H3" s="1217">
        <v>2006</v>
      </c>
      <c r="I3" s="1217">
        <v>2007</v>
      </c>
      <c r="J3" s="1217">
        <v>2008</v>
      </c>
      <c r="K3" s="1217">
        <v>2009</v>
      </c>
      <c r="L3" s="1217">
        <v>2010</v>
      </c>
      <c r="M3" s="1217">
        <v>2011</v>
      </c>
      <c r="N3" s="1217">
        <v>2012</v>
      </c>
      <c r="O3" s="1217">
        <v>2013</v>
      </c>
      <c r="P3" s="1217">
        <v>2014</v>
      </c>
      <c r="Q3" s="1217">
        <v>2015</v>
      </c>
      <c r="R3" s="1217">
        <v>2016</v>
      </c>
      <c r="S3" s="1217">
        <v>2017</v>
      </c>
      <c r="T3" s="1217">
        <v>2018</v>
      </c>
      <c r="U3" s="1217">
        <v>2019</v>
      </c>
      <c r="V3" s="1217">
        <v>2020</v>
      </c>
      <c r="W3" s="1218">
        <v>2021</v>
      </c>
    </row>
    <row r="4" spans="1:23" s="449" customFormat="1">
      <c r="A4" s="1222" t="s">
        <v>128</v>
      </c>
      <c r="B4" s="1219">
        <v>280708</v>
      </c>
      <c r="C4" s="1219">
        <v>288964</v>
      </c>
      <c r="D4" s="1219">
        <v>285214</v>
      </c>
      <c r="E4" s="1219">
        <v>290745</v>
      </c>
      <c r="F4" s="1219">
        <v>303752</v>
      </c>
      <c r="G4" s="1219">
        <v>310103</v>
      </c>
      <c r="H4" s="1219">
        <v>330016</v>
      </c>
      <c r="I4" s="1219">
        <v>343447</v>
      </c>
      <c r="J4" s="1219">
        <v>341532</v>
      </c>
      <c r="K4" s="1219">
        <v>307547</v>
      </c>
      <c r="L4" s="1219">
        <v>313104</v>
      </c>
      <c r="M4" s="1219">
        <v>323833</v>
      </c>
      <c r="N4" s="1219">
        <v>307009</v>
      </c>
      <c r="O4" s="1219">
        <v>305744</v>
      </c>
      <c r="P4" s="1219">
        <v>310142</v>
      </c>
      <c r="Q4" s="1219">
        <v>314816</v>
      </c>
      <c r="R4" s="1219">
        <v>315774</v>
      </c>
      <c r="S4" s="1219">
        <v>313149</v>
      </c>
      <c r="T4" s="1219">
        <v>316772</v>
      </c>
      <c r="U4" s="1219">
        <v>311875</v>
      </c>
      <c r="V4" s="1219">
        <v>304613</v>
      </c>
      <c r="W4" s="1220">
        <v>307272</v>
      </c>
    </row>
    <row r="5" spans="1:23" s="449" customFormat="1">
      <c r="A5" s="1223" t="s">
        <v>129</v>
      </c>
      <c r="B5" s="1212">
        <v>35122</v>
      </c>
      <c r="C5" s="1212">
        <v>37532</v>
      </c>
      <c r="D5" s="1212">
        <v>38498</v>
      </c>
      <c r="E5" s="1212">
        <v>39557</v>
      </c>
      <c r="F5" s="1212">
        <v>39186</v>
      </c>
      <c r="G5" s="1212">
        <v>37044</v>
      </c>
      <c r="H5" s="1212">
        <v>39187</v>
      </c>
      <c r="I5" s="1212">
        <v>37402</v>
      </c>
      <c r="J5" s="1212">
        <v>34313</v>
      </c>
      <c r="K5" s="1212">
        <v>29075</v>
      </c>
      <c r="L5" s="1212">
        <v>28659</v>
      </c>
      <c r="M5" s="1212">
        <v>28542</v>
      </c>
      <c r="N5" s="1212">
        <v>26089</v>
      </c>
      <c r="O5" s="1212">
        <v>24213</v>
      </c>
      <c r="P5" s="1212">
        <v>25260</v>
      </c>
      <c r="Q5" s="1212">
        <v>25458</v>
      </c>
      <c r="R5" s="1212">
        <v>26138</v>
      </c>
      <c r="S5" s="1212">
        <v>25978</v>
      </c>
      <c r="T5" s="1212">
        <v>25763</v>
      </c>
      <c r="U5" s="1212">
        <v>26444</v>
      </c>
      <c r="V5" s="1212">
        <v>25910</v>
      </c>
      <c r="W5" s="1213">
        <v>27282</v>
      </c>
    </row>
    <row r="6" spans="1:23" s="449" customFormat="1">
      <c r="A6" s="1223" t="s">
        <v>130</v>
      </c>
      <c r="B6" s="1212">
        <v>51047</v>
      </c>
      <c r="C6" s="1212">
        <v>53182</v>
      </c>
      <c r="D6" s="1212">
        <v>52889</v>
      </c>
      <c r="E6" s="1212">
        <v>50542</v>
      </c>
      <c r="F6" s="1212">
        <v>47878</v>
      </c>
      <c r="G6" s="1212">
        <v>43847</v>
      </c>
      <c r="H6" s="1212">
        <v>43017</v>
      </c>
      <c r="I6" s="1212">
        <v>42085</v>
      </c>
      <c r="J6" s="1212">
        <v>38356</v>
      </c>
      <c r="K6" s="1212">
        <v>36174</v>
      </c>
      <c r="L6" s="1212">
        <v>35002</v>
      </c>
      <c r="M6" s="1212">
        <v>33107</v>
      </c>
      <c r="N6" s="1212">
        <v>32105</v>
      </c>
      <c r="O6" s="1212">
        <v>32796</v>
      </c>
      <c r="P6" s="1212">
        <v>31808</v>
      </c>
      <c r="Q6" s="1212">
        <v>36078</v>
      </c>
      <c r="R6" s="1212">
        <v>35192</v>
      </c>
      <c r="S6" s="1212">
        <v>34220</v>
      </c>
      <c r="T6" s="1212">
        <v>32685</v>
      </c>
      <c r="U6" s="1212">
        <v>34829</v>
      </c>
      <c r="V6" s="1212">
        <v>34379</v>
      </c>
      <c r="W6" s="1213">
        <v>36175</v>
      </c>
    </row>
    <row r="7" spans="1:23" s="449" customFormat="1">
      <c r="A7" s="1223" t="s">
        <v>131</v>
      </c>
      <c r="B7" s="1212">
        <v>6404</v>
      </c>
      <c r="C7" s="1212">
        <v>6404</v>
      </c>
      <c r="D7" s="1212">
        <v>8047</v>
      </c>
      <c r="E7" s="1212">
        <v>8804</v>
      </c>
      <c r="F7" s="1212">
        <v>9497</v>
      </c>
      <c r="G7" s="1212">
        <v>11961</v>
      </c>
      <c r="H7" s="1212">
        <v>13765</v>
      </c>
      <c r="I7" s="1212">
        <v>14624</v>
      </c>
      <c r="J7" s="1212">
        <v>15322</v>
      </c>
      <c r="K7" s="1212">
        <v>17742</v>
      </c>
      <c r="L7" s="1212">
        <v>19433</v>
      </c>
      <c r="M7" s="1212">
        <v>21214</v>
      </c>
      <c r="N7" s="1212">
        <v>24372</v>
      </c>
      <c r="O7" s="1212">
        <v>27097</v>
      </c>
      <c r="P7" s="1212">
        <v>27854</v>
      </c>
      <c r="Q7" s="1212">
        <v>32297</v>
      </c>
      <c r="R7" s="1212">
        <v>35409</v>
      </c>
      <c r="S7" s="1212">
        <v>35150</v>
      </c>
      <c r="T7" s="1212">
        <v>26950</v>
      </c>
      <c r="U7" s="1212">
        <v>20551</v>
      </c>
      <c r="V7" s="1212">
        <v>32566</v>
      </c>
      <c r="W7" s="1213">
        <v>35130</v>
      </c>
    </row>
    <row r="8" spans="1:23" s="449" customFormat="1">
      <c r="A8" s="1223" t="s">
        <v>132</v>
      </c>
      <c r="B8" s="1212">
        <v>1310</v>
      </c>
      <c r="C8" s="1212">
        <v>1310</v>
      </c>
      <c r="D8" s="1212">
        <v>1322</v>
      </c>
      <c r="E8" s="1212">
        <v>1401</v>
      </c>
      <c r="F8" s="1212">
        <v>1119</v>
      </c>
      <c r="G8" s="1212">
        <v>1393</v>
      </c>
      <c r="H8" s="1212">
        <v>1165</v>
      </c>
      <c r="I8" s="1212">
        <v>1202</v>
      </c>
      <c r="J8" s="1212">
        <v>1308</v>
      </c>
      <c r="K8" s="1212">
        <v>963</v>
      </c>
      <c r="L8" s="1212">
        <v>1087</v>
      </c>
      <c r="M8" s="1212">
        <v>941</v>
      </c>
      <c r="N8" s="1212">
        <v>896</v>
      </c>
      <c r="O8" s="1212">
        <v>634</v>
      </c>
      <c r="P8" s="1212">
        <v>538</v>
      </c>
      <c r="Q8" s="1212">
        <v>563</v>
      </c>
      <c r="R8" s="1212">
        <v>703</v>
      </c>
      <c r="S8" s="1212">
        <v>826</v>
      </c>
      <c r="T8" s="1212">
        <v>892</v>
      </c>
      <c r="U8" s="1212">
        <v>858</v>
      </c>
      <c r="V8" s="1212">
        <v>709</v>
      </c>
      <c r="W8" s="1213">
        <v>731</v>
      </c>
    </row>
    <row r="9" spans="1:23" s="449" customFormat="1">
      <c r="A9" s="1223" t="s">
        <v>133</v>
      </c>
      <c r="B9" s="1212">
        <v>11000</v>
      </c>
      <c r="C9" s="1212">
        <v>11000</v>
      </c>
      <c r="D9" s="1212">
        <v>11000</v>
      </c>
      <c r="E9" s="1212">
        <v>11000</v>
      </c>
      <c r="F9" s="1212">
        <v>11000</v>
      </c>
      <c r="G9" s="1212">
        <v>11000</v>
      </c>
      <c r="H9" s="1212">
        <v>11000</v>
      </c>
      <c r="I9" s="1212">
        <v>11000</v>
      </c>
      <c r="J9" s="1212">
        <v>11042</v>
      </c>
      <c r="K9" s="1212">
        <v>9426</v>
      </c>
      <c r="L9" s="1212">
        <v>8780</v>
      </c>
      <c r="M9" s="1212">
        <v>8926</v>
      </c>
      <c r="N9" s="1212">
        <v>8649</v>
      </c>
      <c r="O9" s="1212">
        <v>9133</v>
      </c>
      <c r="P9" s="1212">
        <v>9381</v>
      </c>
      <c r="Q9" s="1212">
        <v>10439</v>
      </c>
      <c r="R9" s="1212">
        <v>11337</v>
      </c>
      <c r="S9" s="1212">
        <v>11834</v>
      </c>
      <c r="T9" s="1212">
        <v>12635</v>
      </c>
      <c r="U9" s="1212">
        <v>12477</v>
      </c>
      <c r="V9" s="1212">
        <v>12255</v>
      </c>
      <c r="W9" s="1213">
        <v>13629</v>
      </c>
    </row>
    <row r="10" spans="1:23" s="449" customFormat="1">
      <c r="A10" s="1223" t="s">
        <v>134</v>
      </c>
      <c r="B10" s="1212">
        <v>24021</v>
      </c>
      <c r="C10" s="1212">
        <v>22156</v>
      </c>
      <c r="D10" s="1212">
        <v>22516</v>
      </c>
      <c r="E10" s="1212">
        <v>23009</v>
      </c>
      <c r="F10" s="1212">
        <v>23114</v>
      </c>
      <c r="G10" s="1212">
        <v>23299</v>
      </c>
      <c r="H10" s="1212">
        <v>21254</v>
      </c>
      <c r="I10" s="1212">
        <v>20960</v>
      </c>
      <c r="J10" s="1212">
        <v>19480</v>
      </c>
      <c r="K10" s="1212">
        <v>16876</v>
      </c>
      <c r="L10" s="1212">
        <v>15018</v>
      </c>
      <c r="M10" s="1212">
        <v>16120</v>
      </c>
      <c r="N10" s="1212">
        <v>16679</v>
      </c>
      <c r="O10" s="1212">
        <v>16072</v>
      </c>
      <c r="P10" s="1212">
        <v>16184</v>
      </c>
      <c r="Q10" s="1212">
        <v>15500</v>
      </c>
      <c r="R10" s="1212">
        <v>16094</v>
      </c>
      <c r="S10" s="1212">
        <v>15502</v>
      </c>
      <c r="T10" s="1212">
        <v>14998</v>
      </c>
      <c r="U10" s="1212">
        <v>14991</v>
      </c>
      <c r="V10" s="1212">
        <v>14686</v>
      </c>
      <c r="W10" s="1213">
        <v>15342</v>
      </c>
    </row>
    <row r="11" spans="1:23" s="449" customFormat="1">
      <c r="A11" s="1223" t="s">
        <v>135</v>
      </c>
      <c r="B11" s="1212">
        <v>148717</v>
      </c>
      <c r="C11" s="1212">
        <v>161045</v>
      </c>
      <c r="D11" s="1212">
        <v>184549</v>
      </c>
      <c r="E11" s="1212">
        <v>192596</v>
      </c>
      <c r="F11" s="1212">
        <v>220822</v>
      </c>
      <c r="G11" s="1212">
        <v>233230</v>
      </c>
      <c r="H11" s="1212">
        <v>241788</v>
      </c>
      <c r="I11" s="1212">
        <v>258875</v>
      </c>
      <c r="J11" s="1212">
        <v>242983</v>
      </c>
      <c r="K11" s="1212">
        <v>211895</v>
      </c>
      <c r="L11" s="1212">
        <v>210068</v>
      </c>
      <c r="M11" s="1212">
        <v>206843</v>
      </c>
      <c r="N11" s="1212">
        <v>199209</v>
      </c>
      <c r="O11" s="1212">
        <v>192597</v>
      </c>
      <c r="P11" s="1212">
        <v>195767</v>
      </c>
      <c r="Q11" s="1212">
        <v>209390</v>
      </c>
      <c r="R11" s="1212">
        <v>216997</v>
      </c>
      <c r="S11" s="1212">
        <v>231109</v>
      </c>
      <c r="T11" s="1212">
        <v>238994</v>
      </c>
      <c r="U11" s="1212">
        <v>249559</v>
      </c>
      <c r="V11" s="1212">
        <v>242268</v>
      </c>
      <c r="W11" s="1213">
        <v>270176</v>
      </c>
    </row>
    <row r="12" spans="1:23" s="449" customFormat="1">
      <c r="A12" s="1223" t="s">
        <v>136</v>
      </c>
      <c r="B12" s="1212">
        <v>3932</v>
      </c>
      <c r="C12" s="1212">
        <v>3932</v>
      </c>
      <c r="D12" s="1212">
        <v>4677</v>
      </c>
      <c r="E12" s="1212">
        <v>3974</v>
      </c>
      <c r="F12" s="1212">
        <v>5099</v>
      </c>
      <c r="G12" s="1212">
        <v>5824</v>
      </c>
      <c r="H12" s="1212">
        <v>5548</v>
      </c>
      <c r="I12" s="1212">
        <v>6417</v>
      </c>
      <c r="J12" s="1212">
        <v>7354</v>
      </c>
      <c r="K12" s="1212">
        <v>5340</v>
      </c>
      <c r="L12" s="1212">
        <v>5614</v>
      </c>
      <c r="M12" s="1212">
        <v>5912</v>
      </c>
      <c r="N12" s="1212">
        <v>5791</v>
      </c>
      <c r="O12" s="1212">
        <v>5986</v>
      </c>
      <c r="P12" s="1212">
        <v>6310</v>
      </c>
      <c r="Q12" s="1212">
        <v>6263</v>
      </c>
      <c r="R12" s="1212">
        <v>6716</v>
      </c>
      <c r="S12" s="1212">
        <v>6189</v>
      </c>
      <c r="T12" s="1212">
        <v>5775</v>
      </c>
      <c r="U12" s="1212">
        <v>4794</v>
      </c>
      <c r="V12" s="1212">
        <v>4279</v>
      </c>
      <c r="W12" s="1213">
        <v>5237</v>
      </c>
    </row>
    <row r="13" spans="1:23" s="449" customFormat="1">
      <c r="A13" s="1223" t="s">
        <v>137</v>
      </c>
      <c r="B13" s="1212">
        <v>31975</v>
      </c>
      <c r="C13" s="1212">
        <v>30478</v>
      </c>
      <c r="D13" s="1212">
        <v>31967</v>
      </c>
      <c r="E13" s="1212">
        <v>30926</v>
      </c>
      <c r="F13" s="1212">
        <v>32290</v>
      </c>
      <c r="G13" s="1212">
        <v>31857</v>
      </c>
      <c r="H13" s="1212">
        <v>29715</v>
      </c>
      <c r="I13" s="1212">
        <v>29819</v>
      </c>
      <c r="J13" s="1212">
        <v>31036</v>
      </c>
      <c r="K13" s="1212">
        <v>27805</v>
      </c>
      <c r="L13" s="1212">
        <v>29532</v>
      </c>
      <c r="M13" s="1212">
        <v>26863</v>
      </c>
      <c r="N13" s="1212">
        <v>25460</v>
      </c>
      <c r="O13" s="1212">
        <v>24429</v>
      </c>
      <c r="P13" s="1212">
        <v>23401</v>
      </c>
      <c r="Q13" s="1212">
        <v>24488</v>
      </c>
      <c r="R13" s="1212">
        <v>26846</v>
      </c>
      <c r="S13" s="1212">
        <v>27966</v>
      </c>
      <c r="T13" s="1212">
        <v>28345</v>
      </c>
      <c r="U13" s="1212">
        <v>28848</v>
      </c>
      <c r="V13" s="1212">
        <v>29671</v>
      </c>
      <c r="W13" s="1213">
        <v>29618</v>
      </c>
    </row>
    <row r="14" spans="1:23" s="449" customFormat="1">
      <c r="A14" s="1223" t="s">
        <v>138</v>
      </c>
      <c r="B14" s="1212">
        <v>203999</v>
      </c>
      <c r="C14" s="1212">
        <v>206870</v>
      </c>
      <c r="D14" s="1212">
        <v>204359</v>
      </c>
      <c r="E14" s="1212">
        <v>203608</v>
      </c>
      <c r="F14" s="1212">
        <v>212201</v>
      </c>
      <c r="G14" s="1212">
        <v>205284</v>
      </c>
      <c r="H14" s="1212">
        <v>211445</v>
      </c>
      <c r="I14" s="1212">
        <v>219212</v>
      </c>
      <c r="J14" s="1212">
        <v>206304</v>
      </c>
      <c r="K14" s="1212">
        <v>173621</v>
      </c>
      <c r="L14" s="1212">
        <v>182193</v>
      </c>
      <c r="M14" s="1212">
        <v>185685</v>
      </c>
      <c r="N14" s="1212">
        <v>172445</v>
      </c>
      <c r="O14" s="1212">
        <v>171472</v>
      </c>
      <c r="P14" s="1212">
        <v>165225</v>
      </c>
      <c r="Q14" s="1212">
        <v>153580</v>
      </c>
      <c r="R14" s="1212">
        <v>155843</v>
      </c>
      <c r="S14" s="1212">
        <v>167691</v>
      </c>
      <c r="T14" s="1212">
        <v>171875</v>
      </c>
      <c r="U14" s="1212">
        <v>174061</v>
      </c>
      <c r="V14" s="1212">
        <v>169663</v>
      </c>
      <c r="W14" s="1213">
        <v>174853</v>
      </c>
    </row>
    <row r="15" spans="1:23" s="449" customFormat="1">
      <c r="A15" s="1223" t="s">
        <v>139</v>
      </c>
      <c r="B15" s="1212">
        <v>29000</v>
      </c>
      <c r="C15" s="1212">
        <v>29000</v>
      </c>
      <c r="D15" s="1212">
        <v>30000</v>
      </c>
      <c r="E15" s="1212">
        <v>19340</v>
      </c>
      <c r="F15" s="1212">
        <v>36773</v>
      </c>
      <c r="G15" s="1212">
        <v>23761</v>
      </c>
      <c r="H15" s="1212">
        <v>34002</v>
      </c>
      <c r="I15" s="1212">
        <v>27791</v>
      </c>
      <c r="J15" s="1212">
        <v>28850</v>
      </c>
      <c r="K15" s="1212">
        <v>28585</v>
      </c>
      <c r="L15" s="1212">
        <v>29815</v>
      </c>
      <c r="M15" s="1212">
        <v>20597</v>
      </c>
      <c r="N15" s="1212">
        <v>20839</v>
      </c>
      <c r="O15" s="1212">
        <v>16583</v>
      </c>
      <c r="P15" s="1212">
        <v>19223</v>
      </c>
      <c r="Q15" s="1212">
        <v>19764</v>
      </c>
      <c r="R15" s="1212">
        <v>20874</v>
      </c>
      <c r="S15" s="1212">
        <v>28377</v>
      </c>
      <c r="T15" s="1212">
        <v>29279</v>
      </c>
      <c r="U15" s="1212">
        <v>28197</v>
      </c>
      <c r="V15" s="1212">
        <v>25161</v>
      </c>
      <c r="W15" s="1213">
        <v>21053</v>
      </c>
    </row>
    <row r="16" spans="1:23" s="449" customFormat="1">
      <c r="A16" s="1223" t="s">
        <v>140</v>
      </c>
      <c r="B16" s="1212">
        <v>19124</v>
      </c>
      <c r="C16" s="1212">
        <v>18486</v>
      </c>
      <c r="D16" s="1212">
        <v>17913</v>
      </c>
      <c r="E16" s="1212">
        <v>18208</v>
      </c>
      <c r="F16" s="1212">
        <v>20608</v>
      </c>
      <c r="G16" s="1212">
        <v>25152</v>
      </c>
      <c r="H16" s="1212">
        <v>30479</v>
      </c>
      <c r="I16" s="1212">
        <v>35805</v>
      </c>
      <c r="J16" s="1212">
        <v>35759</v>
      </c>
      <c r="K16" s="1212">
        <v>35373</v>
      </c>
      <c r="L16" s="1212">
        <v>33721</v>
      </c>
      <c r="M16" s="1212">
        <v>34529</v>
      </c>
      <c r="N16" s="1212">
        <v>33736</v>
      </c>
      <c r="O16" s="1212">
        <v>35818</v>
      </c>
      <c r="P16" s="1212">
        <v>37517</v>
      </c>
      <c r="Q16" s="1212">
        <v>38353</v>
      </c>
      <c r="R16" s="1212">
        <v>40002</v>
      </c>
      <c r="S16" s="1212">
        <v>39684</v>
      </c>
      <c r="T16" s="1212">
        <v>37948</v>
      </c>
      <c r="U16" s="1212">
        <v>36951</v>
      </c>
      <c r="V16" s="1212">
        <v>32224</v>
      </c>
      <c r="W16" s="1213">
        <v>37101</v>
      </c>
    </row>
    <row r="17" spans="1:23" s="449" customFormat="1">
      <c r="A17" s="1223" t="s">
        <v>141</v>
      </c>
      <c r="B17" s="1212">
        <v>12275</v>
      </c>
      <c r="C17" s="1212">
        <v>12325</v>
      </c>
      <c r="D17" s="1212">
        <v>14275</v>
      </c>
      <c r="E17" s="1212">
        <v>15650</v>
      </c>
      <c r="F17" s="1212">
        <v>17144</v>
      </c>
      <c r="G17" s="1212">
        <v>17910</v>
      </c>
      <c r="H17" s="1212">
        <v>17454</v>
      </c>
      <c r="I17" s="1212">
        <v>19020</v>
      </c>
      <c r="J17" s="1212">
        <v>17402</v>
      </c>
      <c r="K17" s="1212">
        <v>11687</v>
      </c>
      <c r="L17" s="1212">
        <v>10939</v>
      </c>
      <c r="M17" s="1212">
        <v>10108</v>
      </c>
      <c r="N17" s="1212">
        <v>9976</v>
      </c>
      <c r="O17" s="1212">
        <v>9215</v>
      </c>
      <c r="P17" s="1212">
        <v>9751</v>
      </c>
      <c r="Q17" s="1212">
        <v>9900</v>
      </c>
      <c r="R17" s="1212">
        <v>11616</v>
      </c>
      <c r="S17" s="1212">
        <v>11836</v>
      </c>
      <c r="T17" s="1212">
        <v>11600</v>
      </c>
      <c r="U17" s="1212">
        <v>12444</v>
      </c>
      <c r="V17" s="1212">
        <v>11424</v>
      </c>
      <c r="W17" s="1213">
        <v>12493</v>
      </c>
    </row>
    <row r="18" spans="1:23" s="449" customFormat="1">
      <c r="A18" s="1223" t="s">
        <v>142</v>
      </c>
      <c r="B18" s="1212">
        <v>184677</v>
      </c>
      <c r="C18" s="1212">
        <v>186513</v>
      </c>
      <c r="D18" s="1212">
        <v>192681</v>
      </c>
      <c r="E18" s="1212">
        <v>174088</v>
      </c>
      <c r="F18" s="1212">
        <v>196980</v>
      </c>
      <c r="G18" s="1212">
        <v>211804</v>
      </c>
      <c r="H18" s="1212">
        <v>187065</v>
      </c>
      <c r="I18" s="1212">
        <v>179411</v>
      </c>
      <c r="J18" s="1212">
        <v>180461</v>
      </c>
      <c r="K18" s="1212">
        <v>167627</v>
      </c>
      <c r="L18" s="1212">
        <v>175775</v>
      </c>
      <c r="M18" s="1212">
        <v>142843</v>
      </c>
      <c r="N18" s="1212">
        <v>124015</v>
      </c>
      <c r="O18" s="1212">
        <v>127241</v>
      </c>
      <c r="P18" s="1212">
        <v>117813</v>
      </c>
      <c r="Q18" s="1212">
        <v>116820</v>
      </c>
      <c r="R18" s="1212">
        <v>112637</v>
      </c>
      <c r="S18" s="1212">
        <v>119687</v>
      </c>
      <c r="T18" s="1212">
        <v>124915</v>
      </c>
      <c r="U18" s="1212">
        <v>137986</v>
      </c>
      <c r="V18" s="1212">
        <v>133222</v>
      </c>
      <c r="W18" s="1221">
        <v>144986</v>
      </c>
    </row>
    <row r="19" spans="1:23" s="449" customFormat="1">
      <c r="A19" s="1223" t="s">
        <v>143</v>
      </c>
      <c r="B19" s="1212">
        <v>4789</v>
      </c>
      <c r="C19" s="1212">
        <v>4789</v>
      </c>
      <c r="D19" s="1212">
        <v>6200</v>
      </c>
      <c r="E19" s="1212">
        <v>6808</v>
      </c>
      <c r="F19" s="1212">
        <v>7381</v>
      </c>
      <c r="G19" s="1212">
        <v>8394</v>
      </c>
      <c r="H19" s="1212">
        <v>10753</v>
      </c>
      <c r="I19" s="1212">
        <v>13204</v>
      </c>
      <c r="J19" s="1212">
        <v>12344</v>
      </c>
      <c r="K19" s="1212">
        <v>8115</v>
      </c>
      <c r="L19" s="1212">
        <v>10590</v>
      </c>
      <c r="M19" s="1212">
        <v>12131</v>
      </c>
      <c r="N19" s="1212">
        <v>12178</v>
      </c>
      <c r="O19" s="1212">
        <v>12816</v>
      </c>
      <c r="P19" s="1212">
        <v>13670</v>
      </c>
      <c r="Q19" s="1212">
        <v>14690</v>
      </c>
      <c r="R19" s="1212">
        <v>14227</v>
      </c>
      <c r="S19" s="1212">
        <v>14972</v>
      </c>
      <c r="T19" s="1212">
        <v>14997</v>
      </c>
      <c r="U19" s="1212">
        <v>14965</v>
      </c>
      <c r="V19" s="1212">
        <v>13705</v>
      </c>
      <c r="W19" s="1213">
        <v>15103</v>
      </c>
    </row>
    <row r="20" spans="1:23" s="449" customFormat="1">
      <c r="A20" s="1223" t="s">
        <v>144</v>
      </c>
      <c r="B20" s="1212">
        <v>7769</v>
      </c>
      <c r="C20" s="1212">
        <v>7769</v>
      </c>
      <c r="D20" s="1212">
        <v>8274</v>
      </c>
      <c r="E20" s="1212">
        <v>11462</v>
      </c>
      <c r="F20" s="1212">
        <v>12279</v>
      </c>
      <c r="G20" s="1212">
        <v>15908</v>
      </c>
      <c r="H20" s="1212">
        <v>18134</v>
      </c>
      <c r="I20" s="1212">
        <v>20278</v>
      </c>
      <c r="J20" s="1212">
        <v>20419</v>
      </c>
      <c r="K20" s="1212">
        <v>17757</v>
      </c>
      <c r="L20" s="1212">
        <v>19398</v>
      </c>
      <c r="M20" s="1212">
        <v>21512</v>
      </c>
      <c r="N20" s="1212">
        <v>23449</v>
      </c>
      <c r="O20" s="1212">
        <v>26338</v>
      </c>
      <c r="P20" s="1212">
        <v>28067</v>
      </c>
      <c r="Q20" s="1212">
        <v>26485</v>
      </c>
      <c r="R20" s="1212">
        <v>30974</v>
      </c>
      <c r="S20" s="1212">
        <v>39099</v>
      </c>
      <c r="T20" s="1212">
        <v>43590</v>
      </c>
      <c r="U20" s="1212">
        <v>53117</v>
      </c>
      <c r="V20" s="1212">
        <v>55292</v>
      </c>
      <c r="W20" s="1213">
        <v>57755</v>
      </c>
    </row>
    <row r="21" spans="1:23" s="449" customFormat="1">
      <c r="A21" s="1223" t="s">
        <v>145</v>
      </c>
      <c r="B21" s="1212">
        <v>7609</v>
      </c>
      <c r="C21" s="1212">
        <v>8700</v>
      </c>
      <c r="D21" s="1212">
        <v>9179</v>
      </c>
      <c r="E21" s="1212">
        <v>9645</v>
      </c>
      <c r="F21" s="1212">
        <v>9575</v>
      </c>
      <c r="G21" s="1212">
        <v>8803</v>
      </c>
      <c r="H21" s="1212">
        <v>8807</v>
      </c>
      <c r="I21" s="1212">
        <v>9562</v>
      </c>
      <c r="J21" s="1212">
        <v>8965</v>
      </c>
      <c r="K21" s="1212">
        <v>8400</v>
      </c>
      <c r="L21" s="1212">
        <v>8694</v>
      </c>
      <c r="M21" s="1212">
        <v>8835</v>
      </c>
      <c r="N21" s="1212">
        <v>7950</v>
      </c>
      <c r="O21" s="1212">
        <v>8606</v>
      </c>
      <c r="P21" s="1212">
        <v>9599</v>
      </c>
      <c r="Q21" s="1212">
        <v>7849</v>
      </c>
      <c r="R21" s="1212">
        <v>8297</v>
      </c>
      <c r="S21" s="1212">
        <v>8092</v>
      </c>
      <c r="T21" s="1212">
        <v>6800</v>
      </c>
      <c r="U21" s="1212">
        <v>7381</v>
      </c>
      <c r="V21" s="1212">
        <v>6176</v>
      </c>
      <c r="W21" s="1213">
        <v>6904</v>
      </c>
    </row>
    <row r="22" spans="1:23" s="449" customFormat="1">
      <c r="A22" s="1223" t="s">
        <v>146</v>
      </c>
      <c r="B22" s="1212" t="s">
        <v>117</v>
      </c>
      <c r="C22" s="1212" t="s">
        <v>117</v>
      </c>
      <c r="D22" s="1212" t="s">
        <v>117</v>
      </c>
      <c r="E22" s="1212" t="s">
        <v>117</v>
      </c>
      <c r="F22" s="1212" t="s">
        <v>117</v>
      </c>
      <c r="G22" s="1212" t="s">
        <v>117</v>
      </c>
      <c r="H22" s="1212" t="s">
        <v>117</v>
      </c>
      <c r="I22" s="1212" t="s">
        <v>117</v>
      </c>
      <c r="J22" s="1212" t="s">
        <v>117</v>
      </c>
      <c r="K22" s="1212" t="s">
        <v>117</v>
      </c>
      <c r="L22" s="1212" t="s">
        <v>117</v>
      </c>
      <c r="M22" s="1212" t="s">
        <v>117</v>
      </c>
      <c r="N22" s="1212" t="s">
        <v>117</v>
      </c>
      <c r="O22" s="1212" t="s">
        <v>117</v>
      </c>
      <c r="P22" s="1212" t="s">
        <v>117</v>
      </c>
      <c r="Q22" s="1212" t="s">
        <v>117</v>
      </c>
      <c r="R22" s="1212" t="s">
        <v>117</v>
      </c>
      <c r="S22" s="1212" t="s">
        <v>117</v>
      </c>
      <c r="T22" s="1212" t="s">
        <v>117</v>
      </c>
      <c r="U22" s="1212" t="s">
        <v>117</v>
      </c>
      <c r="V22" s="1212" t="s">
        <v>117</v>
      </c>
      <c r="W22" s="1213" t="s">
        <v>117</v>
      </c>
    </row>
    <row r="23" spans="1:23" s="449" customFormat="1">
      <c r="A23" s="1223" t="s">
        <v>147</v>
      </c>
      <c r="B23" s="1212">
        <v>79565</v>
      </c>
      <c r="C23" s="1212">
        <v>78492</v>
      </c>
      <c r="D23" s="1212">
        <v>77418</v>
      </c>
      <c r="E23" s="1212">
        <v>79765</v>
      </c>
      <c r="F23" s="1212">
        <v>89695</v>
      </c>
      <c r="G23" s="1212">
        <v>84163</v>
      </c>
      <c r="H23" s="1212">
        <v>83193</v>
      </c>
      <c r="I23" s="1212">
        <v>77921</v>
      </c>
      <c r="J23" s="1212">
        <v>78159</v>
      </c>
      <c r="K23" s="1212">
        <v>72675</v>
      </c>
      <c r="L23" s="1212">
        <v>76836</v>
      </c>
      <c r="M23" s="1212">
        <v>75543</v>
      </c>
      <c r="N23" s="1212">
        <v>70085</v>
      </c>
      <c r="O23" s="1212">
        <v>72081</v>
      </c>
      <c r="P23" s="1212">
        <v>72338</v>
      </c>
      <c r="Q23" s="1212">
        <v>68900</v>
      </c>
      <c r="R23" s="1212">
        <v>67779</v>
      </c>
      <c r="S23" s="1212">
        <v>67533</v>
      </c>
      <c r="T23" s="1212">
        <v>68876</v>
      </c>
      <c r="U23" s="1212">
        <v>68923</v>
      </c>
      <c r="V23" s="1212">
        <v>67594</v>
      </c>
      <c r="W23" s="1213">
        <v>70228</v>
      </c>
    </row>
    <row r="24" spans="1:23" s="449" customFormat="1">
      <c r="A24" s="1223" t="s">
        <v>148</v>
      </c>
      <c r="B24" s="1212">
        <v>75023</v>
      </c>
      <c r="C24" s="1212">
        <v>75023</v>
      </c>
      <c r="D24" s="1212">
        <v>77228</v>
      </c>
      <c r="E24" s="1212">
        <v>80318</v>
      </c>
      <c r="F24" s="1212">
        <v>102807</v>
      </c>
      <c r="G24" s="1212">
        <v>111826</v>
      </c>
      <c r="H24" s="1212">
        <v>128315</v>
      </c>
      <c r="I24" s="1212">
        <v>150879</v>
      </c>
      <c r="J24" s="1212">
        <v>164930</v>
      </c>
      <c r="K24" s="1212">
        <v>180742</v>
      </c>
      <c r="L24" s="1212">
        <v>202308</v>
      </c>
      <c r="M24" s="1212">
        <v>207651</v>
      </c>
      <c r="N24" s="1212">
        <v>222332</v>
      </c>
      <c r="O24" s="1212">
        <v>247594</v>
      </c>
      <c r="P24" s="1212">
        <v>250931</v>
      </c>
      <c r="Q24" s="1212">
        <v>260713</v>
      </c>
      <c r="R24" s="1212">
        <v>290749</v>
      </c>
      <c r="S24" s="1212">
        <v>335220</v>
      </c>
      <c r="T24" s="1212">
        <v>315874</v>
      </c>
      <c r="U24" s="1212">
        <v>348952</v>
      </c>
      <c r="V24" s="1212">
        <v>354927</v>
      </c>
      <c r="W24" s="1213">
        <v>379820</v>
      </c>
    </row>
    <row r="25" spans="1:23" s="449" customFormat="1">
      <c r="A25" s="1223" t="s">
        <v>149</v>
      </c>
      <c r="B25" s="1212">
        <v>26836</v>
      </c>
      <c r="C25" s="1212">
        <v>29967</v>
      </c>
      <c r="D25" s="1212">
        <v>29724</v>
      </c>
      <c r="E25" s="1212">
        <v>27425</v>
      </c>
      <c r="F25" s="1212">
        <v>40819</v>
      </c>
      <c r="G25" s="1212">
        <v>42607</v>
      </c>
      <c r="H25" s="1212">
        <v>44835</v>
      </c>
      <c r="I25" s="1212">
        <v>46203</v>
      </c>
      <c r="J25" s="1212">
        <v>39091</v>
      </c>
      <c r="K25" s="1212">
        <v>35808</v>
      </c>
      <c r="L25" s="1212">
        <v>35368</v>
      </c>
      <c r="M25" s="1212">
        <v>36453</v>
      </c>
      <c r="N25" s="1212">
        <v>32935</v>
      </c>
      <c r="O25" s="1212">
        <v>36555</v>
      </c>
      <c r="P25" s="1212">
        <v>34863</v>
      </c>
      <c r="Q25" s="1212">
        <v>31835</v>
      </c>
      <c r="R25" s="1212">
        <v>34877</v>
      </c>
      <c r="S25" s="1212">
        <v>34186</v>
      </c>
      <c r="T25" s="1212">
        <v>32963</v>
      </c>
      <c r="U25" s="1212">
        <v>31014</v>
      </c>
      <c r="V25" s="1212">
        <v>24241</v>
      </c>
      <c r="W25" s="1213">
        <v>32050</v>
      </c>
    </row>
    <row r="26" spans="1:23" s="449" customFormat="1">
      <c r="A26" s="1223" t="s">
        <v>455</v>
      </c>
      <c r="B26" s="1212">
        <v>37310</v>
      </c>
      <c r="C26" s="1212">
        <v>39067</v>
      </c>
      <c r="D26" s="1212">
        <v>43674</v>
      </c>
      <c r="E26" s="1212">
        <v>46535</v>
      </c>
      <c r="F26" s="1212">
        <v>46011</v>
      </c>
      <c r="G26" s="1212">
        <v>43447</v>
      </c>
      <c r="H26" s="1212">
        <v>50376</v>
      </c>
      <c r="I26" s="1212">
        <v>48141</v>
      </c>
      <c r="J26" s="1212">
        <v>50877</v>
      </c>
      <c r="K26" s="1212">
        <v>44955</v>
      </c>
      <c r="L26" s="1212">
        <v>51832</v>
      </c>
      <c r="M26" s="1212">
        <v>54830</v>
      </c>
      <c r="N26" s="1212">
        <v>51228</v>
      </c>
      <c r="O26" s="1212">
        <v>54893</v>
      </c>
      <c r="P26" s="1212">
        <v>54092</v>
      </c>
      <c r="Q26" s="1212">
        <v>58715</v>
      </c>
      <c r="R26" s="1212">
        <v>50315</v>
      </c>
      <c r="S26" s="1212">
        <v>44274</v>
      </c>
      <c r="T26" s="1212">
        <v>41073</v>
      </c>
      <c r="U26" s="1212">
        <v>39059</v>
      </c>
      <c r="V26" s="1212">
        <v>56090</v>
      </c>
      <c r="W26" s="1213">
        <v>63756</v>
      </c>
    </row>
    <row r="27" spans="1:23" s="449" customFormat="1">
      <c r="A27" s="1223" t="s">
        <v>150</v>
      </c>
      <c r="B27" s="1212">
        <v>14288</v>
      </c>
      <c r="C27" s="1212">
        <v>14288</v>
      </c>
      <c r="D27" s="1212">
        <v>18544</v>
      </c>
      <c r="E27" s="1212">
        <v>25350</v>
      </c>
      <c r="F27" s="1212">
        <v>30782</v>
      </c>
      <c r="G27" s="1212">
        <v>37219</v>
      </c>
      <c r="H27" s="1212">
        <v>57288</v>
      </c>
      <c r="I27" s="1212">
        <v>59524</v>
      </c>
      <c r="J27" s="1212">
        <v>56386</v>
      </c>
      <c r="K27" s="1212">
        <v>34269</v>
      </c>
      <c r="L27" s="1212">
        <v>25889</v>
      </c>
      <c r="M27" s="1212">
        <v>26349</v>
      </c>
      <c r="N27" s="1212">
        <v>29662</v>
      </c>
      <c r="O27" s="1212">
        <v>34026</v>
      </c>
      <c r="P27" s="1212">
        <v>35136</v>
      </c>
      <c r="Q27" s="1212">
        <v>39023</v>
      </c>
      <c r="R27" s="1212">
        <v>48176</v>
      </c>
      <c r="S27" s="1212">
        <v>54704</v>
      </c>
      <c r="T27" s="1212">
        <v>58762</v>
      </c>
      <c r="U27" s="1212">
        <v>61041</v>
      </c>
      <c r="V27" s="1212">
        <v>55027</v>
      </c>
      <c r="W27" s="1213">
        <v>61849</v>
      </c>
    </row>
    <row r="28" spans="1:23" s="449" customFormat="1">
      <c r="A28" s="1223" t="s">
        <v>151</v>
      </c>
      <c r="B28" s="1212">
        <v>165621</v>
      </c>
      <c r="C28" s="1212">
        <v>163264</v>
      </c>
      <c r="D28" s="1212">
        <v>164035</v>
      </c>
      <c r="E28" s="1212">
        <v>167143</v>
      </c>
      <c r="F28" s="1212">
        <v>162654</v>
      </c>
      <c r="G28" s="1212">
        <v>161285</v>
      </c>
      <c r="H28" s="1212">
        <v>165479</v>
      </c>
      <c r="I28" s="1212">
        <v>170991</v>
      </c>
      <c r="J28" s="1212">
        <v>160296</v>
      </c>
      <c r="K28" s="1212">
        <v>139536</v>
      </c>
      <c r="L28" s="1212">
        <v>146685</v>
      </c>
      <c r="M28" s="1212">
        <v>148733</v>
      </c>
      <c r="N28" s="1212">
        <v>150949</v>
      </c>
      <c r="O28" s="1212">
        <v>139703</v>
      </c>
      <c r="P28" s="1212">
        <v>135393</v>
      </c>
      <c r="Q28" s="1212">
        <v>150101</v>
      </c>
      <c r="R28" s="1212">
        <v>155042</v>
      </c>
      <c r="S28" s="1212">
        <v>153939</v>
      </c>
      <c r="T28" s="1212">
        <v>159282</v>
      </c>
      <c r="U28" s="1212">
        <v>160831</v>
      </c>
      <c r="V28" s="1212" t="s">
        <v>117</v>
      </c>
      <c r="W28" s="1213" t="s">
        <v>117</v>
      </c>
    </row>
    <row r="29" spans="1:23" s="449" customFormat="1">
      <c r="A29" s="1223" t="s">
        <v>152</v>
      </c>
      <c r="B29" s="1212">
        <v>14340</v>
      </c>
      <c r="C29" s="1212">
        <v>14340</v>
      </c>
      <c r="D29" s="1212">
        <v>13800</v>
      </c>
      <c r="E29" s="1212">
        <v>16748</v>
      </c>
      <c r="F29" s="1212">
        <v>18527</v>
      </c>
      <c r="G29" s="1212">
        <v>22566</v>
      </c>
      <c r="H29" s="1212">
        <v>22212</v>
      </c>
      <c r="I29" s="1212">
        <v>27159</v>
      </c>
      <c r="J29" s="1212">
        <v>29276</v>
      </c>
      <c r="K29" s="1212">
        <v>27705</v>
      </c>
      <c r="L29" s="1212">
        <v>27575</v>
      </c>
      <c r="M29" s="1212">
        <v>29179</v>
      </c>
      <c r="N29" s="1212">
        <v>29693</v>
      </c>
      <c r="O29" s="1212">
        <v>30147</v>
      </c>
      <c r="P29" s="1212">
        <v>31358</v>
      </c>
      <c r="Q29" s="1212">
        <v>33540</v>
      </c>
      <c r="R29" s="1212">
        <v>36139</v>
      </c>
      <c r="S29" s="1212">
        <v>35411</v>
      </c>
      <c r="T29" s="1212">
        <v>35586</v>
      </c>
      <c r="U29" s="1212">
        <v>33941</v>
      </c>
      <c r="V29" s="1212">
        <v>31634</v>
      </c>
      <c r="W29" s="1213">
        <v>30183</v>
      </c>
    </row>
    <row r="30" spans="1:23" s="449" customFormat="1">
      <c r="A30" s="1223" t="s">
        <v>153</v>
      </c>
      <c r="B30" s="1212">
        <v>5300</v>
      </c>
      <c r="C30" s="1212">
        <v>7035</v>
      </c>
      <c r="D30" s="1212">
        <v>6609</v>
      </c>
      <c r="E30" s="1212">
        <v>7040</v>
      </c>
      <c r="F30" s="1212">
        <v>9007</v>
      </c>
      <c r="G30" s="1212">
        <v>11032</v>
      </c>
      <c r="H30" s="1212">
        <v>12112</v>
      </c>
      <c r="I30" s="1212">
        <v>13734</v>
      </c>
      <c r="J30" s="1212">
        <v>16261</v>
      </c>
      <c r="K30" s="1212">
        <v>14762</v>
      </c>
      <c r="L30" s="1212">
        <v>15931</v>
      </c>
      <c r="M30" s="1212">
        <v>16439</v>
      </c>
      <c r="N30" s="1212">
        <v>15888</v>
      </c>
      <c r="O30" s="1212">
        <v>15905</v>
      </c>
      <c r="P30" s="1212">
        <v>16273</v>
      </c>
      <c r="Q30" s="1212">
        <v>17909</v>
      </c>
      <c r="R30" s="1212">
        <v>18707</v>
      </c>
      <c r="S30" s="1212">
        <v>20814</v>
      </c>
      <c r="T30" s="1212">
        <v>22225</v>
      </c>
      <c r="U30" s="1212">
        <v>24011</v>
      </c>
      <c r="V30" s="1212">
        <v>22662</v>
      </c>
      <c r="W30" s="1213">
        <v>24968</v>
      </c>
    </row>
    <row r="31" spans="1:23" s="449" customFormat="1">
      <c r="A31" s="1223" t="s">
        <v>154</v>
      </c>
      <c r="B31" s="1212">
        <v>35621</v>
      </c>
      <c r="C31" s="1212">
        <v>34158</v>
      </c>
      <c r="D31" s="1212">
        <v>36652</v>
      </c>
      <c r="E31" s="1212">
        <v>36638</v>
      </c>
      <c r="F31" s="1212">
        <v>36949</v>
      </c>
      <c r="G31" s="1212">
        <v>38575</v>
      </c>
      <c r="H31" s="1212">
        <v>39918</v>
      </c>
      <c r="I31" s="1212">
        <v>40540</v>
      </c>
      <c r="J31" s="1212">
        <v>42370</v>
      </c>
      <c r="K31" s="1212">
        <v>35047</v>
      </c>
      <c r="L31" s="1212">
        <v>36268</v>
      </c>
      <c r="M31" s="1212">
        <v>36932</v>
      </c>
      <c r="N31" s="1212">
        <v>33481</v>
      </c>
      <c r="O31" s="1212">
        <v>33529</v>
      </c>
      <c r="P31" s="1212">
        <v>41964</v>
      </c>
      <c r="Q31" s="1212">
        <v>41502</v>
      </c>
      <c r="R31" s="1212">
        <v>42673</v>
      </c>
      <c r="S31" s="1212">
        <v>41851</v>
      </c>
      <c r="T31" s="1212">
        <v>43478</v>
      </c>
      <c r="U31" s="1212">
        <v>42604</v>
      </c>
      <c r="V31" s="1212">
        <v>43187</v>
      </c>
      <c r="W31" s="1213">
        <v>47485</v>
      </c>
    </row>
    <row r="32" spans="1:23" s="1" customFormat="1">
      <c r="A32" s="1224" t="s">
        <v>550</v>
      </c>
      <c r="B32" s="1225">
        <v>1351761</v>
      </c>
      <c r="C32" s="1225">
        <v>1382825</v>
      </c>
      <c r="D32" s="1225">
        <v>1427209</v>
      </c>
      <c r="E32" s="1225">
        <v>1431182</v>
      </c>
      <c r="F32" s="1225">
        <v>1581295</v>
      </c>
      <c r="G32" s="1225">
        <v>1618009</v>
      </c>
      <c r="H32" s="1225">
        <v>1692843</v>
      </c>
      <c r="I32" s="1225">
        <v>1754215</v>
      </c>
      <c r="J32" s="1225">
        <v>1730580</v>
      </c>
      <c r="K32" s="1225">
        <v>1559971</v>
      </c>
      <c r="L32" s="1225">
        <v>1609429</v>
      </c>
      <c r="M32" s="1225">
        <v>1591917</v>
      </c>
      <c r="N32" s="1225">
        <v>1536151</v>
      </c>
      <c r="O32" s="1225">
        <v>1571520</v>
      </c>
      <c r="P32" s="1225">
        <v>1584465</v>
      </c>
      <c r="Q32" s="1225">
        <v>1614870</v>
      </c>
      <c r="R32" s="1225">
        <v>1675091</v>
      </c>
      <c r="S32" s="1225">
        <v>1765354</v>
      </c>
      <c r="T32" s="1225">
        <v>1763650</v>
      </c>
      <c r="U32" s="1225">
        <v>1819873</v>
      </c>
      <c r="V32" s="1225">
        <v>1803565</v>
      </c>
      <c r="W32" s="1226">
        <v>1921179</v>
      </c>
    </row>
    <row r="33" spans="1:23" s="1" customFormat="1">
      <c r="A33" s="1224" t="s">
        <v>551</v>
      </c>
      <c r="B33" s="1225">
        <v>1517382</v>
      </c>
      <c r="C33" s="1225">
        <v>1546089</v>
      </c>
      <c r="D33" s="1225">
        <v>1591244</v>
      </c>
      <c r="E33" s="1225">
        <v>1598325</v>
      </c>
      <c r="F33" s="1225">
        <v>1743949</v>
      </c>
      <c r="G33" s="1225">
        <v>1779294</v>
      </c>
      <c r="H33" s="1225">
        <v>1858322</v>
      </c>
      <c r="I33" s="1225">
        <v>1925206</v>
      </c>
      <c r="J33" s="1225">
        <v>1890876</v>
      </c>
      <c r="K33" s="1225">
        <v>1699507</v>
      </c>
      <c r="L33" s="1225">
        <v>1756114</v>
      </c>
      <c r="M33" s="1225">
        <v>1740650</v>
      </c>
      <c r="N33" s="1225">
        <v>1687100</v>
      </c>
      <c r="O33" s="1225">
        <v>1711223</v>
      </c>
      <c r="P33" s="1225">
        <v>1719858</v>
      </c>
      <c r="Q33" s="1225">
        <v>1764971</v>
      </c>
      <c r="R33" s="1225">
        <v>1830133</v>
      </c>
      <c r="S33" s="1225">
        <v>1919293</v>
      </c>
      <c r="T33" s="1225">
        <v>1922932</v>
      </c>
      <c r="U33" s="1225">
        <v>1980704</v>
      </c>
      <c r="V33" s="1227" t="s">
        <v>117</v>
      </c>
      <c r="W33" s="1228" t="s">
        <v>117</v>
      </c>
    </row>
    <row r="34" spans="1:23" s="1" customFormat="1">
      <c r="A34" s="1224" t="s">
        <v>552</v>
      </c>
      <c r="B34" s="1225">
        <v>1506382</v>
      </c>
      <c r="C34" s="1225">
        <v>1535089</v>
      </c>
      <c r="D34" s="1225">
        <v>1580244</v>
      </c>
      <c r="E34" s="1225">
        <v>1587325</v>
      </c>
      <c r="F34" s="1225">
        <v>1732949</v>
      </c>
      <c r="G34" s="1225">
        <v>1768294</v>
      </c>
      <c r="H34" s="1225">
        <v>1847322</v>
      </c>
      <c r="I34" s="1225">
        <v>1914206</v>
      </c>
      <c r="J34" s="1225">
        <v>1879834</v>
      </c>
      <c r="K34" s="1225">
        <v>1690081</v>
      </c>
      <c r="L34" s="1227">
        <v>1747334</v>
      </c>
      <c r="M34" s="1225">
        <v>1731724</v>
      </c>
      <c r="N34" s="1227">
        <v>1678449</v>
      </c>
      <c r="O34" s="1227">
        <v>1702090</v>
      </c>
      <c r="P34" s="1225">
        <v>1710477</v>
      </c>
      <c r="Q34" s="1227">
        <v>1754532</v>
      </c>
      <c r="R34" s="1227">
        <v>1818794</v>
      </c>
      <c r="S34" s="1227">
        <v>1907457</v>
      </c>
      <c r="T34" s="1227">
        <v>1910298</v>
      </c>
      <c r="U34" s="1225">
        <v>1968227</v>
      </c>
      <c r="V34" s="1227" t="s">
        <v>117</v>
      </c>
      <c r="W34" s="1228" t="s">
        <v>117</v>
      </c>
    </row>
    <row r="35" spans="1:23">
      <c r="A35" s="992"/>
      <c r="B35" s="992"/>
      <c r="C35" s="992"/>
      <c r="D35" s="992"/>
      <c r="E35" s="992"/>
      <c r="F35" s="992"/>
      <c r="G35" s="992"/>
      <c r="H35" s="992"/>
      <c r="I35" s="992"/>
      <c r="J35" s="992"/>
      <c r="K35" s="992"/>
      <c r="L35" s="1214"/>
      <c r="M35" s="992"/>
      <c r="N35" s="992"/>
      <c r="O35" s="838"/>
      <c r="P35" s="992"/>
      <c r="Q35" s="992"/>
      <c r="R35" s="992"/>
      <c r="S35" s="992"/>
      <c r="T35" s="992"/>
      <c r="U35" s="992"/>
      <c r="V35" s="992"/>
      <c r="W35" s="992"/>
    </row>
    <row r="36" spans="1:23">
      <c r="A36" s="63" t="s">
        <v>462</v>
      </c>
    </row>
    <row r="37" spans="1:23">
      <c r="A37" s="449" t="s">
        <v>155</v>
      </c>
    </row>
    <row r="39" spans="1:23">
      <c r="A39" s="449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W34"/>
  <sheetViews>
    <sheetView showGridLines="0" zoomScaleNormal="100" workbookViewId="0">
      <pane xSplit="1" ySplit="3" topLeftCell="B10" activePane="bottomRight" state="frozen"/>
      <selection pane="topRight"/>
      <selection pane="bottomLeft"/>
      <selection pane="bottomRight"/>
    </sheetView>
  </sheetViews>
  <sheetFormatPr baseColWidth="10" defaultColWidth="11" defaultRowHeight="12.75"/>
  <cols>
    <col min="1" max="1" width="22" customWidth="1"/>
    <col min="2" max="14" width="6.85546875" customWidth="1"/>
    <col min="15" max="15" width="6.85546875" style="19" customWidth="1"/>
    <col min="16" max="20" width="6.85546875" customWidth="1"/>
    <col min="21" max="22" width="6.5703125" customWidth="1"/>
    <col min="23" max="23" width="7.140625" customWidth="1"/>
  </cols>
  <sheetData>
    <row r="1" spans="1:23" s="19" customFormat="1">
      <c r="A1" s="20" t="s">
        <v>440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23" s="21" customFormat="1">
      <c r="O2" s="23"/>
      <c r="P2" s="35"/>
      <c r="Q2" s="23"/>
      <c r="R2" s="35"/>
      <c r="S2" s="23"/>
      <c r="W2" s="23" t="s">
        <v>549</v>
      </c>
    </row>
    <row r="3" spans="1:23" s="19" customFormat="1" ht="11.25">
      <c r="A3" s="353"/>
      <c r="B3" s="359">
        <v>2000</v>
      </c>
      <c r="C3" s="360">
        <v>2001</v>
      </c>
      <c r="D3" s="360">
        <v>2002</v>
      </c>
      <c r="E3" s="360">
        <v>2003</v>
      </c>
      <c r="F3" s="360">
        <v>2004</v>
      </c>
      <c r="G3" s="360">
        <v>2005</v>
      </c>
      <c r="H3" s="360">
        <v>2006</v>
      </c>
      <c r="I3" s="360">
        <v>2007</v>
      </c>
      <c r="J3" s="360">
        <v>2008</v>
      </c>
      <c r="K3" s="360">
        <v>2009</v>
      </c>
      <c r="L3" s="360">
        <v>2010</v>
      </c>
      <c r="M3" s="360">
        <v>2011</v>
      </c>
      <c r="N3" s="360">
        <v>2012</v>
      </c>
      <c r="O3" s="360">
        <v>2013</v>
      </c>
      <c r="P3" s="360">
        <v>2014</v>
      </c>
      <c r="Q3" s="360">
        <v>2015</v>
      </c>
      <c r="R3" s="360">
        <v>2016</v>
      </c>
      <c r="S3" s="360">
        <v>2017</v>
      </c>
      <c r="T3" s="360">
        <v>2018</v>
      </c>
      <c r="U3" s="360">
        <v>2019</v>
      </c>
      <c r="V3" s="360">
        <v>2020</v>
      </c>
      <c r="W3" s="361">
        <v>2021</v>
      </c>
    </row>
    <row r="4" spans="1:23" s="19" customFormat="1" ht="11.25">
      <c r="A4" s="64" t="s">
        <v>128</v>
      </c>
      <c r="B4" s="354">
        <v>82675</v>
      </c>
      <c r="C4" s="44">
        <v>82675</v>
      </c>
      <c r="D4" s="44">
        <v>81042</v>
      </c>
      <c r="E4" s="44">
        <v>78464</v>
      </c>
      <c r="F4" s="44">
        <v>86409</v>
      </c>
      <c r="G4" s="44">
        <v>95420</v>
      </c>
      <c r="H4" s="55">
        <v>107007</v>
      </c>
      <c r="I4" s="55">
        <v>114615</v>
      </c>
      <c r="J4" s="55">
        <v>115652</v>
      </c>
      <c r="K4" s="55">
        <v>95834</v>
      </c>
      <c r="L4" s="55">
        <v>107317</v>
      </c>
      <c r="M4" s="55">
        <v>113317</v>
      </c>
      <c r="N4" s="55">
        <v>110065</v>
      </c>
      <c r="O4" s="55">
        <v>112613</v>
      </c>
      <c r="P4" s="55">
        <v>112629</v>
      </c>
      <c r="Q4" s="55">
        <v>116632</v>
      </c>
      <c r="R4" s="55">
        <v>126686</v>
      </c>
      <c r="S4" s="55">
        <v>117382</v>
      </c>
      <c r="T4" s="55">
        <v>117931</v>
      </c>
      <c r="U4" s="55">
        <v>119470</v>
      </c>
      <c r="V4" s="55">
        <v>109219</v>
      </c>
      <c r="W4" s="362">
        <v>123067</v>
      </c>
    </row>
    <row r="5" spans="1:23" s="19" customFormat="1" ht="11.25">
      <c r="A5" s="65" t="s">
        <v>129</v>
      </c>
      <c r="B5" s="354">
        <v>16600</v>
      </c>
      <c r="C5" s="44">
        <v>16600</v>
      </c>
      <c r="D5" s="44">
        <v>16893</v>
      </c>
      <c r="E5" s="44">
        <v>16866</v>
      </c>
      <c r="F5" s="44">
        <v>18757</v>
      </c>
      <c r="G5" s="44">
        <v>18957</v>
      </c>
      <c r="H5" s="55">
        <v>20980</v>
      </c>
      <c r="I5" s="55">
        <v>21371</v>
      </c>
      <c r="J5" s="55">
        <v>21915</v>
      </c>
      <c r="K5" s="55">
        <v>17767</v>
      </c>
      <c r="L5" s="55">
        <v>19833</v>
      </c>
      <c r="M5" s="55">
        <v>18288</v>
      </c>
      <c r="N5" s="55">
        <v>19499</v>
      </c>
      <c r="O5" s="55">
        <v>19356</v>
      </c>
      <c r="P5" s="55">
        <v>20746</v>
      </c>
      <c r="Q5" s="55">
        <v>20814</v>
      </c>
      <c r="R5" s="55">
        <v>21361</v>
      </c>
      <c r="S5" s="55">
        <v>22256</v>
      </c>
      <c r="T5" s="55">
        <v>21996</v>
      </c>
      <c r="U5" s="55">
        <v>21736</v>
      </c>
      <c r="V5" s="55">
        <v>20498</v>
      </c>
      <c r="W5" s="362">
        <v>21781</v>
      </c>
    </row>
    <row r="6" spans="1:23" s="19" customFormat="1" ht="11.25">
      <c r="A6" s="65" t="s">
        <v>130</v>
      </c>
      <c r="B6" s="354">
        <v>7674</v>
      </c>
      <c r="C6" s="44">
        <v>7081</v>
      </c>
      <c r="D6" s="44">
        <v>7297</v>
      </c>
      <c r="E6" s="44">
        <v>7293</v>
      </c>
      <c r="F6" s="44">
        <v>7691</v>
      </c>
      <c r="G6" s="44">
        <v>8130</v>
      </c>
      <c r="H6" s="55">
        <v>9462</v>
      </c>
      <c r="I6" s="55">
        <v>9258</v>
      </c>
      <c r="J6" s="55">
        <v>8469</v>
      </c>
      <c r="K6" s="55">
        <v>5947</v>
      </c>
      <c r="L6" s="55">
        <v>7282</v>
      </c>
      <c r="M6" s="55">
        <v>6697</v>
      </c>
      <c r="N6" s="55" t="s">
        <v>117</v>
      </c>
      <c r="O6" s="55" t="s">
        <v>117</v>
      </c>
      <c r="P6" s="55" t="s">
        <v>117</v>
      </c>
      <c r="Q6" s="55" t="s">
        <v>117</v>
      </c>
      <c r="R6" s="55" t="s">
        <v>117</v>
      </c>
      <c r="S6" s="55" t="s">
        <v>117</v>
      </c>
      <c r="T6" s="55" t="s">
        <v>117</v>
      </c>
      <c r="U6" s="55" t="s">
        <v>117</v>
      </c>
      <c r="V6" s="55" t="s">
        <v>117</v>
      </c>
      <c r="W6" s="362" t="s">
        <v>117</v>
      </c>
    </row>
    <row r="7" spans="1:23" s="19" customFormat="1" ht="11.25">
      <c r="A7" s="65" t="s">
        <v>131</v>
      </c>
      <c r="B7" s="354">
        <v>5538</v>
      </c>
      <c r="C7" s="44">
        <v>5538</v>
      </c>
      <c r="D7" s="44">
        <v>4900</v>
      </c>
      <c r="E7" s="44">
        <v>4627</v>
      </c>
      <c r="F7" s="44">
        <v>5274</v>
      </c>
      <c r="G7" s="55" t="s">
        <v>117</v>
      </c>
      <c r="H7" s="55">
        <v>5396</v>
      </c>
      <c r="I7" s="55">
        <v>5241</v>
      </c>
      <c r="J7" s="55">
        <v>4693</v>
      </c>
      <c r="K7" s="55">
        <v>3145</v>
      </c>
      <c r="L7" s="55">
        <v>3064</v>
      </c>
      <c r="M7" s="55">
        <v>3168</v>
      </c>
      <c r="N7" s="55">
        <v>2907</v>
      </c>
      <c r="O7" s="55">
        <v>3246</v>
      </c>
      <c r="P7" s="55">
        <v>3439</v>
      </c>
      <c r="Q7" s="55">
        <v>3650</v>
      </c>
      <c r="R7" s="55">
        <v>3434</v>
      </c>
      <c r="S7" s="55">
        <v>3931</v>
      </c>
      <c r="T7" s="55">
        <v>3824</v>
      </c>
      <c r="U7" s="55">
        <v>3902</v>
      </c>
      <c r="V7" s="55">
        <v>4503</v>
      </c>
      <c r="W7" s="362">
        <v>4657</v>
      </c>
    </row>
    <row r="8" spans="1:23" s="19" customFormat="1" ht="11.25">
      <c r="A8" s="65" t="s">
        <v>133</v>
      </c>
      <c r="B8" s="356">
        <v>2025</v>
      </c>
      <c r="C8" s="55">
        <v>2500</v>
      </c>
      <c r="D8" s="55">
        <v>2500</v>
      </c>
      <c r="E8" s="55">
        <v>2500</v>
      </c>
      <c r="F8" s="55">
        <v>2493</v>
      </c>
      <c r="G8" s="55">
        <v>2835</v>
      </c>
      <c r="H8" s="55">
        <v>3305</v>
      </c>
      <c r="I8" s="55">
        <v>3574</v>
      </c>
      <c r="J8" s="55">
        <v>3312</v>
      </c>
      <c r="K8" s="55">
        <v>2641</v>
      </c>
      <c r="L8" s="55">
        <v>2618</v>
      </c>
      <c r="M8" s="55">
        <v>2438</v>
      </c>
      <c r="N8" s="55">
        <v>2332</v>
      </c>
      <c r="O8" s="55">
        <v>2086</v>
      </c>
      <c r="P8" s="55">
        <v>2119</v>
      </c>
      <c r="Q8" s="55">
        <v>2184</v>
      </c>
      <c r="R8" s="55">
        <v>2160</v>
      </c>
      <c r="S8" s="55">
        <v>2592</v>
      </c>
      <c r="T8" s="55">
        <v>2743</v>
      </c>
      <c r="U8" s="55">
        <v>2911</v>
      </c>
      <c r="V8" s="55">
        <v>3279</v>
      </c>
      <c r="W8" s="362">
        <v>3172</v>
      </c>
    </row>
    <row r="9" spans="1:23" s="19" customFormat="1" ht="11.25">
      <c r="A9" s="65" t="s">
        <v>134</v>
      </c>
      <c r="B9" s="354">
        <v>2025</v>
      </c>
      <c r="C9" s="44">
        <v>2025</v>
      </c>
      <c r="D9" s="44">
        <v>2091</v>
      </c>
      <c r="E9" s="44">
        <v>1985</v>
      </c>
      <c r="F9" s="44">
        <v>2321</v>
      </c>
      <c r="G9" s="44">
        <v>1976</v>
      </c>
      <c r="H9" s="55">
        <v>1892</v>
      </c>
      <c r="I9" s="55">
        <v>1779</v>
      </c>
      <c r="J9" s="55">
        <v>1866</v>
      </c>
      <c r="K9" s="55">
        <v>1700</v>
      </c>
      <c r="L9" s="55">
        <v>2239</v>
      </c>
      <c r="M9" s="55">
        <v>2613</v>
      </c>
      <c r="N9" s="55">
        <v>2278</v>
      </c>
      <c r="O9" s="55">
        <v>2449</v>
      </c>
      <c r="P9" s="55">
        <v>2453</v>
      </c>
      <c r="Q9" s="55">
        <v>2603</v>
      </c>
      <c r="R9" s="55">
        <v>2616</v>
      </c>
      <c r="S9" s="55">
        <v>2653</v>
      </c>
      <c r="T9" s="55">
        <v>2594</v>
      </c>
      <c r="U9" s="55">
        <v>2525</v>
      </c>
      <c r="V9" s="55">
        <v>2450</v>
      </c>
      <c r="W9" s="362">
        <v>1986</v>
      </c>
    </row>
    <row r="10" spans="1:23" s="19" customFormat="1" ht="11.25">
      <c r="A10" s="65" t="s">
        <v>135</v>
      </c>
      <c r="B10" s="354">
        <v>11614</v>
      </c>
      <c r="C10" s="44">
        <v>11614</v>
      </c>
      <c r="D10" s="44">
        <v>11717</v>
      </c>
      <c r="E10" s="44">
        <v>11743</v>
      </c>
      <c r="F10" s="44">
        <v>12436</v>
      </c>
      <c r="G10" s="44">
        <v>11585</v>
      </c>
      <c r="H10" s="55">
        <v>11541</v>
      </c>
      <c r="I10" s="55">
        <v>11237</v>
      </c>
      <c r="J10" s="55">
        <v>10971</v>
      </c>
      <c r="K10" s="55">
        <v>7806</v>
      </c>
      <c r="L10" s="55">
        <v>8913</v>
      </c>
      <c r="M10" s="55">
        <v>8140</v>
      </c>
      <c r="N10" s="55">
        <v>9458</v>
      </c>
      <c r="O10" s="55">
        <v>9338</v>
      </c>
      <c r="P10" s="55">
        <v>10385</v>
      </c>
      <c r="Q10" s="55">
        <v>11028</v>
      </c>
      <c r="R10" s="55">
        <v>10550</v>
      </c>
      <c r="S10" s="55">
        <v>10549</v>
      </c>
      <c r="T10" s="55">
        <v>10650</v>
      </c>
      <c r="U10" s="55">
        <v>10710</v>
      </c>
      <c r="V10" s="55">
        <v>8920</v>
      </c>
      <c r="W10" s="362">
        <v>10299</v>
      </c>
    </row>
    <row r="11" spans="1:23" s="19" customFormat="1" ht="11.25">
      <c r="A11" s="65" t="s">
        <v>136</v>
      </c>
      <c r="B11" s="354">
        <v>8102</v>
      </c>
      <c r="C11" s="44">
        <v>8102</v>
      </c>
      <c r="D11" s="44">
        <v>8557</v>
      </c>
      <c r="E11" s="44">
        <v>9670</v>
      </c>
      <c r="F11" s="44">
        <v>10488</v>
      </c>
      <c r="G11" s="44">
        <v>10639</v>
      </c>
      <c r="H11" s="55">
        <v>10418</v>
      </c>
      <c r="I11" s="55">
        <v>8430</v>
      </c>
      <c r="J11" s="55">
        <v>5943</v>
      </c>
      <c r="K11" s="55">
        <v>5947</v>
      </c>
      <c r="L11" s="55">
        <v>6638</v>
      </c>
      <c r="M11" s="55">
        <v>6271</v>
      </c>
      <c r="N11" s="55">
        <v>5129</v>
      </c>
      <c r="O11" s="55">
        <v>4722</v>
      </c>
      <c r="P11" s="55">
        <v>3256</v>
      </c>
      <c r="Q11" s="55">
        <v>3117</v>
      </c>
      <c r="R11" s="55">
        <v>2340</v>
      </c>
      <c r="S11" s="55">
        <v>2325</v>
      </c>
      <c r="T11" s="55">
        <v>2588</v>
      </c>
      <c r="U11" s="55">
        <v>2155</v>
      </c>
      <c r="V11" s="55">
        <v>1729</v>
      </c>
      <c r="W11" s="362" t="s">
        <v>117</v>
      </c>
    </row>
    <row r="12" spans="1:23" s="19" customFormat="1" ht="11.25">
      <c r="A12" s="65" t="s">
        <v>137</v>
      </c>
      <c r="B12" s="354">
        <v>10107</v>
      </c>
      <c r="C12" s="44">
        <v>10107</v>
      </c>
      <c r="D12" s="44">
        <v>9857</v>
      </c>
      <c r="E12" s="44">
        <v>10047</v>
      </c>
      <c r="F12" s="44">
        <v>10105</v>
      </c>
      <c r="G12" s="44">
        <v>9706</v>
      </c>
      <c r="H12" s="55">
        <v>11060</v>
      </c>
      <c r="I12" s="55">
        <v>10434</v>
      </c>
      <c r="J12" s="55">
        <v>10777</v>
      </c>
      <c r="K12" s="55">
        <v>8872</v>
      </c>
      <c r="L12" s="55">
        <v>9750</v>
      </c>
      <c r="M12" s="55">
        <v>9395</v>
      </c>
      <c r="N12" s="55">
        <v>9275</v>
      </c>
      <c r="O12" s="55">
        <v>9470</v>
      </c>
      <c r="P12" s="55">
        <v>9597</v>
      </c>
      <c r="Q12" s="55">
        <v>8468</v>
      </c>
      <c r="R12" s="55">
        <v>9456</v>
      </c>
      <c r="S12" s="55">
        <v>10362</v>
      </c>
      <c r="T12" s="55">
        <v>11175</v>
      </c>
      <c r="U12" s="55">
        <v>10271</v>
      </c>
      <c r="V12" s="55">
        <v>10137</v>
      </c>
      <c r="W12" s="362">
        <v>10750</v>
      </c>
    </row>
    <row r="13" spans="1:23" s="19" customFormat="1" ht="11.25">
      <c r="A13" s="65" t="s">
        <v>138</v>
      </c>
      <c r="B13" s="354">
        <v>55282</v>
      </c>
      <c r="C13" s="44">
        <v>55282</v>
      </c>
      <c r="D13" s="44">
        <v>50345</v>
      </c>
      <c r="E13" s="44">
        <v>46835</v>
      </c>
      <c r="F13" s="44">
        <v>45121</v>
      </c>
      <c r="G13" s="44">
        <v>40701</v>
      </c>
      <c r="H13" s="55">
        <v>41179</v>
      </c>
      <c r="I13" s="55">
        <v>42612</v>
      </c>
      <c r="J13" s="55">
        <v>40436</v>
      </c>
      <c r="K13" s="55">
        <v>32129</v>
      </c>
      <c r="L13" s="55">
        <v>29965</v>
      </c>
      <c r="M13" s="55">
        <v>34202</v>
      </c>
      <c r="N13" s="55">
        <v>32539</v>
      </c>
      <c r="O13" s="55">
        <v>32230</v>
      </c>
      <c r="P13" s="55">
        <v>32596</v>
      </c>
      <c r="Q13" s="55">
        <v>36328</v>
      </c>
      <c r="R13" s="55">
        <v>34761</v>
      </c>
      <c r="S13" s="55">
        <v>35655</v>
      </c>
      <c r="T13" s="55">
        <v>34061</v>
      </c>
      <c r="U13" s="55">
        <v>33671</v>
      </c>
      <c r="V13" s="55">
        <v>31559</v>
      </c>
      <c r="W13" s="362">
        <v>35751</v>
      </c>
    </row>
    <row r="14" spans="1:23" s="19" customFormat="1" ht="11.25">
      <c r="A14" s="65" t="s">
        <v>139</v>
      </c>
      <c r="B14" s="354">
        <v>427</v>
      </c>
      <c r="C14" s="44">
        <v>427</v>
      </c>
      <c r="D14" s="44">
        <v>380</v>
      </c>
      <c r="E14" s="44">
        <v>456</v>
      </c>
      <c r="F14" s="44">
        <v>592</v>
      </c>
      <c r="G14" s="44">
        <v>613</v>
      </c>
      <c r="H14" s="55">
        <v>662</v>
      </c>
      <c r="I14" s="55">
        <v>835</v>
      </c>
      <c r="J14" s="55">
        <v>786</v>
      </c>
      <c r="K14" s="55">
        <v>552</v>
      </c>
      <c r="L14" s="55">
        <v>614</v>
      </c>
      <c r="M14" s="55">
        <v>352</v>
      </c>
      <c r="N14" s="55">
        <v>283</v>
      </c>
      <c r="O14" s="55">
        <v>237</v>
      </c>
      <c r="P14" s="55">
        <v>311</v>
      </c>
      <c r="Q14" s="55">
        <v>294</v>
      </c>
      <c r="R14" s="55">
        <v>254</v>
      </c>
      <c r="S14" s="55">
        <v>358</v>
      </c>
      <c r="T14" s="55" t="s">
        <v>117</v>
      </c>
      <c r="U14" s="55" t="s">
        <v>117</v>
      </c>
      <c r="V14" s="55" t="s">
        <v>117</v>
      </c>
      <c r="W14" s="362" t="s">
        <v>117</v>
      </c>
    </row>
    <row r="15" spans="1:23" s="19" customFormat="1" ht="11.25">
      <c r="A15" s="65" t="s">
        <v>140</v>
      </c>
      <c r="B15" s="354">
        <v>8800</v>
      </c>
      <c r="C15" s="44">
        <v>8800</v>
      </c>
      <c r="D15" s="44">
        <v>7700</v>
      </c>
      <c r="E15" s="44">
        <v>7614</v>
      </c>
      <c r="F15" s="44">
        <v>8749</v>
      </c>
      <c r="G15" s="44">
        <v>9090</v>
      </c>
      <c r="H15" s="55">
        <v>10167</v>
      </c>
      <c r="I15" s="55">
        <v>10048</v>
      </c>
      <c r="J15" s="55">
        <v>8897</v>
      </c>
      <c r="K15" s="55">
        <v>6699</v>
      </c>
      <c r="L15" s="55">
        <v>7635</v>
      </c>
      <c r="M15" s="55">
        <v>7526</v>
      </c>
      <c r="N15" s="55">
        <v>9230</v>
      </c>
      <c r="O15" s="55">
        <v>9722</v>
      </c>
      <c r="P15" s="55">
        <v>10158</v>
      </c>
      <c r="Q15" s="55">
        <v>10010</v>
      </c>
      <c r="R15" s="55">
        <v>10528</v>
      </c>
      <c r="S15" s="55">
        <v>13356</v>
      </c>
      <c r="T15" s="55">
        <v>10584</v>
      </c>
      <c r="U15" s="55">
        <v>10625</v>
      </c>
      <c r="V15" s="55">
        <v>11595</v>
      </c>
      <c r="W15" s="362">
        <v>11347</v>
      </c>
    </row>
    <row r="16" spans="1:23" s="19" customFormat="1" ht="11.25">
      <c r="A16" s="65" t="s">
        <v>141</v>
      </c>
      <c r="B16" s="354">
        <v>491</v>
      </c>
      <c r="C16" s="44">
        <v>491</v>
      </c>
      <c r="D16" s="44">
        <v>516</v>
      </c>
      <c r="E16" s="44">
        <v>426</v>
      </c>
      <c r="F16" s="44">
        <v>399</v>
      </c>
      <c r="G16" s="44">
        <v>303</v>
      </c>
      <c r="H16" s="55">
        <v>205</v>
      </c>
      <c r="I16" s="55">
        <v>129</v>
      </c>
      <c r="J16" s="55">
        <v>103</v>
      </c>
      <c r="K16" s="55">
        <v>79</v>
      </c>
      <c r="L16" s="55">
        <v>92</v>
      </c>
      <c r="M16" s="55">
        <v>105</v>
      </c>
      <c r="N16" s="55">
        <v>91</v>
      </c>
      <c r="O16" s="55">
        <v>99</v>
      </c>
      <c r="P16" s="55">
        <v>100</v>
      </c>
      <c r="Q16" s="55">
        <v>96</v>
      </c>
      <c r="R16" s="55">
        <v>101</v>
      </c>
      <c r="S16" s="55">
        <v>100</v>
      </c>
      <c r="T16" s="55">
        <v>89</v>
      </c>
      <c r="U16" s="55">
        <v>72</v>
      </c>
      <c r="V16" s="55">
        <v>74</v>
      </c>
      <c r="W16" s="362">
        <v>70</v>
      </c>
    </row>
    <row r="17" spans="1:23" s="19" customFormat="1" ht="11.25">
      <c r="A17" s="65" t="s">
        <v>142</v>
      </c>
      <c r="B17" s="354">
        <v>22817</v>
      </c>
      <c r="C17" s="44">
        <v>22817</v>
      </c>
      <c r="D17" s="44">
        <v>21762</v>
      </c>
      <c r="E17" s="44">
        <v>20299</v>
      </c>
      <c r="F17" s="44">
        <v>22183</v>
      </c>
      <c r="G17" s="44">
        <v>22761</v>
      </c>
      <c r="H17" s="55">
        <v>24151</v>
      </c>
      <c r="I17" s="55">
        <v>25285</v>
      </c>
      <c r="J17" s="55">
        <v>23831</v>
      </c>
      <c r="K17" s="55">
        <v>17791</v>
      </c>
      <c r="L17" s="55">
        <v>18616</v>
      </c>
      <c r="M17" s="55">
        <v>17279</v>
      </c>
      <c r="N17" s="55">
        <v>20244</v>
      </c>
      <c r="O17" s="55">
        <v>19037</v>
      </c>
      <c r="P17" s="55">
        <v>20157</v>
      </c>
      <c r="Q17" s="55">
        <v>20781</v>
      </c>
      <c r="R17" s="55">
        <v>22712</v>
      </c>
      <c r="S17" s="55">
        <v>22335</v>
      </c>
      <c r="T17" s="55">
        <v>22070</v>
      </c>
      <c r="U17" s="55">
        <v>21309</v>
      </c>
      <c r="V17" s="55">
        <v>20750</v>
      </c>
      <c r="W17" s="362">
        <v>24262</v>
      </c>
    </row>
    <row r="18" spans="1:23" s="19" customFormat="1" ht="11.25">
      <c r="A18" s="65" t="s">
        <v>143</v>
      </c>
      <c r="B18" s="354">
        <v>13310</v>
      </c>
      <c r="C18" s="44">
        <v>13310</v>
      </c>
      <c r="D18" s="44">
        <v>14180</v>
      </c>
      <c r="E18" s="44">
        <v>17955</v>
      </c>
      <c r="F18" s="44">
        <v>18618</v>
      </c>
      <c r="G18" s="44">
        <v>19779</v>
      </c>
      <c r="H18" s="55">
        <v>16831</v>
      </c>
      <c r="I18" s="55">
        <v>18313</v>
      </c>
      <c r="J18" s="55">
        <v>19581</v>
      </c>
      <c r="K18" s="55">
        <v>18725</v>
      </c>
      <c r="L18" s="55">
        <v>17179</v>
      </c>
      <c r="M18" s="55">
        <v>21410</v>
      </c>
      <c r="N18" s="55">
        <v>21867</v>
      </c>
      <c r="O18" s="55">
        <v>19532</v>
      </c>
      <c r="P18" s="55">
        <v>19441</v>
      </c>
      <c r="Q18" s="55">
        <v>18906</v>
      </c>
      <c r="R18" s="55">
        <v>15873</v>
      </c>
      <c r="S18" s="55">
        <v>15014</v>
      </c>
      <c r="T18" s="55">
        <v>17859</v>
      </c>
      <c r="U18" s="55">
        <v>15019</v>
      </c>
      <c r="V18" s="55">
        <v>7979</v>
      </c>
      <c r="W18" s="362">
        <v>7367</v>
      </c>
    </row>
    <row r="19" spans="1:23" s="19" customFormat="1" ht="11.25">
      <c r="A19" s="65" t="s">
        <v>144</v>
      </c>
      <c r="B19" s="354">
        <v>8918</v>
      </c>
      <c r="C19" s="44">
        <v>8918</v>
      </c>
      <c r="D19" s="44">
        <v>7741</v>
      </c>
      <c r="E19" s="44">
        <v>11457</v>
      </c>
      <c r="F19" s="44">
        <v>11637</v>
      </c>
      <c r="G19" s="44">
        <v>12457</v>
      </c>
      <c r="H19" s="55">
        <v>12896</v>
      </c>
      <c r="I19" s="55">
        <v>14373</v>
      </c>
      <c r="J19" s="55">
        <v>14748</v>
      </c>
      <c r="K19" s="55">
        <v>11888</v>
      </c>
      <c r="L19" s="55">
        <v>13431</v>
      </c>
      <c r="M19" s="55">
        <v>15088</v>
      </c>
      <c r="N19" s="55">
        <v>14172</v>
      </c>
      <c r="O19" s="55">
        <v>13344</v>
      </c>
      <c r="P19" s="55">
        <v>14307</v>
      </c>
      <c r="Q19" s="55">
        <v>14036</v>
      </c>
      <c r="R19" s="55">
        <v>13790</v>
      </c>
      <c r="S19" s="55">
        <v>15414</v>
      </c>
      <c r="T19" s="55">
        <v>16885</v>
      </c>
      <c r="U19" s="55">
        <v>16181</v>
      </c>
      <c r="V19" s="55">
        <v>15865</v>
      </c>
      <c r="W19" s="362">
        <v>14566</v>
      </c>
    </row>
    <row r="20" spans="1:23" s="19" customFormat="1" ht="11.25">
      <c r="A20" s="65" t="s">
        <v>145</v>
      </c>
      <c r="B20" s="354">
        <v>632</v>
      </c>
      <c r="C20" s="44">
        <v>632</v>
      </c>
      <c r="D20" s="44">
        <v>585</v>
      </c>
      <c r="E20" s="44">
        <v>525</v>
      </c>
      <c r="F20" s="44">
        <v>559</v>
      </c>
      <c r="G20" s="44">
        <v>392</v>
      </c>
      <c r="H20" s="55">
        <v>441</v>
      </c>
      <c r="I20" s="55">
        <v>574</v>
      </c>
      <c r="J20" s="55">
        <v>279</v>
      </c>
      <c r="K20" s="55">
        <v>200</v>
      </c>
      <c r="L20" s="55">
        <v>323</v>
      </c>
      <c r="M20" s="55" t="s">
        <v>117</v>
      </c>
      <c r="N20" s="55">
        <v>231</v>
      </c>
      <c r="O20" s="55">
        <v>218</v>
      </c>
      <c r="P20" s="55">
        <v>208</v>
      </c>
      <c r="Q20" s="55">
        <v>207</v>
      </c>
      <c r="R20" s="55">
        <v>201</v>
      </c>
      <c r="S20" s="55">
        <v>213</v>
      </c>
      <c r="T20" s="55">
        <v>223</v>
      </c>
      <c r="U20" s="55">
        <v>191</v>
      </c>
      <c r="V20" s="55">
        <v>162</v>
      </c>
      <c r="W20" s="362">
        <v>176</v>
      </c>
    </row>
    <row r="21" spans="1:23" s="19" customFormat="1" ht="11.25">
      <c r="A21" s="65" t="s">
        <v>147</v>
      </c>
      <c r="B21" s="354">
        <v>4522</v>
      </c>
      <c r="C21" s="44">
        <v>4522</v>
      </c>
      <c r="D21" s="44">
        <v>4293</v>
      </c>
      <c r="E21" s="44">
        <v>4705</v>
      </c>
      <c r="F21" s="44">
        <v>5831</v>
      </c>
      <c r="G21" s="44">
        <v>5865</v>
      </c>
      <c r="H21" s="55">
        <v>6289</v>
      </c>
      <c r="I21" s="55">
        <v>7216</v>
      </c>
      <c r="J21" s="55">
        <v>6984</v>
      </c>
      <c r="K21" s="55">
        <v>5578</v>
      </c>
      <c r="L21" s="55">
        <v>5925</v>
      </c>
      <c r="M21" s="55" t="s">
        <v>117</v>
      </c>
      <c r="N21" s="55">
        <v>6142</v>
      </c>
      <c r="O21" s="55">
        <v>6078</v>
      </c>
      <c r="P21" s="55">
        <v>6169</v>
      </c>
      <c r="Q21" s="55">
        <v>6545</v>
      </c>
      <c r="R21" s="55">
        <v>6641</v>
      </c>
      <c r="S21" s="55">
        <v>6467</v>
      </c>
      <c r="T21" s="55">
        <v>7023</v>
      </c>
      <c r="U21" s="55">
        <v>7080</v>
      </c>
      <c r="V21" s="55">
        <v>6665</v>
      </c>
      <c r="W21" s="362">
        <v>7188</v>
      </c>
    </row>
    <row r="22" spans="1:23" s="19" customFormat="1" ht="11.25">
      <c r="A22" s="65" t="s">
        <v>148</v>
      </c>
      <c r="B22" s="356">
        <v>54000</v>
      </c>
      <c r="C22" s="55">
        <v>54000</v>
      </c>
      <c r="D22" s="55">
        <v>47700</v>
      </c>
      <c r="E22" s="55">
        <v>47407</v>
      </c>
      <c r="F22" s="55">
        <v>52332</v>
      </c>
      <c r="G22" s="55">
        <v>49972</v>
      </c>
      <c r="H22" s="55">
        <v>53622</v>
      </c>
      <c r="I22" s="55">
        <v>54253</v>
      </c>
      <c r="J22" s="55">
        <v>52043</v>
      </c>
      <c r="K22" s="55">
        <v>43445</v>
      </c>
      <c r="L22" s="55">
        <v>48705</v>
      </c>
      <c r="M22" s="55">
        <v>51095</v>
      </c>
      <c r="N22" s="55">
        <v>48903</v>
      </c>
      <c r="O22" s="55">
        <v>50881</v>
      </c>
      <c r="P22" s="55">
        <v>50073</v>
      </c>
      <c r="Q22" s="55">
        <v>50603</v>
      </c>
      <c r="R22" s="55">
        <v>50650</v>
      </c>
      <c r="S22" s="55">
        <v>54797</v>
      </c>
      <c r="T22" s="55">
        <v>59388</v>
      </c>
      <c r="U22" s="55">
        <v>54584</v>
      </c>
      <c r="V22" s="55">
        <v>51096</v>
      </c>
      <c r="W22" s="362">
        <v>54387</v>
      </c>
    </row>
    <row r="23" spans="1:23" s="19" customFormat="1" ht="11.25">
      <c r="A23" s="65" t="s">
        <v>149</v>
      </c>
      <c r="B23" s="354">
        <v>2183</v>
      </c>
      <c r="C23" s="44">
        <v>2183</v>
      </c>
      <c r="D23" s="44">
        <v>2138</v>
      </c>
      <c r="E23" s="44">
        <v>2073</v>
      </c>
      <c r="F23" s="44">
        <v>2282</v>
      </c>
      <c r="G23" s="44">
        <v>2422</v>
      </c>
      <c r="H23" s="55">
        <v>2430</v>
      </c>
      <c r="I23" s="55">
        <v>2586</v>
      </c>
      <c r="J23" s="55">
        <v>2549</v>
      </c>
      <c r="K23" s="55">
        <v>2174</v>
      </c>
      <c r="L23" s="55">
        <v>2313</v>
      </c>
      <c r="M23" s="55">
        <v>2322</v>
      </c>
      <c r="N23" s="55">
        <v>2421</v>
      </c>
      <c r="O23" s="55">
        <v>2290</v>
      </c>
      <c r="P23" s="55">
        <v>2434</v>
      </c>
      <c r="Q23" s="55">
        <v>2688</v>
      </c>
      <c r="R23" s="55">
        <v>2774</v>
      </c>
      <c r="S23" s="55">
        <v>2751</v>
      </c>
      <c r="T23" s="55">
        <v>2765</v>
      </c>
      <c r="U23" s="55">
        <v>2478</v>
      </c>
      <c r="V23" s="55">
        <v>2302</v>
      </c>
      <c r="W23" s="362">
        <v>1881</v>
      </c>
    </row>
    <row r="24" spans="1:23" s="19" customFormat="1" ht="11.25">
      <c r="A24" s="65" t="s">
        <v>455</v>
      </c>
      <c r="B24" s="354">
        <v>17496</v>
      </c>
      <c r="C24" s="44">
        <v>17496</v>
      </c>
      <c r="D24" s="44">
        <v>16900</v>
      </c>
      <c r="E24" s="44">
        <v>15862</v>
      </c>
      <c r="F24" s="44">
        <v>15092</v>
      </c>
      <c r="G24" s="44">
        <v>14866</v>
      </c>
      <c r="H24" s="55">
        <v>15779</v>
      </c>
      <c r="I24" s="55">
        <v>16304</v>
      </c>
      <c r="J24" s="55">
        <v>15437</v>
      </c>
      <c r="K24" s="55">
        <v>12791</v>
      </c>
      <c r="L24" s="55">
        <v>13770</v>
      </c>
      <c r="M24" s="55">
        <v>14316</v>
      </c>
      <c r="N24" s="55">
        <v>14267</v>
      </c>
      <c r="O24" s="55">
        <v>13965</v>
      </c>
      <c r="P24" s="55">
        <v>14575</v>
      </c>
      <c r="Q24" s="55">
        <v>15261</v>
      </c>
      <c r="R24" s="55">
        <v>15619</v>
      </c>
      <c r="S24" s="55">
        <v>15843</v>
      </c>
      <c r="T24" s="55">
        <v>16564</v>
      </c>
      <c r="U24" s="55">
        <v>16180</v>
      </c>
      <c r="V24" s="55">
        <v>15251</v>
      </c>
      <c r="W24" s="362">
        <v>16326</v>
      </c>
    </row>
    <row r="25" spans="1:23" s="19" customFormat="1" ht="11.25">
      <c r="A25" s="65" t="s">
        <v>150</v>
      </c>
      <c r="B25" s="354">
        <v>16354</v>
      </c>
      <c r="C25" s="44">
        <v>16354</v>
      </c>
      <c r="D25" s="44">
        <v>16102</v>
      </c>
      <c r="E25" s="44">
        <v>15218</v>
      </c>
      <c r="F25" s="44">
        <v>17022</v>
      </c>
      <c r="G25" s="44">
        <v>16582</v>
      </c>
      <c r="H25" s="55">
        <v>15791</v>
      </c>
      <c r="I25" s="55">
        <v>15757</v>
      </c>
      <c r="J25" s="55">
        <v>15236</v>
      </c>
      <c r="K25" s="55">
        <v>11088</v>
      </c>
      <c r="L25" s="55">
        <v>12375</v>
      </c>
      <c r="M25" s="55">
        <v>13924</v>
      </c>
      <c r="N25" s="55">
        <v>13472</v>
      </c>
      <c r="O25" s="55">
        <v>12941</v>
      </c>
      <c r="P25" s="55">
        <v>12264</v>
      </c>
      <c r="Q25" s="55">
        <v>13673</v>
      </c>
      <c r="R25" s="55">
        <v>13535</v>
      </c>
      <c r="S25" s="55">
        <v>13782</v>
      </c>
      <c r="T25" s="55">
        <v>13076</v>
      </c>
      <c r="U25" s="55">
        <v>13312</v>
      </c>
      <c r="V25" s="55">
        <v>12291</v>
      </c>
      <c r="W25" s="362">
        <v>13625</v>
      </c>
    </row>
    <row r="26" spans="1:23" s="19" customFormat="1" ht="11.25">
      <c r="A26" s="65" t="s">
        <v>151</v>
      </c>
      <c r="B26" s="354">
        <v>18100</v>
      </c>
      <c r="C26" s="44">
        <v>18100</v>
      </c>
      <c r="D26" s="44">
        <v>19400</v>
      </c>
      <c r="E26" s="44">
        <v>18734</v>
      </c>
      <c r="F26" s="44">
        <v>22552</v>
      </c>
      <c r="G26" s="44">
        <v>21427</v>
      </c>
      <c r="H26" s="55">
        <v>21919</v>
      </c>
      <c r="I26" s="55">
        <v>21265</v>
      </c>
      <c r="J26" s="55">
        <v>21077</v>
      </c>
      <c r="K26" s="55">
        <v>19171</v>
      </c>
      <c r="L26" s="55">
        <v>18576</v>
      </c>
      <c r="M26" s="55">
        <v>20974</v>
      </c>
      <c r="N26" s="55">
        <v>21444</v>
      </c>
      <c r="O26" s="55">
        <v>22401</v>
      </c>
      <c r="P26" s="55">
        <v>22143</v>
      </c>
      <c r="Q26" s="55">
        <v>19342</v>
      </c>
      <c r="R26" s="55">
        <v>17053</v>
      </c>
      <c r="S26" s="55">
        <v>17167</v>
      </c>
      <c r="T26" s="55">
        <v>17206</v>
      </c>
      <c r="U26" s="55">
        <v>16884</v>
      </c>
      <c r="V26" s="55" t="s">
        <v>117</v>
      </c>
      <c r="W26" s="362" t="s">
        <v>117</v>
      </c>
    </row>
    <row r="27" spans="1:23" s="19" customFormat="1" ht="11.25">
      <c r="A27" s="65" t="s">
        <v>152</v>
      </c>
      <c r="B27" s="354">
        <v>11233</v>
      </c>
      <c r="C27" s="44">
        <v>11233</v>
      </c>
      <c r="D27" s="44">
        <v>10930</v>
      </c>
      <c r="E27" s="44">
        <v>10113</v>
      </c>
      <c r="F27" s="44">
        <v>9702</v>
      </c>
      <c r="G27" s="44">
        <v>9463</v>
      </c>
      <c r="H27" s="55">
        <v>9988</v>
      </c>
      <c r="I27" s="55">
        <v>9647</v>
      </c>
      <c r="J27" s="55">
        <v>9299</v>
      </c>
      <c r="K27" s="55">
        <v>6964</v>
      </c>
      <c r="L27" s="55">
        <v>8105</v>
      </c>
      <c r="M27" s="55">
        <v>7912</v>
      </c>
      <c r="N27" s="55">
        <v>7591</v>
      </c>
      <c r="O27" s="55">
        <v>8494</v>
      </c>
      <c r="P27" s="55">
        <v>8829</v>
      </c>
      <c r="Q27" s="55">
        <v>8439</v>
      </c>
      <c r="R27" s="55">
        <v>8370</v>
      </c>
      <c r="S27" s="55">
        <v>8477</v>
      </c>
      <c r="T27" s="55">
        <v>8373</v>
      </c>
      <c r="U27" s="55">
        <v>8134</v>
      </c>
      <c r="V27" s="55">
        <v>6908</v>
      </c>
      <c r="W27" s="362">
        <v>8190</v>
      </c>
    </row>
    <row r="28" spans="1:23" s="19" customFormat="1" ht="11.25">
      <c r="A28" s="65" t="s">
        <v>153</v>
      </c>
      <c r="B28" s="354">
        <v>2857</v>
      </c>
      <c r="C28" s="44">
        <v>2857</v>
      </c>
      <c r="D28" s="44">
        <v>2837</v>
      </c>
      <c r="E28" s="44">
        <v>3018</v>
      </c>
      <c r="F28" s="44">
        <v>3149</v>
      </c>
      <c r="G28" s="44">
        <v>3245</v>
      </c>
      <c r="H28" s="44">
        <v>3373</v>
      </c>
      <c r="I28" s="44">
        <v>3603</v>
      </c>
      <c r="J28" s="44">
        <v>3520</v>
      </c>
      <c r="K28" s="44">
        <v>2817</v>
      </c>
      <c r="L28" s="44">
        <v>3421</v>
      </c>
      <c r="M28" s="44">
        <v>3584</v>
      </c>
      <c r="N28" s="44">
        <v>3470</v>
      </c>
      <c r="O28" s="44">
        <v>3799</v>
      </c>
      <c r="P28" s="44">
        <v>4110</v>
      </c>
      <c r="Q28" s="44">
        <v>4175</v>
      </c>
      <c r="R28" s="44">
        <v>4360</v>
      </c>
      <c r="S28" s="44">
        <v>5128</v>
      </c>
      <c r="T28" s="44">
        <v>5151</v>
      </c>
      <c r="U28" s="44">
        <v>5292</v>
      </c>
      <c r="V28" s="311">
        <v>4726</v>
      </c>
      <c r="W28" s="362">
        <v>4937</v>
      </c>
    </row>
    <row r="29" spans="1:23" s="19" customFormat="1" ht="11.25">
      <c r="A29" s="997" t="s">
        <v>154</v>
      </c>
      <c r="B29" s="363">
        <v>19468</v>
      </c>
      <c r="C29" s="357">
        <v>18954</v>
      </c>
      <c r="D29" s="357">
        <v>19197</v>
      </c>
      <c r="E29" s="357">
        <v>20170</v>
      </c>
      <c r="F29" s="357">
        <v>20856</v>
      </c>
      <c r="G29" s="357">
        <v>21675</v>
      </c>
      <c r="H29" s="357">
        <v>22271</v>
      </c>
      <c r="I29" s="357">
        <v>23250</v>
      </c>
      <c r="J29" s="357">
        <v>22924</v>
      </c>
      <c r="K29" s="357">
        <v>20389</v>
      </c>
      <c r="L29" s="357">
        <v>23464</v>
      </c>
      <c r="M29" s="357">
        <v>22864</v>
      </c>
      <c r="N29" s="357">
        <v>22043</v>
      </c>
      <c r="O29" s="357">
        <v>20970</v>
      </c>
      <c r="P29" s="357">
        <v>21296</v>
      </c>
      <c r="Q29" s="357">
        <v>20699</v>
      </c>
      <c r="R29" s="357">
        <v>21406</v>
      </c>
      <c r="S29" s="357">
        <v>21838</v>
      </c>
      <c r="T29" s="357">
        <v>22794</v>
      </c>
      <c r="U29" s="357">
        <v>22222</v>
      </c>
      <c r="V29" s="357">
        <v>22094</v>
      </c>
      <c r="W29" s="358">
        <v>23449</v>
      </c>
    </row>
    <row r="30" spans="1:23" s="19" customFormat="1" ht="11.25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838"/>
    </row>
    <row r="31" spans="1:23" s="19" customFormat="1" ht="11.25">
      <c r="A31" s="311" t="s">
        <v>461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838"/>
    </row>
    <row r="32" spans="1:23" s="19" customFormat="1" ht="11.25">
      <c r="A32" s="311" t="s">
        <v>155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55"/>
      <c r="S32" s="55"/>
      <c r="T32" s="55"/>
      <c r="U32" s="838"/>
      <c r="V32" s="838"/>
      <c r="W32" s="838"/>
    </row>
    <row r="33" spans="1:1" s="19" customFormat="1" ht="11.25">
      <c r="A33" s="63"/>
    </row>
    <row r="34" spans="1:1" s="19" customFormat="1" ht="11.25"/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1:P27"/>
  <sheetViews>
    <sheetView showGridLines="0" workbookViewId="0">
      <pane xSplit="1" ySplit="3" topLeftCell="B4" activePane="bottomRight" state="frozen"/>
      <selection pane="topRight"/>
      <selection pane="bottomLeft"/>
      <selection pane="bottomRight"/>
    </sheetView>
  </sheetViews>
  <sheetFormatPr baseColWidth="10" defaultColWidth="11" defaultRowHeight="12.75" customHeight="1"/>
  <cols>
    <col min="1" max="1" width="37.42578125" customWidth="1"/>
    <col min="2" max="13" width="8.5703125" customWidth="1"/>
    <col min="14" max="15" width="9.140625" customWidth="1"/>
    <col min="16" max="16" width="10.140625" customWidth="1"/>
  </cols>
  <sheetData>
    <row r="1" spans="1:16" s="19" customFormat="1" ht="12.75" customHeight="1">
      <c r="A1" s="20" t="s">
        <v>441</v>
      </c>
      <c r="B1" s="20"/>
      <c r="C1" s="20"/>
      <c r="D1" s="20"/>
      <c r="E1" s="20"/>
      <c r="F1" s="20"/>
      <c r="G1" s="20"/>
      <c r="H1" s="20"/>
    </row>
    <row r="2" spans="1:16" s="21" customFormat="1" ht="11.25" customHeight="1">
      <c r="I2" s="35"/>
      <c r="J2" s="35"/>
      <c r="K2" s="35"/>
      <c r="L2" s="35"/>
      <c r="P2" s="23" t="s">
        <v>380</v>
      </c>
    </row>
    <row r="3" spans="1:16" s="19" customFormat="1" ht="11.25">
      <c r="A3" s="1215"/>
      <c r="B3" s="359">
        <v>2007</v>
      </c>
      <c r="C3" s="360">
        <v>2008</v>
      </c>
      <c r="D3" s="360">
        <v>2009</v>
      </c>
      <c r="E3" s="360">
        <v>2010</v>
      </c>
      <c r="F3" s="360">
        <v>2011</v>
      </c>
      <c r="G3" s="360">
        <v>2012</v>
      </c>
      <c r="H3" s="360">
        <v>2013</v>
      </c>
      <c r="I3" s="360">
        <v>2014</v>
      </c>
      <c r="J3" s="360">
        <v>2015</v>
      </c>
      <c r="K3" s="360">
        <v>2016</v>
      </c>
      <c r="L3" s="360">
        <v>2017</v>
      </c>
      <c r="M3" s="360">
        <v>2018</v>
      </c>
      <c r="N3" s="360">
        <v>2019</v>
      </c>
      <c r="O3" s="360">
        <v>2020</v>
      </c>
      <c r="P3" s="361">
        <v>2021</v>
      </c>
    </row>
    <row r="4" spans="1:16" s="19" customFormat="1" ht="12.75" customHeight="1">
      <c r="A4" s="1222" t="s">
        <v>128</v>
      </c>
      <c r="B4" s="55">
        <v>64711</v>
      </c>
      <c r="C4" s="55">
        <v>64056</v>
      </c>
      <c r="D4" s="55">
        <v>55652</v>
      </c>
      <c r="E4" s="55">
        <v>62278</v>
      </c>
      <c r="F4" s="55">
        <v>55027</v>
      </c>
      <c r="G4" s="55">
        <v>58488</v>
      </c>
      <c r="H4" s="55">
        <v>60070</v>
      </c>
      <c r="I4" s="55">
        <v>59093</v>
      </c>
      <c r="J4" s="55">
        <v>55315</v>
      </c>
      <c r="K4" s="55">
        <v>54347</v>
      </c>
      <c r="L4" s="55">
        <v>55518</v>
      </c>
      <c r="M4" s="55">
        <v>46901</v>
      </c>
      <c r="N4" s="55">
        <v>50919</v>
      </c>
      <c r="O4" s="55">
        <v>46338</v>
      </c>
      <c r="P4" s="362">
        <v>48197</v>
      </c>
    </row>
    <row r="5" spans="1:16" s="19" customFormat="1" ht="12.75" customHeight="1">
      <c r="A5" s="1223" t="s">
        <v>129</v>
      </c>
      <c r="B5" s="55">
        <v>2597</v>
      </c>
      <c r="C5" s="55">
        <v>2359</v>
      </c>
      <c r="D5" s="55">
        <v>2003</v>
      </c>
      <c r="E5" s="55">
        <v>2375</v>
      </c>
      <c r="F5" s="55">
        <v>2123</v>
      </c>
      <c r="G5" s="55">
        <v>2191</v>
      </c>
      <c r="H5" s="55">
        <v>2353</v>
      </c>
      <c r="I5" s="55">
        <v>2177</v>
      </c>
      <c r="J5" s="55">
        <v>1806</v>
      </c>
      <c r="K5" s="55">
        <v>1962</v>
      </c>
      <c r="L5" s="55">
        <v>2022</v>
      </c>
      <c r="M5" s="55">
        <v>1489</v>
      </c>
      <c r="N5" s="55">
        <v>1715</v>
      </c>
      <c r="O5" s="55">
        <v>1606</v>
      </c>
      <c r="P5" s="362">
        <v>1506</v>
      </c>
    </row>
    <row r="6" spans="1:16" s="19" customFormat="1" ht="12.75" customHeight="1">
      <c r="A6" s="1223" t="s">
        <v>130</v>
      </c>
      <c r="B6" s="55">
        <v>9006</v>
      </c>
      <c r="C6" s="55">
        <v>8746</v>
      </c>
      <c r="D6" s="55">
        <v>7087</v>
      </c>
      <c r="E6" s="55">
        <v>9070</v>
      </c>
      <c r="F6" s="55">
        <v>9251</v>
      </c>
      <c r="G6" s="55">
        <v>10420</v>
      </c>
      <c r="H6" s="55">
        <v>10365</v>
      </c>
      <c r="I6" s="55">
        <v>10451</v>
      </c>
      <c r="J6" s="55">
        <v>10426</v>
      </c>
      <c r="K6" s="55">
        <v>10331</v>
      </c>
      <c r="L6" s="55">
        <v>11098</v>
      </c>
      <c r="M6" s="55">
        <v>7986</v>
      </c>
      <c r="N6" s="55">
        <v>7767</v>
      </c>
      <c r="O6" s="55">
        <v>7388</v>
      </c>
      <c r="P6" s="362">
        <v>8180</v>
      </c>
    </row>
    <row r="7" spans="1:16" s="19" customFormat="1" ht="12.75" customHeight="1">
      <c r="A7" s="1223" t="s">
        <v>131</v>
      </c>
      <c r="B7" s="55">
        <v>1011</v>
      </c>
      <c r="C7" s="55">
        <v>2890</v>
      </c>
      <c r="D7" s="55">
        <v>5436</v>
      </c>
      <c r="E7" s="55">
        <v>6048</v>
      </c>
      <c r="F7" s="55">
        <v>4310</v>
      </c>
      <c r="G7" s="55">
        <v>5349</v>
      </c>
      <c r="H7" s="55">
        <v>5374</v>
      </c>
      <c r="I7" s="55">
        <v>5074</v>
      </c>
      <c r="J7" s="55">
        <v>5595</v>
      </c>
      <c r="K7" s="55">
        <v>5477</v>
      </c>
      <c r="L7" s="55">
        <v>5279</v>
      </c>
      <c r="M7" s="55">
        <v>4858</v>
      </c>
      <c r="N7" s="55">
        <v>5901</v>
      </c>
      <c r="O7" s="55">
        <v>6256</v>
      </c>
      <c r="P7" s="362">
        <v>5792</v>
      </c>
    </row>
    <row r="8" spans="1:16" s="19" customFormat="1" ht="12.75" customHeight="1">
      <c r="A8" s="1223" t="s">
        <v>133</v>
      </c>
      <c r="B8" s="55">
        <v>109</v>
      </c>
      <c r="C8" s="55">
        <v>842</v>
      </c>
      <c r="D8" s="55">
        <v>727</v>
      </c>
      <c r="E8" s="55">
        <v>940</v>
      </c>
      <c r="F8" s="55">
        <v>692</v>
      </c>
      <c r="G8" s="55">
        <v>772</v>
      </c>
      <c r="H8" s="55">
        <v>771</v>
      </c>
      <c r="I8" s="55">
        <v>716</v>
      </c>
      <c r="J8" s="55">
        <v>879</v>
      </c>
      <c r="K8" s="55">
        <v>836</v>
      </c>
      <c r="L8" s="55">
        <v>813</v>
      </c>
      <c r="M8" s="55">
        <v>678</v>
      </c>
      <c r="N8" s="55">
        <v>835</v>
      </c>
      <c r="O8" s="55">
        <v>903</v>
      </c>
      <c r="P8" s="362">
        <v>841</v>
      </c>
    </row>
    <row r="9" spans="1:16" s="19" customFormat="1" ht="12.75" customHeight="1">
      <c r="A9" s="1223" t="s">
        <v>137</v>
      </c>
      <c r="B9" s="55" t="s">
        <v>117</v>
      </c>
      <c r="C9" s="55" t="s">
        <v>117</v>
      </c>
      <c r="D9" s="55" t="s">
        <v>117</v>
      </c>
      <c r="E9" s="55" t="s">
        <v>117</v>
      </c>
      <c r="F9" s="55" t="s">
        <v>117</v>
      </c>
      <c r="G9" s="55" t="s">
        <v>117</v>
      </c>
      <c r="H9" s="55" t="s">
        <v>117</v>
      </c>
      <c r="I9" s="55" t="s">
        <v>117</v>
      </c>
      <c r="J9" s="55" t="s">
        <v>117</v>
      </c>
      <c r="K9" s="55" t="s">
        <v>117</v>
      </c>
      <c r="L9" s="55" t="s">
        <v>117</v>
      </c>
      <c r="M9" s="55" t="s">
        <v>117</v>
      </c>
      <c r="N9" s="55">
        <v>122</v>
      </c>
      <c r="O9" s="55">
        <v>127</v>
      </c>
      <c r="P9" s="362">
        <v>148</v>
      </c>
    </row>
    <row r="10" spans="1:16" s="19" customFormat="1" ht="12.75" customHeight="1">
      <c r="A10" s="1223" t="s">
        <v>138</v>
      </c>
      <c r="B10" s="55">
        <v>9208</v>
      </c>
      <c r="C10" s="55">
        <v>8896</v>
      </c>
      <c r="D10" s="55">
        <v>8673</v>
      </c>
      <c r="E10" s="55">
        <v>9445</v>
      </c>
      <c r="F10" s="55">
        <v>9029</v>
      </c>
      <c r="G10" s="55">
        <v>8905</v>
      </c>
      <c r="H10" s="55">
        <v>9201</v>
      </c>
      <c r="I10" s="55">
        <v>8789</v>
      </c>
      <c r="J10" s="55">
        <v>8506</v>
      </c>
      <c r="K10" s="55">
        <v>8307</v>
      </c>
      <c r="L10" s="55">
        <v>7513</v>
      </c>
      <c r="M10" s="55">
        <v>7264</v>
      </c>
      <c r="N10" s="55">
        <v>7996</v>
      </c>
      <c r="O10" s="55">
        <v>6988</v>
      </c>
      <c r="P10" s="362">
        <v>7206</v>
      </c>
    </row>
    <row r="11" spans="1:16" s="19" customFormat="1" ht="12.75" customHeight="1">
      <c r="A11" s="1223" t="s">
        <v>140</v>
      </c>
      <c r="B11" s="55">
        <v>2212</v>
      </c>
      <c r="C11" s="55">
        <v>2250</v>
      </c>
      <c r="D11" s="55">
        <v>1831</v>
      </c>
      <c r="E11" s="55">
        <v>2393</v>
      </c>
      <c r="F11" s="55">
        <v>1840</v>
      </c>
      <c r="G11" s="55">
        <v>1982</v>
      </c>
      <c r="H11" s="55">
        <v>1924</v>
      </c>
      <c r="I11" s="55">
        <v>1811</v>
      </c>
      <c r="J11" s="55">
        <v>1824</v>
      </c>
      <c r="K11" s="55">
        <v>1975</v>
      </c>
      <c r="L11" s="55">
        <v>1992</v>
      </c>
      <c r="M11" s="55">
        <v>1608</v>
      </c>
      <c r="N11" s="55">
        <v>2120</v>
      </c>
      <c r="O11" s="55">
        <v>1998</v>
      </c>
      <c r="P11" s="362">
        <v>1873</v>
      </c>
    </row>
    <row r="12" spans="1:16" s="19" customFormat="1" ht="12.75" customHeight="1">
      <c r="A12" s="1223" t="s">
        <v>142</v>
      </c>
      <c r="B12" s="55" t="s">
        <v>117</v>
      </c>
      <c r="C12" s="55" t="s">
        <v>117</v>
      </c>
      <c r="D12" s="55" t="s">
        <v>117</v>
      </c>
      <c r="E12" s="55" t="s">
        <v>117</v>
      </c>
      <c r="F12" s="55" t="s">
        <v>117</v>
      </c>
      <c r="G12" s="55" t="s">
        <v>117</v>
      </c>
      <c r="H12" s="55" t="s">
        <v>117</v>
      </c>
      <c r="I12" s="55" t="s">
        <v>117</v>
      </c>
      <c r="J12" s="55" t="s">
        <v>117</v>
      </c>
      <c r="K12" s="55" t="s">
        <v>117</v>
      </c>
      <c r="L12" s="55" t="s">
        <v>117</v>
      </c>
      <c r="M12" s="55" t="s">
        <v>117</v>
      </c>
      <c r="N12" s="55" t="s">
        <v>117</v>
      </c>
      <c r="O12" s="55" t="s">
        <v>117</v>
      </c>
      <c r="P12" s="362" t="s">
        <v>117</v>
      </c>
    </row>
    <row r="13" spans="1:16" s="19" customFormat="1" ht="12.75" customHeight="1">
      <c r="A13" s="1223" t="s">
        <v>144</v>
      </c>
      <c r="B13" s="55" t="s">
        <v>117</v>
      </c>
      <c r="C13" s="55" t="s">
        <v>117</v>
      </c>
      <c r="D13" s="55" t="s">
        <v>117</v>
      </c>
      <c r="E13" s="55" t="s">
        <v>117</v>
      </c>
      <c r="F13" s="55" t="s">
        <v>117</v>
      </c>
      <c r="G13" s="55" t="s">
        <v>117</v>
      </c>
      <c r="H13" s="55" t="s">
        <v>117</v>
      </c>
      <c r="I13" s="55" t="s">
        <v>117</v>
      </c>
      <c r="J13" s="55" t="s">
        <v>117</v>
      </c>
      <c r="K13" s="55" t="s">
        <v>117</v>
      </c>
      <c r="L13" s="55" t="s">
        <v>117</v>
      </c>
      <c r="M13" s="55" t="s">
        <v>117</v>
      </c>
      <c r="N13" s="55" t="s">
        <v>117</v>
      </c>
      <c r="O13" s="55" t="s">
        <v>117</v>
      </c>
      <c r="P13" s="362" t="s">
        <v>117</v>
      </c>
    </row>
    <row r="14" spans="1:16" s="19" customFormat="1" ht="12.75" customHeight="1">
      <c r="A14" s="1223" t="s">
        <v>145</v>
      </c>
      <c r="B14" s="55">
        <v>345</v>
      </c>
      <c r="C14" s="55">
        <v>367</v>
      </c>
      <c r="D14" s="55">
        <v>279</v>
      </c>
      <c r="E14" s="55">
        <v>359</v>
      </c>
      <c r="F14" s="55">
        <v>305</v>
      </c>
      <c r="G14" s="55">
        <v>290</v>
      </c>
      <c r="H14" s="55">
        <v>313</v>
      </c>
      <c r="I14" s="55">
        <v>285</v>
      </c>
      <c r="J14" s="55">
        <v>235</v>
      </c>
      <c r="K14" s="55">
        <v>190</v>
      </c>
      <c r="L14" s="55">
        <v>195</v>
      </c>
      <c r="M14" s="55">
        <v>205</v>
      </c>
      <c r="N14" s="55">
        <v>228</v>
      </c>
      <c r="O14" s="55">
        <v>201</v>
      </c>
      <c r="P14" s="362">
        <v>217</v>
      </c>
    </row>
    <row r="15" spans="1:16" s="19" customFormat="1" ht="12.75" customHeight="1">
      <c r="A15" s="1223" t="s">
        <v>147</v>
      </c>
      <c r="B15" s="55">
        <v>46486</v>
      </c>
      <c r="C15" s="55">
        <v>46234</v>
      </c>
      <c r="D15" s="55">
        <v>37863</v>
      </c>
      <c r="E15" s="55">
        <v>46517</v>
      </c>
      <c r="F15" s="55">
        <v>46410</v>
      </c>
      <c r="G15" s="55">
        <v>47535</v>
      </c>
      <c r="H15" s="55">
        <v>48641</v>
      </c>
      <c r="I15" s="55">
        <v>49327</v>
      </c>
      <c r="J15" s="55">
        <v>48535</v>
      </c>
      <c r="K15" s="55">
        <v>48798</v>
      </c>
      <c r="L15" s="55">
        <v>49015</v>
      </c>
      <c r="M15" s="55">
        <v>46892</v>
      </c>
      <c r="N15" s="55">
        <v>46993</v>
      </c>
      <c r="O15" s="55">
        <v>45184</v>
      </c>
      <c r="P15" s="362">
        <v>47394</v>
      </c>
    </row>
    <row r="16" spans="1:16" s="19" customFormat="1" ht="12.75" customHeight="1">
      <c r="A16" s="1223" t="s">
        <v>148</v>
      </c>
      <c r="B16" s="55">
        <v>277</v>
      </c>
      <c r="C16" s="55">
        <v>277</v>
      </c>
      <c r="D16" s="55">
        <v>202</v>
      </c>
      <c r="E16" s="55">
        <v>130</v>
      </c>
      <c r="F16" s="55">
        <v>161</v>
      </c>
      <c r="G16" s="55">
        <v>131</v>
      </c>
      <c r="H16" s="55">
        <v>91</v>
      </c>
      <c r="I16" s="55">
        <v>110</v>
      </c>
      <c r="J16" s="55">
        <v>88</v>
      </c>
      <c r="K16" s="55">
        <v>108</v>
      </c>
      <c r="L16" s="55">
        <v>115</v>
      </c>
      <c r="M16" s="55">
        <v>125</v>
      </c>
      <c r="N16" s="55">
        <v>87</v>
      </c>
      <c r="O16" s="55">
        <v>77</v>
      </c>
      <c r="P16" s="362">
        <v>54</v>
      </c>
    </row>
    <row r="17" spans="1:16" s="19" customFormat="1" ht="12.75" customHeight="1">
      <c r="A17" s="1223" t="s">
        <v>455</v>
      </c>
      <c r="B17" s="55">
        <v>36</v>
      </c>
      <c r="C17" s="55">
        <v>28</v>
      </c>
      <c r="D17" s="55">
        <v>33</v>
      </c>
      <c r="E17" s="55">
        <v>43</v>
      </c>
      <c r="F17" s="55">
        <v>42</v>
      </c>
      <c r="G17" s="55">
        <v>38</v>
      </c>
      <c r="H17" s="55">
        <v>25</v>
      </c>
      <c r="I17" s="55">
        <v>27</v>
      </c>
      <c r="J17" s="55">
        <v>33</v>
      </c>
      <c r="K17" s="55">
        <v>36</v>
      </c>
      <c r="L17" s="55">
        <v>25</v>
      </c>
      <c r="M17" s="55">
        <v>23</v>
      </c>
      <c r="N17" s="55">
        <v>32</v>
      </c>
      <c r="O17" s="55">
        <v>18</v>
      </c>
      <c r="P17" s="362">
        <v>22</v>
      </c>
    </row>
    <row r="18" spans="1:16" s="19" customFormat="1" ht="12.75" customHeight="1">
      <c r="A18" s="1223" t="s">
        <v>150</v>
      </c>
      <c r="B18" s="55">
        <v>8195</v>
      </c>
      <c r="C18" s="55">
        <v>8687</v>
      </c>
      <c r="D18" s="55">
        <v>11765</v>
      </c>
      <c r="E18" s="55">
        <v>14317</v>
      </c>
      <c r="F18" s="55">
        <v>11409</v>
      </c>
      <c r="G18" s="55">
        <v>12520</v>
      </c>
      <c r="H18" s="55">
        <v>12242</v>
      </c>
      <c r="I18" s="55">
        <v>11760</v>
      </c>
      <c r="J18" s="55">
        <v>13168</v>
      </c>
      <c r="K18" s="55">
        <v>13153</v>
      </c>
      <c r="L18" s="55">
        <v>12517</v>
      </c>
      <c r="M18" s="55">
        <v>12261</v>
      </c>
      <c r="N18" s="55">
        <v>13957</v>
      </c>
      <c r="O18" s="55">
        <v>13638</v>
      </c>
      <c r="P18" s="362">
        <v>13522</v>
      </c>
    </row>
    <row r="19" spans="1:16" s="19" customFormat="1" ht="12.75" customHeight="1">
      <c r="A19" s="1223" t="s">
        <v>151</v>
      </c>
      <c r="B19" s="55" t="s">
        <v>117</v>
      </c>
      <c r="C19" s="55" t="s">
        <v>117</v>
      </c>
      <c r="D19" s="55" t="s">
        <v>117</v>
      </c>
      <c r="E19" s="55" t="s">
        <v>117</v>
      </c>
      <c r="F19" s="55" t="s">
        <v>117</v>
      </c>
      <c r="G19" s="55" t="s">
        <v>117</v>
      </c>
      <c r="H19" s="55" t="s">
        <v>117</v>
      </c>
      <c r="I19" s="55" t="s">
        <v>117</v>
      </c>
      <c r="J19" s="55" t="s">
        <v>117</v>
      </c>
      <c r="K19" s="55" t="s">
        <v>117</v>
      </c>
      <c r="L19" s="55" t="s">
        <v>117</v>
      </c>
      <c r="M19" s="55" t="s">
        <v>117</v>
      </c>
      <c r="N19" s="55" t="s">
        <v>117</v>
      </c>
      <c r="O19" s="55" t="s">
        <v>117</v>
      </c>
      <c r="P19" s="362" t="s">
        <v>117</v>
      </c>
    </row>
    <row r="20" spans="1:16" s="19" customFormat="1" ht="12.75" customHeight="1">
      <c r="A20" s="1223" t="s">
        <v>152</v>
      </c>
      <c r="B20" s="55">
        <v>1004</v>
      </c>
      <c r="C20" s="55">
        <v>1101</v>
      </c>
      <c r="D20" s="55">
        <v>899</v>
      </c>
      <c r="E20" s="55">
        <v>1189</v>
      </c>
      <c r="F20" s="55">
        <v>931</v>
      </c>
      <c r="G20" s="55">
        <v>986</v>
      </c>
      <c r="H20" s="55">
        <v>1006</v>
      </c>
      <c r="I20" s="55">
        <v>905</v>
      </c>
      <c r="J20" s="55">
        <v>741</v>
      </c>
      <c r="K20" s="55">
        <v>903</v>
      </c>
      <c r="L20" s="55">
        <v>933</v>
      </c>
      <c r="M20" s="55">
        <v>778</v>
      </c>
      <c r="N20" s="55">
        <v>937</v>
      </c>
      <c r="O20" s="55">
        <v>834</v>
      </c>
      <c r="P20" s="362">
        <v>839</v>
      </c>
    </row>
    <row r="21" spans="1:16" s="19" customFormat="1" ht="12.75" customHeight="1">
      <c r="A21" s="1223" t="s">
        <v>154</v>
      </c>
      <c r="B21" s="55" t="s">
        <v>117</v>
      </c>
      <c r="C21" s="55" t="s">
        <v>117</v>
      </c>
      <c r="D21" s="55" t="s">
        <v>117</v>
      </c>
      <c r="E21" s="55" t="s">
        <v>117</v>
      </c>
      <c r="F21" s="55" t="s">
        <v>117</v>
      </c>
      <c r="G21" s="55" t="s">
        <v>117</v>
      </c>
      <c r="H21" s="55" t="s">
        <v>117</v>
      </c>
      <c r="I21" s="55" t="s">
        <v>117</v>
      </c>
      <c r="J21" s="55" t="s">
        <v>117</v>
      </c>
      <c r="K21" s="55" t="s">
        <v>117</v>
      </c>
      <c r="L21" s="55" t="s">
        <v>117</v>
      </c>
      <c r="M21" s="55" t="s">
        <v>117</v>
      </c>
      <c r="N21" s="55" t="s">
        <v>117</v>
      </c>
      <c r="O21" s="55" t="s">
        <v>117</v>
      </c>
      <c r="P21" s="362" t="s">
        <v>117</v>
      </c>
    </row>
    <row r="22" spans="1:16" s="19" customFormat="1" ht="12.75" customHeight="1">
      <c r="A22" s="1230" t="s">
        <v>550</v>
      </c>
      <c r="B22" s="1231">
        <v>145197</v>
      </c>
      <c r="C22" s="1231">
        <v>146733</v>
      </c>
      <c r="D22" s="1231">
        <v>132450</v>
      </c>
      <c r="E22" s="1231">
        <v>155104</v>
      </c>
      <c r="F22" s="1231">
        <v>141530</v>
      </c>
      <c r="G22" s="1233">
        <v>149609</v>
      </c>
      <c r="H22" s="1233">
        <v>152377</v>
      </c>
      <c r="I22" s="1233">
        <v>150526</v>
      </c>
      <c r="J22" s="1233">
        <v>147152</v>
      </c>
      <c r="K22" s="1233">
        <v>146426</v>
      </c>
      <c r="L22" s="1233">
        <v>147039</v>
      </c>
      <c r="M22" s="1233">
        <v>131066</v>
      </c>
      <c r="N22" s="1233">
        <v>139607</v>
      </c>
      <c r="O22" s="1233">
        <v>131556</v>
      </c>
      <c r="P22" s="1234">
        <v>135791</v>
      </c>
    </row>
    <row r="23" spans="1:16" s="19" customFormat="1" ht="12.75" customHeight="1">
      <c r="A23" s="1232" t="s">
        <v>551</v>
      </c>
      <c r="B23" s="1235">
        <v>145197</v>
      </c>
      <c r="C23" s="1235">
        <v>146733</v>
      </c>
      <c r="D23" s="1235">
        <v>132450</v>
      </c>
      <c r="E23" s="1236">
        <v>155104</v>
      </c>
      <c r="F23" s="1236">
        <v>141531</v>
      </c>
      <c r="G23" s="1236">
        <v>149609</v>
      </c>
      <c r="H23" s="1236">
        <v>152377</v>
      </c>
      <c r="I23" s="1236">
        <v>150526</v>
      </c>
      <c r="J23" s="1236">
        <v>147152</v>
      </c>
      <c r="K23" s="1236">
        <v>146426</v>
      </c>
      <c r="L23" s="1236">
        <v>147039</v>
      </c>
      <c r="M23" s="1236">
        <v>131066</v>
      </c>
      <c r="N23" s="1236">
        <v>139607</v>
      </c>
      <c r="O23" s="1236" t="s">
        <v>117</v>
      </c>
      <c r="P23" s="1237" t="s">
        <v>117</v>
      </c>
    </row>
    <row r="24" spans="1:16" s="19" customFormat="1" ht="12.75" customHeight="1">
      <c r="A24" s="1229" t="s">
        <v>552</v>
      </c>
      <c r="B24" s="1238">
        <v>145088</v>
      </c>
      <c r="C24" s="1238">
        <v>145891</v>
      </c>
      <c r="D24" s="1238">
        <v>131723</v>
      </c>
      <c r="E24" s="1238">
        <v>154164</v>
      </c>
      <c r="F24" s="1238">
        <v>140839</v>
      </c>
      <c r="G24" s="1239">
        <v>148837</v>
      </c>
      <c r="H24" s="1239">
        <v>151606</v>
      </c>
      <c r="I24" s="1239">
        <v>149810</v>
      </c>
      <c r="J24" s="1239">
        <v>146273</v>
      </c>
      <c r="K24" s="1239">
        <v>145589</v>
      </c>
      <c r="L24" s="1239">
        <v>146225</v>
      </c>
      <c r="M24" s="1239">
        <v>130389</v>
      </c>
      <c r="N24" s="1239">
        <v>138772</v>
      </c>
      <c r="O24" s="1239" t="s">
        <v>117</v>
      </c>
      <c r="P24" s="1240" t="s">
        <v>117</v>
      </c>
    </row>
    <row r="25" spans="1:16" s="19" customFormat="1" ht="12.75" customHeight="1">
      <c r="A25" s="1199"/>
      <c r="B25" s="311"/>
      <c r="C25" s="311"/>
      <c r="D25" s="311"/>
      <c r="E25" s="311"/>
      <c r="F25" s="311"/>
      <c r="G25" s="311"/>
      <c r="H25" s="311"/>
      <c r="I25" s="449"/>
      <c r="J25" s="449"/>
      <c r="K25" s="449"/>
      <c r="L25" s="449"/>
      <c r="M25" s="449"/>
      <c r="N25" s="449"/>
      <c r="O25" s="449"/>
      <c r="P25" s="449"/>
    </row>
    <row r="26" spans="1:16" ht="12.75" customHeight="1">
      <c r="A26" s="63" t="s">
        <v>462</v>
      </c>
    </row>
    <row r="27" spans="1:16" ht="12.75" customHeight="1">
      <c r="A27" s="449" t="s">
        <v>155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U32"/>
  <sheetViews>
    <sheetView showGridLines="0" workbookViewId="0"/>
  </sheetViews>
  <sheetFormatPr baseColWidth="10" defaultColWidth="11.42578125" defaultRowHeight="11.25" customHeight="1"/>
  <cols>
    <col min="1" max="1" width="11.42578125" style="76" customWidth="1"/>
    <col min="2" max="2" width="14.42578125" style="76" customWidth="1"/>
    <col min="3" max="12" width="8.5703125" style="76" customWidth="1"/>
    <col min="13" max="16384" width="11.42578125" style="76"/>
  </cols>
  <sheetData>
    <row r="1" spans="1:21" ht="12.75" customHeight="1">
      <c r="A1" s="177" t="s">
        <v>520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O1" s="445"/>
      <c r="P1" s="445"/>
      <c r="Q1" s="445"/>
      <c r="R1" s="445"/>
      <c r="S1" s="445"/>
      <c r="T1" s="445"/>
      <c r="U1" s="445"/>
    </row>
    <row r="2" spans="1:21" s="178" customFormat="1" ht="11.25" customHeight="1">
      <c r="J2" s="180"/>
      <c r="K2" s="180"/>
      <c r="L2" s="438" t="s">
        <v>538</v>
      </c>
      <c r="O2" s="445"/>
      <c r="P2" s="470"/>
      <c r="Q2" s="470"/>
      <c r="R2" s="470"/>
      <c r="S2" s="470"/>
      <c r="T2" s="470"/>
      <c r="U2" s="470"/>
    </row>
    <row r="3" spans="1:21" s="185" customFormat="1" ht="11.25" customHeight="1">
      <c r="A3" s="974"/>
      <c r="B3" s="996"/>
      <c r="C3" s="975">
        <v>2012</v>
      </c>
      <c r="D3" s="975">
        <v>2013</v>
      </c>
      <c r="E3" s="975">
        <v>2014</v>
      </c>
      <c r="F3" s="975">
        <v>2015</v>
      </c>
      <c r="G3" s="975">
        <v>2016</v>
      </c>
      <c r="H3" s="976">
        <v>2017</v>
      </c>
      <c r="I3" s="976">
        <v>2018</v>
      </c>
      <c r="J3" s="976">
        <v>2019</v>
      </c>
      <c r="K3" s="976">
        <v>2020</v>
      </c>
      <c r="L3" s="977">
        <v>2021</v>
      </c>
      <c r="M3" s="301"/>
      <c r="O3" s="685"/>
      <c r="P3" s="685"/>
      <c r="Q3" s="685"/>
      <c r="R3" s="685"/>
      <c r="S3" s="685"/>
      <c r="T3" s="685"/>
      <c r="U3" s="685"/>
    </row>
    <row r="4" spans="1:21" ht="11.25" customHeight="1">
      <c r="A4" s="978" t="s">
        <v>147</v>
      </c>
      <c r="B4" s="979" t="s">
        <v>114</v>
      </c>
      <c r="C4" s="980">
        <v>101.357</v>
      </c>
      <c r="D4" s="980">
        <v>99.501999999999995</v>
      </c>
      <c r="E4" s="980">
        <v>105.48399999999999</v>
      </c>
      <c r="F4" s="980">
        <v>105.28100000000001</v>
      </c>
      <c r="G4" s="980">
        <v>106.087</v>
      </c>
      <c r="H4" s="980">
        <v>119.93</v>
      </c>
      <c r="I4" s="980">
        <v>125.143</v>
      </c>
      <c r="J4" s="980">
        <v>127.902</v>
      </c>
      <c r="K4" s="980">
        <v>128.73400000000001</v>
      </c>
      <c r="L4" s="981">
        <v>127.429</v>
      </c>
      <c r="M4" s="448"/>
      <c r="O4" s="445"/>
      <c r="P4" s="445"/>
      <c r="Q4" s="445"/>
      <c r="R4" s="445"/>
      <c r="S4" s="445"/>
      <c r="T4" s="445"/>
      <c r="U4" s="445"/>
    </row>
    <row r="5" spans="1:21" ht="11.25" customHeight="1">
      <c r="A5" s="982" t="s">
        <v>130</v>
      </c>
      <c r="B5" s="983" t="s">
        <v>500</v>
      </c>
      <c r="C5" s="980">
        <v>84.105000000000004</v>
      </c>
      <c r="D5" s="980">
        <v>83.448999999999998</v>
      </c>
      <c r="E5" s="980">
        <v>90.125</v>
      </c>
      <c r="F5" s="980">
        <v>95.387</v>
      </c>
      <c r="G5" s="980">
        <v>102.148</v>
      </c>
      <c r="H5" s="980">
        <v>101.021</v>
      </c>
      <c r="I5" s="980">
        <v>107.667</v>
      </c>
      <c r="J5" s="980">
        <v>114.575</v>
      </c>
      <c r="K5" s="980">
        <v>115.68</v>
      </c>
      <c r="L5" s="981">
        <v>114.574</v>
      </c>
      <c r="M5" s="448"/>
      <c r="O5" s="445"/>
      <c r="P5" s="445"/>
      <c r="Q5" s="445"/>
      <c r="R5" s="445"/>
      <c r="S5" s="445"/>
      <c r="T5" s="445"/>
      <c r="U5" s="445"/>
    </row>
    <row r="6" spans="1:21" ht="11.25" customHeight="1">
      <c r="A6" s="982" t="s">
        <v>128</v>
      </c>
      <c r="B6" s="983" t="s">
        <v>501</v>
      </c>
      <c r="C6" s="980">
        <v>72.075000000000003</v>
      </c>
      <c r="D6" s="980">
        <v>76.481999999999999</v>
      </c>
      <c r="E6" s="980">
        <v>81.45</v>
      </c>
      <c r="F6" s="980">
        <v>73.111999999999995</v>
      </c>
      <c r="G6" s="980">
        <v>73.965000000000003</v>
      </c>
      <c r="H6" s="980">
        <v>72.816000000000003</v>
      </c>
      <c r="I6" s="980">
        <v>72.013000000000005</v>
      </c>
      <c r="J6" s="980">
        <v>75.242000000000004</v>
      </c>
      <c r="K6" s="980">
        <v>69.637</v>
      </c>
      <c r="L6" s="981">
        <v>70.384</v>
      </c>
      <c r="M6" s="448"/>
    </row>
    <row r="7" spans="1:21" ht="11.25" customHeight="1">
      <c r="A7" s="982" t="s">
        <v>135</v>
      </c>
      <c r="B7" s="984" t="s">
        <v>502</v>
      </c>
      <c r="C7" s="980">
        <v>44.07</v>
      </c>
      <c r="D7" s="980">
        <v>40.703000000000003</v>
      </c>
      <c r="E7" s="980">
        <v>58.338999999999999</v>
      </c>
      <c r="F7" s="980">
        <v>46.162999999999997</v>
      </c>
      <c r="G7" s="980">
        <v>50.363999999999997</v>
      </c>
      <c r="H7" s="980">
        <v>48.531999999999996</v>
      </c>
      <c r="I7" s="980">
        <v>50.764000000000003</v>
      </c>
      <c r="J7" s="980">
        <v>53.771999999999998</v>
      </c>
      <c r="K7" s="980">
        <v>54.972000000000001</v>
      </c>
      <c r="L7" s="981">
        <v>48.912999999999997</v>
      </c>
      <c r="M7" s="448"/>
    </row>
    <row r="8" spans="1:21" s="185" customFormat="1" ht="11.25" customHeight="1">
      <c r="A8" s="982" t="s">
        <v>135</v>
      </c>
      <c r="B8" s="983" t="s">
        <v>503</v>
      </c>
      <c r="C8" s="994">
        <v>42.878</v>
      </c>
      <c r="D8" s="980">
        <v>40.866999999999997</v>
      </c>
      <c r="E8" s="980">
        <v>55.405000000000001</v>
      </c>
      <c r="F8" s="980">
        <v>42.863</v>
      </c>
      <c r="G8" s="980">
        <v>44.055</v>
      </c>
      <c r="H8" s="980">
        <v>45.881</v>
      </c>
      <c r="I8" s="980">
        <v>47.103999999999999</v>
      </c>
      <c r="J8" s="980">
        <v>49.432000000000002</v>
      </c>
      <c r="K8" s="980">
        <v>51.935000000000002</v>
      </c>
      <c r="L8" s="981">
        <v>52.286999999999999</v>
      </c>
      <c r="M8" s="301"/>
    </row>
    <row r="9" spans="1:21" s="838" customFormat="1" ht="11.25" customHeight="1">
      <c r="A9" s="982" t="s">
        <v>139</v>
      </c>
      <c r="B9" s="984" t="s">
        <v>504</v>
      </c>
      <c r="C9" s="323">
        <v>30.326000000000001</v>
      </c>
      <c r="D9" s="848">
        <v>34.945999999999998</v>
      </c>
      <c r="E9" s="848">
        <v>36.341999999999999</v>
      </c>
      <c r="F9" s="848">
        <v>33.289000000000001</v>
      </c>
      <c r="G9" s="848">
        <v>35.462000000000003</v>
      </c>
      <c r="H9" s="848">
        <v>39.418999999999997</v>
      </c>
      <c r="I9" s="848">
        <v>44.615000000000002</v>
      </c>
      <c r="J9" s="848">
        <v>49.866999999999997</v>
      </c>
      <c r="K9" s="848">
        <v>46.024000000000001</v>
      </c>
      <c r="L9" s="802">
        <v>40.139000000000003</v>
      </c>
    </row>
    <row r="10" spans="1:21" ht="11.25" customHeight="1">
      <c r="A10" s="982" t="s">
        <v>128</v>
      </c>
      <c r="B10" s="984" t="s">
        <v>505</v>
      </c>
      <c r="C10" s="980">
        <v>52.869</v>
      </c>
      <c r="D10" s="980">
        <v>49.19</v>
      </c>
      <c r="E10" s="980">
        <v>48.031999999999996</v>
      </c>
      <c r="F10" s="980">
        <v>44.127000000000002</v>
      </c>
      <c r="G10" s="980">
        <v>46.493000000000002</v>
      </c>
      <c r="H10" s="980">
        <v>43.728000000000002</v>
      </c>
      <c r="I10" s="980">
        <v>45.767000000000003</v>
      </c>
      <c r="J10" s="980">
        <v>42.067999999999998</v>
      </c>
      <c r="K10" s="980">
        <v>41.561</v>
      </c>
      <c r="L10" s="981">
        <v>41.585999999999999</v>
      </c>
      <c r="M10" s="448"/>
    </row>
    <row r="11" spans="1:21" s="185" customFormat="1" ht="11.25" customHeight="1">
      <c r="A11" s="982" t="s">
        <v>135</v>
      </c>
      <c r="B11" s="983" t="s">
        <v>506</v>
      </c>
      <c r="C11" s="980">
        <v>13.834</v>
      </c>
      <c r="D11" s="980">
        <v>13.532</v>
      </c>
      <c r="E11" s="980">
        <v>19.719000000000001</v>
      </c>
      <c r="F11" s="980">
        <v>14.738</v>
      </c>
      <c r="G11" s="980">
        <v>16.407</v>
      </c>
      <c r="H11" s="980">
        <v>23.827000000000002</v>
      </c>
      <c r="I11" s="980">
        <v>27.86</v>
      </c>
      <c r="J11" s="980">
        <v>27.341000000000001</v>
      </c>
      <c r="K11" s="980">
        <v>25.876000000000001</v>
      </c>
      <c r="L11" s="325">
        <v>30.193999999999999</v>
      </c>
      <c r="M11" s="301"/>
    </row>
    <row r="12" spans="1:21" ht="11.25" customHeight="1">
      <c r="A12" s="982" t="s">
        <v>142</v>
      </c>
      <c r="B12" s="983" t="s">
        <v>507</v>
      </c>
      <c r="C12" s="980">
        <v>26.238</v>
      </c>
      <c r="D12" s="980">
        <v>26.295000000000002</v>
      </c>
      <c r="E12" s="980">
        <v>25.873999999999999</v>
      </c>
      <c r="F12" s="980">
        <v>25.074999999999999</v>
      </c>
      <c r="G12" s="980">
        <v>25.914000000000001</v>
      </c>
      <c r="H12" s="980">
        <v>22.062000000000001</v>
      </c>
      <c r="I12" s="980">
        <v>26.422000000000001</v>
      </c>
      <c r="J12" s="980">
        <v>17.677</v>
      </c>
      <c r="K12" s="980">
        <v>21.983000000000001</v>
      </c>
      <c r="L12" s="981">
        <v>23.678999999999998</v>
      </c>
      <c r="M12" s="448"/>
    </row>
    <row r="13" spans="1:21" ht="11.25" customHeight="1">
      <c r="A13" s="982" t="s">
        <v>142</v>
      </c>
      <c r="B13" s="983" t="s">
        <v>508</v>
      </c>
      <c r="C13" s="980">
        <v>13.645</v>
      </c>
      <c r="D13" s="980">
        <v>13.375999999999999</v>
      </c>
      <c r="E13" s="980">
        <v>15.827999999999999</v>
      </c>
      <c r="F13" s="980">
        <v>18.895</v>
      </c>
      <c r="G13" s="980">
        <v>18.847000000000001</v>
      </c>
      <c r="H13" s="980">
        <v>21.774999999999999</v>
      </c>
      <c r="I13" s="980">
        <v>21.853000000000002</v>
      </c>
      <c r="J13" s="980">
        <v>21.911999999999999</v>
      </c>
      <c r="K13" s="980">
        <v>21.873999999999999</v>
      </c>
      <c r="L13" s="981">
        <v>23.006</v>
      </c>
      <c r="M13" s="448"/>
    </row>
    <row r="14" spans="1:21" ht="11.25" customHeight="1">
      <c r="A14" s="985" t="s">
        <v>138</v>
      </c>
      <c r="B14" s="986" t="s">
        <v>102</v>
      </c>
      <c r="C14" s="90">
        <v>17.145</v>
      </c>
      <c r="D14" s="1164" t="s">
        <v>117</v>
      </c>
      <c r="E14" s="90">
        <v>21.097000000000001</v>
      </c>
      <c r="F14" s="90">
        <v>20.463999999999999</v>
      </c>
      <c r="G14" s="293">
        <v>19.670999999999999</v>
      </c>
      <c r="H14" s="90">
        <v>22.846</v>
      </c>
      <c r="I14" s="90">
        <v>22.718</v>
      </c>
      <c r="J14" s="90">
        <v>21.934000000000001</v>
      </c>
      <c r="K14" s="90">
        <v>17.738</v>
      </c>
      <c r="L14" s="1163" t="s">
        <v>117</v>
      </c>
      <c r="M14" s="448"/>
    </row>
    <row r="15" spans="1:21" ht="11.25" customHeight="1">
      <c r="A15" s="982" t="s">
        <v>149</v>
      </c>
      <c r="B15" s="983" t="s">
        <v>509</v>
      </c>
      <c r="C15" s="980">
        <v>5.6159999999999997</v>
      </c>
      <c r="D15" s="980">
        <v>10.125</v>
      </c>
      <c r="E15" s="980">
        <v>11.945</v>
      </c>
      <c r="F15" s="980">
        <v>13.712999999999999</v>
      </c>
      <c r="G15" s="980">
        <v>26.452000000000002</v>
      </c>
      <c r="H15" s="980">
        <v>27.242999999999999</v>
      </c>
      <c r="I15" s="980">
        <v>18.498999999999999</v>
      </c>
      <c r="J15" s="980">
        <v>14.246</v>
      </c>
      <c r="K15" s="980">
        <v>16.669</v>
      </c>
      <c r="L15" s="981" t="s">
        <v>117</v>
      </c>
      <c r="M15" s="448"/>
    </row>
    <row r="16" spans="1:21" s="301" customFormat="1" ht="11.25" customHeight="1">
      <c r="A16" s="985" t="s">
        <v>138</v>
      </c>
      <c r="B16" s="1165" t="s">
        <v>101</v>
      </c>
      <c r="C16" s="1166">
        <v>8.25</v>
      </c>
      <c r="D16" s="1166">
        <v>8.49</v>
      </c>
      <c r="E16" s="1166">
        <v>8.86</v>
      </c>
      <c r="F16" s="1166">
        <v>9.2129999999999992</v>
      </c>
      <c r="G16" s="1166">
        <v>9.48</v>
      </c>
      <c r="H16" s="1166">
        <v>10.532</v>
      </c>
      <c r="I16" s="1166">
        <v>10.496</v>
      </c>
      <c r="J16" s="1166">
        <v>10.86</v>
      </c>
      <c r="K16" s="1166">
        <v>11.625999999999999</v>
      </c>
      <c r="L16" s="1167" t="s">
        <v>117</v>
      </c>
    </row>
    <row r="17" spans="1:13" ht="11.25" customHeight="1">
      <c r="A17" s="982" t="s">
        <v>142</v>
      </c>
      <c r="B17" s="983" t="s">
        <v>510</v>
      </c>
      <c r="C17" s="980">
        <v>9.5869999999999997</v>
      </c>
      <c r="D17" s="980">
        <v>9.4640000000000004</v>
      </c>
      <c r="E17" s="980">
        <v>10.305999999999999</v>
      </c>
      <c r="F17" s="980">
        <v>13.317</v>
      </c>
      <c r="G17" s="980">
        <v>12.817</v>
      </c>
      <c r="H17" s="980">
        <v>12.874000000000001</v>
      </c>
      <c r="I17" s="980">
        <v>13.69</v>
      </c>
      <c r="J17" s="980">
        <v>16.114999999999998</v>
      </c>
      <c r="K17" s="980">
        <v>11.179</v>
      </c>
      <c r="L17" s="981">
        <v>10.098000000000001</v>
      </c>
      <c r="M17" s="448"/>
    </row>
    <row r="18" spans="1:13" ht="11.25" customHeight="1">
      <c r="A18" s="982" t="s">
        <v>142</v>
      </c>
      <c r="B18" s="984" t="s">
        <v>511</v>
      </c>
      <c r="C18" s="980">
        <v>4.7939999999999996</v>
      </c>
      <c r="D18" s="980">
        <v>5.8940000000000001</v>
      </c>
      <c r="E18" s="980">
        <v>4.58</v>
      </c>
      <c r="F18" s="980">
        <v>7.5540000000000003</v>
      </c>
      <c r="G18" s="980">
        <v>6.149</v>
      </c>
      <c r="H18" s="980">
        <v>6.1529999999999996</v>
      </c>
      <c r="I18" s="980">
        <v>10.464</v>
      </c>
      <c r="J18" s="980">
        <v>16.545000000000002</v>
      </c>
      <c r="K18" s="980">
        <v>10.714</v>
      </c>
      <c r="L18" s="981">
        <v>8.8490000000000002</v>
      </c>
      <c r="M18" s="448"/>
    </row>
    <row r="19" spans="1:13" ht="11.25" customHeight="1">
      <c r="A19" s="985" t="s">
        <v>135</v>
      </c>
      <c r="B19" s="986" t="s">
        <v>512</v>
      </c>
      <c r="C19" s="90">
        <v>11.472</v>
      </c>
      <c r="D19" s="90">
        <v>8.9179999999999993</v>
      </c>
      <c r="E19" s="90">
        <v>12.365</v>
      </c>
      <c r="F19" s="90">
        <v>8.1419999999999995</v>
      </c>
      <c r="G19" s="293">
        <v>7.2759999999999998</v>
      </c>
      <c r="H19" s="293">
        <v>9.9570000000000007</v>
      </c>
      <c r="I19" s="293">
        <v>9.3140000000000001</v>
      </c>
      <c r="J19" s="293">
        <v>8.2330000000000005</v>
      </c>
      <c r="K19" s="293">
        <v>8.8409999999999993</v>
      </c>
      <c r="L19" s="993">
        <v>10.125</v>
      </c>
      <c r="M19" s="448"/>
    </row>
    <row r="20" spans="1:13" ht="11.25" customHeight="1">
      <c r="A20" s="982" t="s">
        <v>142</v>
      </c>
      <c r="B20" s="984" t="s">
        <v>447</v>
      </c>
      <c r="C20" s="980">
        <v>3.5550000000000002</v>
      </c>
      <c r="D20" s="980">
        <v>3.8290000000000002</v>
      </c>
      <c r="E20" s="980">
        <v>5.4169999999999998</v>
      </c>
      <c r="F20" s="980">
        <v>5.3360000000000003</v>
      </c>
      <c r="G20" s="980">
        <v>4.5359999999999996</v>
      </c>
      <c r="H20" s="980">
        <v>6.0049999999999999</v>
      </c>
      <c r="I20" s="980">
        <v>8.6300000000000008</v>
      </c>
      <c r="J20" s="980">
        <v>7.8860000000000001</v>
      </c>
      <c r="K20" s="980">
        <v>7.0819999999999999</v>
      </c>
      <c r="L20" s="981">
        <v>5.72</v>
      </c>
      <c r="M20" s="448"/>
    </row>
    <row r="21" spans="1:13" ht="11.25" customHeight="1">
      <c r="A21" s="982" t="s">
        <v>154</v>
      </c>
      <c r="B21" s="983" t="s">
        <v>450</v>
      </c>
      <c r="C21" s="980">
        <v>8.6940000000000008</v>
      </c>
      <c r="D21" s="980">
        <v>8.0440000000000005</v>
      </c>
      <c r="E21" s="980">
        <v>7.9050000000000002</v>
      </c>
      <c r="F21" s="980">
        <v>7.2670000000000003</v>
      </c>
      <c r="G21" s="980">
        <v>7.2859999999999996</v>
      </c>
      <c r="H21" s="980">
        <v>6.016</v>
      </c>
      <c r="I21" s="980">
        <v>6.9269999999999996</v>
      </c>
      <c r="J21" s="980">
        <v>7.109</v>
      </c>
      <c r="K21" s="980">
        <v>7.0419999999999998</v>
      </c>
      <c r="L21" s="981">
        <v>7.6040000000000001</v>
      </c>
      <c r="M21" s="448"/>
    </row>
    <row r="22" spans="1:13" ht="11.25" customHeight="1">
      <c r="A22" s="982" t="s">
        <v>142</v>
      </c>
      <c r="B22" s="983" t="s">
        <v>513</v>
      </c>
      <c r="C22" s="980">
        <v>2.9319999999999999</v>
      </c>
      <c r="D22" s="980">
        <v>2.7749999999999999</v>
      </c>
      <c r="E22" s="980">
        <v>2.9289999999999998</v>
      </c>
      <c r="F22" s="980">
        <v>3.8820000000000001</v>
      </c>
      <c r="G22" s="980">
        <v>4.7489999999999997</v>
      </c>
      <c r="H22" s="980">
        <v>2.9279999999999999</v>
      </c>
      <c r="I22" s="980">
        <v>5.0810000000000004</v>
      </c>
      <c r="J22" s="980">
        <v>3.4849999999999999</v>
      </c>
      <c r="K22" s="980">
        <v>6.75</v>
      </c>
      <c r="L22" s="981">
        <v>5.74</v>
      </c>
    </row>
    <row r="23" spans="1:13" ht="11.25" customHeight="1">
      <c r="A23" s="987" t="s">
        <v>149</v>
      </c>
      <c r="B23" s="988" t="s">
        <v>514</v>
      </c>
      <c r="C23" s="989">
        <v>5.1319999999999997</v>
      </c>
      <c r="D23" s="989">
        <v>5.0010000000000003</v>
      </c>
      <c r="E23" s="989">
        <v>5.1970000000000001</v>
      </c>
      <c r="F23" s="989">
        <v>4.8090000000000002</v>
      </c>
      <c r="G23" s="989">
        <v>6.8220000000000001</v>
      </c>
      <c r="H23" s="989">
        <v>6.6369999999999996</v>
      </c>
      <c r="I23" s="989">
        <v>5.3819999999999997</v>
      </c>
      <c r="J23" s="989">
        <v>5.4820000000000002</v>
      </c>
      <c r="K23" s="989">
        <v>5.6440000000000001</v>
      </c>
      <c r="L23" s="990" t="s">
        <v>117</v>
      </c>
    </row>
    <row r="25" spans="1:13" ht="11.25" customHeight="1">
      <c r="A25" s="991" t="s">
        <v>458</v>
      </c>
    </row>
    <row r="26" spans="1:13" ht="11.25" customHeight="1">
      <c r="A26" s="258" t="s">
        <v>521</v>
      </c>
    </row>
    <row r="27" spans="1:13" ht="11.25" customHeight="1">
      <c r="A27" s="178" t="s">
        <v>522</v>
      </c>
    </row>
    <row r="28" spans="1:13" ht="11.25" customHeight="1">
      <c r="A28" s="258" t="s">
        <v>515</v>
      </c>
    </row>
    <row r="29" spans="1:13" ht="11.25" customHeight="1">
      <c r="A29" s="258" t="s">
        <v>516</v>
      </c>
    </row>
    <row r="30" spans="1:13" ht="11.25" customHeight="1">
      <c r="A30" s="258" t="s">
        <v>517</v>
      </c>
    </row>
    <row r="31" spans="1:13" ht="11.25" customHeight="1">
      <c r="A31" s="258" t="s">
        <v>518</v>
      </c>
    </row>
    <row r="32" spans="1:13" ht="11.25" customHeight="1">
      <c r="A32" s="258" t="s">
        <v>519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/>
  <dimension ref="A1:AT28"/>
  <sheetViews>
    <sheetView showGridLines="0" topLeftCell="B1" workbookViewId="0">
      <pane xSplit="1" topLeftCell="Y1" activePane="topRight" state="frozen"/>
      <selection activeCell="B29" sqref="B29"/>
      <selection pane="topRight"/>
    </sheetView>
  </sheetViews>
  <sheetFormatPr baseColWidth="10" defaultColWidth="11.42578125" defaultRowHeight="12.75" customHeight="1"/>
  <cols>
    <col min="1" max="1" width="23.42578125" style="449" hidden="1" customWidth="1"/>
    <col min="2" max="2" width="74.5703125" style="449" customWidth="1"/>
    <col min="3" max="6" width="4.85546875" style="449" bestFit="1" customWidth="1"/>
    <col min="7" max="7" width="4.85546875" style="449" customWidth="1"/>
    <col min="8" max="35" width="4.85546875" style="449" bestFit="1" customWidth="1"/>
    <col min="36" max="37" width="4.85546875" style="449" customWidth="1"/>
    <col min="38" max="38" width="1.42578125" style="449" customWidth="1"/>
    <col min="39" max="41" width="5.85546875" style="449" customWidth="1"/>
    <col min="42" max="42" width="7" style="449" customWidth="1"/>
    <col min="43" max="43" width="6.42578125" style="449" customWidth="1"/>
    <col min="44" max="44" width="7" style="449" customWidth="1"/>
    <col min="45" max="45" width="7.140625" style="449" customWidth="1"/>
    <col min="46" max="46" width="5.5703125" style="449" customWidth="1"/>
    <col min="47" max="16384" width="11.42578125" style="449"/>
  </cols>
  <sheetData>
    <row r="1" spans="1:46" ht="12.75" customHeight="1">
      <c r="A1" s="68" t="s">
        <v>156</v>
      </c>
      <c r="B1" s="204" t="s">
        <v>0</v>
      </c>
      <c r="AO1" s="839"/>
    </row>
    <row r="2" spans="1:46" s="21" customFormat="1" ht="12.75" customHeight="1">
      <c r="I2" s="22"/>
      <c r="AF2" s="167"/>
      <c r="AI2" s="837"/>
      <c r="AK2" s="167"/>
      <c r="AT2" s="167" t="s">
        <v>23</v>
      </c>
    </row>
    <row r="3" spans="1:46" ht="12.75" customHeight="1">
      <c r="B3" s="24"/>
      <c r="C3" s="13">
        <v>1984</v>
      </c>
      <c r="D3" s="14">
        <v>1985</v>
      </c>
      <c r="E3" s="14">
        <v>1986</v>
      </c>
      <c r="F3" s="14">
        <v>1987</v>
      </c>
      <c r="G3" s="14">
        <v>1988</v>
      </c>
      <c r="H3" s="14">
        <v>1989</v>
      </c>
      <c r="I3" s="14">
        <v>1990</v>
      </c>
      <c r="J3" s="14">
        <v>1991</v>
      </c>
      <c r="K3" s="14">
        <v>1992</v>
      </c>
      <c r="L3" s="14">
        <v>1993</v>
      </c>
      <c r="M3" s="14">
        <v>1994</v>
      </c>
      <c r="N3" s="14">
        <v>1995</v>
      </c>
      <c r="O3" s="14">
        <v>1996</v>
      </c>
      <c r="P3" s="14">
        <v>1997</v>
      </c>
      <c r="Q3" s="14">
        <v>1998</v>
      </c>
      <c r="R3" s="14">
        <v>1999</v>
      </c>
      <c r="S3" s="14">
        <v>2000</v>
      </c>
      <c r="T3" s="14">
        <v>2001</v>
      </c>
      <c r="U3" s="14">
        <v>2002</v>
      </c>
      <c r="V3" s="14">
        <v>2003</v>
      </c>
      <c r="W3" s="14">
        <v>2004</v>
      </c>
      <c r="X3" s="14">
        <v>2005</v>
      </c>
      <c r="Y3" s="14">
        <v>2006</v>
      </c>
      <c r="Z3" s="14">
        <v>2007</v>
      </c>
      <c r="AA3" s="14">
        <v>2008</v>
      </c>
      <c r="AB3" s="14">
        <v>2009</v>
      </c>
      <c r="AC3" s="14">
        <v>2010</v>
      </c>
      <c r="AD3" s="14">
        <v>2011</v>
      </c>
      <c r="AE3" s="14">
        <v>2012</v>
      </c>
      <c r="AF3" s="14">
        <v>2013</v>
      </c>
      <c r="AG3" s="14">
        <v>2014</v>
      </c>
      <c r="AH3" s="14">
        <v>2015</v>
      </c>
      <c r="AI3" s="14">
        <v>2016</v>
      </c>
      <c r="AJ3" s="14">
        <v>2017</v>
      </c>
      <c r="AK3" s="25">
        <v>2018</v>
      </c>
      <c r="AM3" s="161">
        <v>2014</v>
      </c>
      <c r="AN3" s="14">
        <v>2015</v>
      </c>
      <c r="AO3" s="14">
        <v>2016</v>
      </c>
      <c r="AP3" s="14">
        <v>2017</v>
      </c>
      <c r="AQ3" s="14">
        <v>2018</v>
      </c>
      <c r="AR3" s="14">
        <v>2019</v>
      </c>
      <c r="AS3" s="14">
        <v>2020</v>
      </c>
      <c r="AT3" s="25">
        <v>2021</v>
      </c>
    </row>
    <row r="4" spans="1:46" ht="12.75" customHeight="1">
      <c r="A4" s="69"/>
      <c r="B4" s="77" t="s">
        <v>24</v>
      </c>
      <c r="C4" s="267">
        <v>26.557948208002706</v>
      </c>
      <c r="D4" s="848">
        <v>25.928304102582555</v>
      </c>
      <c r="E4" s="848">
        <v>23.812450425468445</v>
      </c>
      <c r="F4" s="848">
        <v>22.999786018438812</v>
      </c>
      <c r="G4" s="848">
        <v>21.179810698112465</v>
      </c>
      <c r="H4" s="848">
        <v>21.308286758504856</v>
      </c>
      <c r="I4" s="848">
        <v>19.015121569908398</v>
      </c>
      <c r="J4" s="848">
        <v>18.536228445116311</v>
      </c>
      <c r="K4" s="848">
        <v>17.762963220060232</v>
      </c>
      <c r="L4" s="848">
        <v>16.430451506327394</v>
      </c>
      <c r="M4" s="848">
        <v>16.601781931880481</v>
      </c>
      <c r="N4" s="848">
        <v>15.604528966605718</v>
      </c>
      <c r="O4" s="848">
        <v>15.896911655551094</v>
      </c>
      <c r="P4" s="848">
        <v>16.489608681724842</v>
      </c>
      <c r="Q4" s="848">
        <v>15.933314754377767</v>
      </c>
      <c r="R4" s="848">
        <v>15.609600185467649</v>
      </c>
      <c r="S4" s="848">
        <v>15.881736143997186</v>
      </c>
      <c r="T4" s="848">
        <v>13.939360632043819</v>
      </c>
      <c r="U4" s="848">
        <v>13.765455204649479</v>
      </c>
      <c r="V4" s="848">
        <v>12.845743710305472</v>
      </c>
      <c r="W4" s="848">
        <v>11.910025360450167</v>
      </c>
      <c r="X4" s="848">
        <v>10.594221511829291</v>
      </c>
      <c r="Y4" s="848">
        <v>10.304031393198695</v>
      </c>
      <c r="Z4" s="848">
        <v>10.338608304961895</v>
      </c>
      <c r="AA4" s="848">
        <v>10.203118742327906</v>
      </c>
      <c r="AB4" s="848">
        <v>9.3529275425302618</v>
      </c>
      <c r="AC4" s="848">
        <v>8.4001492362451646</v>
      </c>
      <c r="AD4" s="848">
        <v>9.4682491725935947</v>
      </c>
      <c r="AE4" s="848">
        <v>9.5302356394675929</v>
      </c>
      <c r="AF4" s="848">
        <v>9.4716357719063478</v>
      </c>
      <c r="AG4" s="848">
        <v>9.5889780640847349</v>
      </c>
      <c r="AH4" s="848">
        <v>10.774832777181132</v>
      </c>
      <c r="AI4" s="848">
        <v>10.154953290136071</v>
      </c>
      <c r="AJ4" s="848">
        <v>9.8322040181329164</v>
      </c>
      <c r="AK4" s="70">
        <v>9.218195468544355</v>
      </c>
      <c r="AM4" s="323">
        <v>10.309404672668261</v>
      </c>
      <c r="AN4" s="848">
        <v>11.517999664078728</v>
      </c>
      <c r="AO4" s="848">
        <v>10.781712488311081</v>
      </c>
      <c r="AP4" s="848">
        <v>10.454126150743598</v>
      </c>
      <c r="AQ4" s="848">
        <v>9.9765959131530764</v>
      </c>
      <c r="AR4" s="848">
        <v>9.6782124017564399</v>
      </c>
      <c r="AS4" s="848">
        <v>9.357615765462441</v>
      </c>
      <c r="AT4" s="70">
        <v>10.399697985667844</v>
      </c>
    </row>
    <row r="5" spans="1:46" ht="12.75" customHeight="1">
      <c r="A5" s="69"/>
      <c r="B5" s="77" t="s">
        <v>476</v>
      </c>
      <c r="C5" s="267">
        <v>57.891931395848509</v>
      </c>
      <c r="D5" s="848">
        <v>59.395532971231688</v>
      </c>
      <c r="E5" s="848">
        <v>60.834155106301601</v>
      </c>
      <c r="F5" s="848">
        <v>63.062100159583956</v>
      </c>
      <c r="G5" s="848">
        <v>64.448032032938329</v>
      </c>
      <c r="H5" s="848">
        <v>66.900985084853744</v>
      </c>
      <c r="I5" s="848">
        <v>71.239628625513546</v>
      </c>
      <c r="J5" s="848">
        <v>71.092607195648938</v>
      </c>
      <c r="K5" s="848">
        <v>71.723760724529143</v>
      </c>
      <c r="L5" s="848">
        <v>73.021909003750011</v>
      </c>
      <c r="M5" s="848">
        <v>73.961229520215966</v>
      </c>
      <c r="N5" s="848">
        <v>75.297745378172394</v>
      </c>
      <c r="O5" s="848">
        <v>75.330967377614854</v>
      </c>
      <c r="P5" s="848">
        <v>75.068663495661667</v>
      </c>
      <c r="Q5" s="848">
        <v>75.882421789630627</v>
      </c>
      <c r="R5" s="848">
        <v>76.333115322099005</v>
      </c>
      <c r="S5" s="848">
        <v>76.159069391520006</v>
      </c>
      <c r="T5" s="848">
        <v>78.283309242301485</v>
      </c>
      <c r="U5" s="848">
        <v>78.748119438987743</v>
      </c>
      <c r="V5" s="848">
        <v>79.392807321598681</v>
      </c>
      <c r="W5" s="848">
        <v>80.927468873017347</v>
      </c>
      <c r="X5" s="848">
        <v>81.932315226679947</v>
      </c>
      <c r="Y5" s="848">
        <v>82.151792353653363</v>
      </c>
      <c r="Z5" s="848">
        <v>82.701659394337796</v>
      </c>
      <c r="AA5" s="848">
        <v>82.625320602846259</v>
      </c>
      <c r="AB5" s="848">
        <v>82.815152423720278</v>
      </c>
      <c r="AC5" s="848">
        <v>84.404491717171581</v>
      </c>
      <c r="AD5" s="848">
        <v>83.591367902100117</v>
      </c>
      <c r="AE5" s="848">
        <v>83.738941745162379</v>
      </c>
      <c r="AF5" s="848">
        <v>84.817700790832689</v>
      </c>
      <c r="AG5" s="848">
        <v>84.878628200526293</v>
      </c>
      <c r="AH5" s="848">
        <v>83.618374289415485</v>
      </c>
      <c r="AI5" s="848">
        <v>84.5197749860437</v>
      </c>
      <c r="AJ5" s="848">
        <v>85.014522513250881</v>
      </c>
      <c r="AK5" s="70">
        <v>85.614463675943597</v>
      </c>
      <c r="AM5" s="323">
        <v>83.743002762221636</v>
      </c>
      <c r="AN5" s="848">
        <v>82.50038048750676</v>
      </c>
      <c r="AO5" s="848">
        <v>83.561394842152055</v>
      </c>
      <c r="AP5" s="848">
        <v>84.037435941524762</v>
      </c>
      <c r="AQ5" s="848">
        <v>84.377063027718194</v>
      </c>
      <c r="AR5" s="848">
        <v>84.748023878745855</v>
      </c>
      <c r="AS5" s="848">
        <v>85.845633401297476</v>
      </c>
      <c r="AT5" s="70">
        <v>84.942556204084326</v>
      </c>
    </row>
    <row r="6" spans="1:46" ht="12.75" customHeight="1">
      <c r="A6" s="69"/>
      <c r="B6" s="77" t="s">
        <v>477</v>
      </c>
      <c r="C6" s="267">
        <v>3.6579320862084805</v>
      </c>
      <c r="D6" s="848">
        <v>3.5100501228080958</v>
      </c>
      <c r="E6" s="848">
        <v>3.1606207688057713</v>
      </c>
      <c r="F6" s="848">
        <v>2.9175739336194795</v>
      </c>
      <c r="G6" s="848">
        <v>2.657777023349436</v>
      </c>
      <c r="H6" s="848">
        <v>2.678610965769749</v>
      </c>
      <c r="I6" s="848">
        <v>2.6076633025808529</v>
      </c>
      <c r="J6" s="848">
        <v>2.4161083085396426</v>
      </c>
      <c r="K6" s="848">
        <v>2.3985623537218679</v>
      </c>
      <c r="L6" s="848">
        <v>2.1447083235950881</v>
      </c>
      <c r="M6" s="848">
        <v>1.8999667728014602</v>
      </c>
      <c r="N6" s="848">
        <v>1.8961677671597892</v>
      </c>
      <c r="O6" s="848">
        <v>1.8221192215490087</v>
      </c>
      <c r="P6" s="848">
        <v>1.7271504128391371</v>
      </c>
      <c r="Q6" s="848">
        <v>1.8279636727868431</v>
      </c>
      <c r="R6" s="848">
        <v>1.9546073939617696</v>
      </c>
      <c r="S6" s="848">
        <v>1.997534151209919</v>
      </c>
      <c r="T6" s="848">
        <v>1.8100529538681693</v>
      </c>
      <c r="U6" s="848">
        <v>1.8624925562356773</v>
      </c>
      <c r="V6" s="848">
        <v>1.8415393826231832</v>
      </c>
      <c r="W6" s="848">
        <v>1.8795107009103522</v>
      </c>
      <c r="X6" s="848">
        <v>2.0447980137733763</v>
      </c>
      <c r="Y6" s="848">
        <v>1.9894120317315496</v>
      </c>
      <c r="Z6" s="848">
        <v>1.8304439098209213</v>
      </c>
      <c r="AA6" s="848">
        <v>1.8933888149351545</v>
      </c>
      <c r="AB6" s="848">
        <v>2.1608007409587957</v>
      </c>
      <c r="AC6" s="848">
        <v>2.2593849013114222</v>
      </c>
      <c r="AD6" s="848">
        <v>2.1769439322288422</v>
      </c>
      <c r="AE6" s="848">
        <v>2.2931948115328087</v>
      </c>
      <c r="AF6" s="848">
        <v>2.3250066628664281</v>
      </c>
      <c r="AG6" s="848">
        <v>2.2803271194260821</v>
      </c>
      <c r="AH6" s="848">
        <v>2.2129531015393349</v>
      </c>
      <c r="AI6" s="848">
        <v>1.9992808009360752</v>
      </c>
      <c r="AJ6" s="848">
        <v>1.8516487343830805</v>
      </c>
      <c r="AK6" s="70">
        <v>1.8082783829339557</v>
      </c>
      <c r="AM6" s="323">
        <v>2.466946420614434</v>
      </c>
      <c r="AN6" s="848">
        <v>2.3536984827918181</v>
      </c>
      <c r="AO6" s="848">
        <v>2.1231297930498174</v>
      </c>
      <c r="AP6" s="848">
        <v>1.979196278985619</v>
      </c>
      <c r="AQ6" s="848">
        <v>1.9756904358340661</v>
      </c>
      <c r="AR6" s="848">
        <v>2.1008766762718647</v>
      </c>
      <c r="AS6" s="848">
        <v>1.9507751425903761</v>
      </c>
      <c r="AT6" s="70">
        <v>1.9728995456192253</v>
      </c>
    </row>
    <row r="7" spans="1:46" ht="12.75" customHeight="1">
      <c r="A7" s="69"/>
      <c r="B7" s="77" t="s">
        <v>25</v>
      </c>
      <c r="C7" s="267">
        <v>11.892188309940295</v>
      </c>
      <c r="D7" s="848">
        <v>11.166112803377658</v>
      </c>
      <c r="E7" s="848">
        <v>12.19277369942418</v>
      </c>
      <c r="F7" s="848">
        <v>11.020539888357755</v>
      </c>
      <c r="G7" s="848">
        <v>11.714380245599772</v>
      </c>
      <c r="H7" s="848">
        <v>9.1121171908716487</v>
      </c>
      <c r="I7" s="848">
        <v>7.1375865019972009</v>
      </c>
      <c r="J7" s="848">
        <v>7.955056050695128</v>
      </c>
      <c r="K7" s="848">
        <v>8.1147137016887569</v>
      </c>
      <c r="L7" s="848">
        <v>8.4029311663275106</v>
      </c>
      <c r="M7" s="848">
        <v>7.5370217751020911</v>
      </c>
      <c r="N7" s="848">
        <v>7.2015578880621138</v>
      </c>
      <c r="O7" s="848">
        <v>6.950001745285034</v>
      </c>
      <c r="P7" s="848">
        <v>6.7145774097743622</v>
      </c>
      <c r="Q7" s="848">
        <v>6.3562997832047694</v>
      </c>
      <c r="R7" s="848">
        <v>6.1026770984715757</v>
      </c>
      <c r="S7" s="848">
        <v>5.9616603132728887</v>
      </c>
      <c r="T7" s="848">
        <v>5.9672771717865505</v>
      </c>
      <c r="U7" s="848">
        <v>5.6239328001270943</v>
      </c>
      <c r="V7" s="848">
        <v>5.919909585472678</v>
      </c>
      <c r="W7" s="848">
        <v>5.2829950656221296</v>
      </c>
      <c r="X7" s="848">
        <v>5.4286652477173956</v>
      </c>
      <c r="Y7" s="848">
        <v>5.554764221416395</v>
      </c>
      <c r="Z7" s="848">
        <v>5.1292883908793687</v>
      </c>
      <c r="AA7" s="848">
        <v>5.278171839890673</v>
      </c>
      <c r="AB7" s="848">
        <v>5.6711192927906637</v>
      </c>
      <c r="AC7" s="848">
        <v>4.9359741452718193</v>
      </c>
      <c r="AD7" s="848">
        <v>4.7634389930774352</v>
      </c>
      <c r="AE7" s="848">
        <v>4.4376278038372208</v>
      </c>
      <c r="AF7" s="848">
        <v>3.3856567743945511</v>
      </c>
      <c r="AG7" s="848">
        <v>3.2520666159628848</v>
      </c>
      <c r="AH7" s="848">
        <v>3.3938398318640477</v>
      </c>
      <c r="AI7" s="848">
        <v>3.3259909228841478</v>
      </c>
      <c r="AJ7" s="848">
        <v>3.3016247342331191</v>
      </c>
      <c r="AK7" s="70">
        <v>3.3590624725781044</v>
      </c>
      <c r="AM7" s="323">
        <v>3.4963966485657361</v>
      </c>
      <c r="AN7" s="848">
        <v>3.6279213656226919</v>
      </c>
      <c r="AO7" s="848">
        <v>3.5337628764870517</v>
      </c>
      <c r="AP7" s="848">
        <v>3.5292416287460244</v>
      </c>
      <c r="AQ7" s="848">
        <v>3.6706506232946632</v>
      </c>
      <c r="AR7" s="848">
        <v>3.4728870432258483</v>
      </c>
      <c r="AS7" s="848">
        <v>2.8459756906497193</v>
      </c>
      <c r="AT7" s="70">
        <v>2.684846264628582</v>
      </c>
    </row>
    <row r="8" spans="1:46" ht="12.75" customHeight="1">
      <c r="A8" s="69"/>
      <c r="B8" s="80" t="s">
        <v>478</v>
      </c>
      <c r="C8" s="31">
        <v>217.44526176385301</v>
      </c>
      <c r="D8" s="81">
        <v>216.20773876381799</v>
      </c>
      <c r="E8" s="81">
        <v>221.25400392918002</v>
      </c>
      <c r="F8" s="81">
        <v>229.16300159377599</v>
      </c>
      <c r="G8" s="81">
        <v>249.983348551451</v>
      </c>
      <c r="H8" s="81">
        <v>252.07094595984699</v>
      </c>
      <c r="I8" s="81">
        <v>274.72871949801402</v>
      </c>
      <c r="J8" s="81">
        <v>282.85155826191595</v>
      </c>
      <c r="K8" s="81">
        <v>288.13092931589404</v>
      </c>
      <c r="L8" s="81">
        <v>277.42700182308499</v>
      </c>
      <c r="M8" s="81">
        <v>294.37356905738102</v>
      </c>
      <c r="N8" s="81">
        <v>309.30807397833797</v>
      </c>
      <c r="O8" s="81">
        <v>315.23733090949702</v>
      </c>
      <c r="P8" s="81">
        <v>328.97081457196697</v>
      </c>
      <c r="Q8" s="81">
        <v>339.53716369744001</v>
      </c>
      <c r="R8" s="81">
        <v>349.38764833781102</v>
      </c>
      <c r="S8" s="81">
        <v>363.47257074940501</v>
      </c>
      <c r="T8" s="81">
        <v>371.02348965250894</v>
      </c>
      <c r="U8" s="81">
        <v>372.58624426533805</v>
      </c>
      <c r="V8" s="81">
        <v>374.11044341535597</v>
      </c>
      <c r="W8" s="81">
        <v>389.15425330950899</v>
      </c>
      <c r="X8" s="81">
        <v>384.18283405427098</v>
      </c>
      <c r="Y8" s="81">
        <v>399.63892462639097</v>
      </c>
      <c r="Z8" s="81">
        <v>412.16243636430767</v>
      </c>
      <c r="AA8" s="81">
        <v>396.31146227390121</v>
      </c>
      <c r="AB8" s="81">
        <v>343.51991834778551</v>
      </c>
      <c r="AC8" s="81">
        <v>356.71689526303976</v>
      </c>
      <c r="AD8" s="81">
        <v>361.22398333653399</v>
      </c>
      <c r="AE8" s="81">
        <v>341.42810556799401</v>
      </c>
      <c r="AF8" s="81">
        <v>340.28032105706353</v>
      </c>
      <c r="AG8" s="81">
        <v>339.93520771488915</v>
      </c>
      <c r="AH8" s="81">
        <v>335.08069368913158</v>
      </c>
      <c r="AI8" s="81">
        <v>339.78955178705883</v>
      </c>
      <c r="AJ8" s="81">
        <v>360.41779209900625</v>
      </c>
      <c r="AK8" s="71">
        <v>368.48286412864553</v>
      </c>
      <c r="AM8" s="324">
        <v>316.18035701226461</v>
      </c>
      <c r="AN8" s="81">
        <v>315.40248265761448</v>
      </c>
      <c r="AO8" s="81">
        <v>321.83941129592858</v>
      </c>
      <c r="AP8" s="81">
        <v>339.24308439187331</v>
      </c>
      <c r="AQ8" s="163">
        <v>339.14774432621493</v>
      </c>
      <c r="AR8" s="163">
        <v>350.20000174669605</v>
      </c>
      <c r="AS8" s="163">
        <v>334.29134925005229</v>
      </c>
      <c r="AT8" s="164">
        <v>343.77248309777849</v>
      </c>
    </row>
    <row r="9" spans="1:46" ht="12.75" customHeight="1">
      <c r="A9" s="69"/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99"/>
      <c r="AD9" s="99"/>
      <c r="AE9" s="99"/>
      <c r="AF9" s="99"/>
      <c r="AG9" s="99"/>
      <c r="AH9" s="99"/>
      <c r="AI9" s="99"/>
      <c r="AJ9" s="99"/>
      <c r="AK9" s="99"/>
    </row>
    <row r="10" spans="1:46">
      <c r="B10" s="258" t="s">
        <v>479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6"/>
      <c r="AD10" s="26"/>
      <c r="AE10" s="26"/>
      <c r="AF10" s="26"/>
      <c r="AG10" s="26"/>
      <c r="AH10" s="26"/>
      <c r="AI10" s="26"/>
      <c r="AJ10" s="26"/>
      <c r="AK10" s="26"/>
      <c r="AM10" s="26"/>
      <c r="AN10" s="26"/>
      <c r="AO10" s="26"/>
      <c r="AP10" s="26"/>
      <c r="AQ10" s="26"/>
      <c r="AR10" s="26"/>
      <c r="AS10" s="26"/>
    </row>
    <row r="11" spans="1:46">
      <c r="B11" s="258" t="s">
        <v>480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6"/>
      <c r="AD11" s="26"/>
      <c r="AE11" s="26"/>
      <c r="AF11" s="26"/>
      <c r="AG11" s="26"/>
      <c r="AH11" s="26"/>
      <c r="AI11" s="26"/>
      <c r="AJ11" s="26"/>
      <c r="AK11" s="26"/>
      <c r="AM11" s="26"/>
      <c r="AN11" s="26"/>
      <c r="AO11" s="26"/>
      <c r="AP11" s="26"/>
      <c r="AQ11" s="26"/>
      <c r="AR11" s="26"/>
      <c r="AS11" s="26"/>
    </row>
    <row r="12" spans="1:46">
      <c r="B12" s="1132" t="s">
        <v>481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419"/>
      <c r="AD12" s="419"/>
      <c r="AE12" s="419"/>
      <c r="AF12" s="419"/>
      <c r="AG12" s="419"/>
      <c r="AH12" s="419"/>
      <c r="AI12" s="419"/>
      <c r="AJ12" s="419"/>
      <c r="AK12" s="419"/>
      <c r="AM12" s="419"/>
      <c r="AN12" s="419"/>
      <c r="AO12" s="419"/>
      <c r="AP12" s="419"/>
      <c r="AQ12" s="419"/>
      <c r="AR12" s="419"/>
      <c r="AS12" s="419"/>
    </row>
    <row r="13" spans="1:46" s="207" customFormat="1">
      <c r="B13" s="1152" t="s">
        <v>469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419"/>
      <c r="AD13" s="419"/>
      <c r="AE13" s="419"/>
      <c r="AF13" s="419"/>
      <c r="AG13" s="419"/>
      <c r="AH13" s="419"/>
      <c r="AI13" s="419"/>
      <c r="AJ13" s="419"/>
      <c r="AK13" s="419"/>
      <c r="AM13" s="419"/>
      <c r="AN13" s="419"/>
      <c r="AO13" s="419"/>
      <c r="AP13" s="419"/>
      <c r="AQ13" s="419"/>
      <c r="AR13" s="419"/>
      <c r="AS13" s="419"/>
    </row>
    <row r="14" spans="1:46" ht="12.75" customHeight="1">
      <c r="AC14" s="419"/>
    </row>
    <row r="15" spans="1:46" ht="12.75" customHeight="1">
      <c r="B15" s="177" t="s">
        <v>1</v>
      </c>
      <c r="AO15" s="839"/>
    </row>
    <row r="16" spans="1:46" ht="12.75" customHeight="1">
      <c r="AF16" s="167"/>
      <c r="AI16" s="837"/>
      <c r="AK16" s="167"/>
      <c r="AT16" s="167" t="s">
        <v>23</v>
      </c>
    </row>
    <row r="17" spans="1:46" ht="12.75" customHeight="1">
      <c r="B17" s="24"/>
      <c r="C17" s="13">
        <v>1984</v>
      </c>
      <c r="D17" s="14">
        <v>1985</v>
      </c>
      <c r="E17" s="14">
        <v>1986</v>
      </c>
      <c r="F17" s="14">
        <v>1987</v>
      </c>
      <c r="G17" s="14">
        <v>1988</v>
      </c>
      <c r="H17" s="14">
        <v>1989</v>
      </c>
      <c r="I17" s="14">
        <v>1990</v>
      </c>
      <c r="J17" s="14">
        <v>1991</v>
      </c>
      <c r="K17" s="14">
        <v>1992</v>
      </c>
      <c r="L17" s="14">
        <v>1993</v>
      </c>
      <c r="M17" s="14">
        <v>1994</v>
      </c>
      <c r="N17" s="14">
        <v>1995</v>
      </c>
      <c r="O17" s="14">
        <v>1996</v>
      </c>
      <c r="P17" s="14">
        <v>1997</v>
      </c>
      <c r="Q17" s="14">
        <v>1998</v>
      </c>
      <c r="R17" s="14">
        <v>1999</v>
      </c>
      <c r="S17" s="14">
        <v>2000</v>
      </c>
      <c r="T17" s="14">
        <v>2001</v>
      </c>
      <c r="U17" s="14">
        <v>2002</v>
      </c>
      <c r="V17" s="14">
        <v>2003</v>
      </c>
      <c r="W17" s="14">
        <v>2004</v>
      </c>
      <c r="X17" s="14">
        <v>2005</v>
      </c>
      <c r="Y17" s="14">
        <v>2006</v>
      </c>
      <c r="Z17" s="14">
        <v>2007</v>
      </c>
      <c r="AA17" s="14">
        <v>2008</v>
      </c>
      <c r="AB17" s="14">
        <v>2009</v>
      </c>
      <c r="AC17" s="14">
        <v>2010</v>
      </c>
      <c r="AD17" s="14">
        <v>2011</v>
      </c>
      <c r="AE17" s="14">
        <v>2012</v>
      </c>
      <c r="AF17" s="14">
        <v>2013</v>
      </c>
      <c r="AG17" s="14">
        <v>2014</v>
      </c>
      <c r="AH17" s="14">
        <v>2015</v>
      </c>
      <c r="AI17" s="14">
        <v>2016</v>
      </c>
      <c r="AJ17" s="14">
        <v>2017</v>
      </c>
      <c r="AK17" s="25">
        <v>2018</v>
      </c>
      <c r="AM17" s="161">
        <v>2014</v>
      </c>
      <c r="AN17" s="14">
        <v>2015</v>
      </c>
      <c r="AO17" s="14">
        <v>2016</v>
      </c>
      <c r="AP17" s="14">
        <v>2017</v>
      </c>
      <c r="AQ17" s="14">
        <v>2018</v>
      </c>
      <c r="AR17" s="14">
        <v>2019</v>
      </c>
      <c r="AS17" s="14">
        <v>2020</v>
      </c>
      <c r="AT17" s="25">
        <v>2021</v>
      </c>
    </row>
    <row r="18" spans="1:46" ht="12.75" customHeight="1">
      <c r="A18" s="69"/>
      <c r="B18" s="72" t="s">
        <v>24</v>
      </c>
      <c r="C18" s="73">
        <v>30.142557962313994</v>
      </c>
      <c r="D18" s="847">
        <v>29.187402376295434</v>
      </c>
      <c r="E18" s="847">
        <v>27.119009936557227</v>
      </c>
      <c r="F18" s="847">
        <v>25.848421635263975</v>
      </c>
      <c r="G18" s="847">
        <v>23.990102529757511</v>
      </c>
      <c r="H18" s="847">
        <v>23.444584800433649</v>
      </c>
      <c r="I18" s="847">
        <v>20.476660958545256</v>
      </c>
      <c r="J18" s="847">
        <v>20.138236441672898</v>
      </c>
      <c r="K18" s="847">
        <v>19.331673149922693</v>
      </c>
      <c r="L18" s="847">
        <v>17.937748134891528</v>
      </c>
      <c r="M18" s="847">
        <v>17.955058608970965</v>
      </c>
      <c r="N18" s="847">
        <v>16.815507471324569</v>
      </c>
      <c r="O18" s="847">
        <v>17.084268623020179</v>
      </c>
      <c r="P18" s="847">
        <v>17.676511746276432</v>
      </c>
      <c r="Q18" s="847">
        <v>17.0148282452428</v>
      </c>
      <c r="R18" s="847">
        <v>16.624116325273381</v>
      </c>
      <c r="S18" s="847">
        <v>16.888575656380699</v>
      </c>
      <c r="T18" s="847">
        <v>14.82394661431783</v>
      </c>
      <c r="U18" s="847">
        <v>14.585747862852266</v>
      </c>
      <c r="V18" s="847">
        <v>13.654051195854189</v>
      </c>
      <c r="W18" s="847">
        <v>12.574326403903616</v>
      </c>
      <c r="X18" s="847">
        <v>11.202360143884492</v>
      </c>
      <c r="Y18" s="847">
        <v>10.910059473360155</v>
      </c>
      <c r="Z18" s="847">
        <v>10.897576427547286</v>
      </c>
      <c r="AA18" s="847">
        <v>10.771665771781205</v>
      </c>
      <c r="AB18" s="847">
        <v>9.9152321880730643</v>
      </c>
      <c r="AC18" s="847">
        <v>8.8363070685453913</v>
      </c>
      <c r="AD18" s="847">
        <v>9.9418217882787321</v>
      </c>
      <c r="AE18" s="847">
        <v>9.9727909850382197</v>
      </c>
      <c r="AF18" s="847">
        <v>9.8035503380579883</v>
      </c>
      <c r="AG18" s="847">
        <v>9.9113001473857469</v>
      </c>
      <c r="AH18" s="847">
        <v>11.153359949746813</v>
      </c>
      <c r="AI18" s="847">
        <v>10.504326226954724</v>
      </c>
      <c r="AJ18" s="847">
        <v>10.167910258171329</v>
      </c>
      <c r="AK18" s="75">
        <v>9.5386031058822134</v>
      </c>
      <c r="AM18" s="322">
        <v>10.68292199942505</v>
      </c>
      <c r="AN18" s="847">
        <v>11.951594099963817</v>
      </c>
      <c r="AO18" s="847">
        <v>11.176669485414308</v>
      </c>
      <c r="AP18" s="847">
        <v>10.836575069216707</v>
      </c>
      <c r="AQ18" s="847">
        <v>10.356756251034794</v>
      </c>
      <c r="AR18" s="847">
        <v>10.026418594007305</v>
      </c>
      <c r="AS18" s="847">
        <v>9.6317325319089697</v>
      </c>
      <c r="AT18" s="75">
        <v>10.686617229160104</v>
      </c>
    </row>
    <row r="19" spans="1:46" ht="12.75" customHeight="1">
      <c r="A19" s="69"/>
      <c r="B19" s="838" t="s">
        <v>476</v>
      </c>
      <c r="C19" s="77">
        <v>65.705787359124557</v>
      </c>
      <c r="D19" s="848">
        <v>66.861346323579582</v>
      </c>
      <c r="E19" s="848">
        <v>69.28149045279963</v>
      </c>
      <c r="F19" s="848">
        <v>70.872648676964474</v>
      </c>
      <c r="G19" s="848">
        <v>72.999467197743911</v>
      </c>
      <c r="H19" s="848">
        <v>73.608255597009602</v>
      </c>
      <c r="I19" s="848">
        <v>76.715245643540925</v>
      </c>
      <c r="J19" s="848">
        <v>77.236841205318399</v>
      </c>
      <c r="K19" s="848">
        <v>78.057938995448652</v>
      </c>
      <c r="L19" s="848">
        <v>79.720792306517609</v>
      </c>
      <c r="M19" s="848">
        <v>79.990100838326768</v>
      </c>
      <c r="N19" s="848">
        <v>81.141173994434794</v>
      </c>
      <c r="O19" s="848">
        <v>80.957516163948711</v>
      </c>
      <c r="P19" s="848">
        <v>80.472019540947329</v>
      </c>
      <c r="Q19" s="848">
        <v>81.033130487106618</v>
      </c>
      <c r="R19" s="848">
        <v>81.294240307735635</v>
      </c>
      <c r="S19" s="848">
        <v>80.987254395633869</v>
      </c>
      <c r="T19" s="848">
        <v>83.25113523014295</v>
      </c>
      <c r="U19" s="848">
        <v>83.440772407068252</v>
      </c>
      <c r="V19" s="848">
        <v>84.388532123837408</v>
      </c>
      <c r="W19" s="848">
        <v>85.441330127663747</v>
      </c>
      <c r="X19" s="848">
        <v>86.635464584793127</v>
      </c>
      <c r="Y19" s="848">
        <v>86.983521907075485</v>
      </c>
      <c r="Z19" s="848">
        <v>87.173014718261143</v>
      </c>
      <c r="AA19" s="848">
        <v>87.229440360023247</v>
      </c>
      <c r="AB19" s="848">
        <v>87.794058195997351</v>
      </c>
      <c r="AC19" s="848">
        <v>88.786994826154384</v>
      </c>
      <c r="AD19" s="848">
        <v>87.772350259501735</v>
      </c>
      <c r="AE19" s="848">
        <v>87.627525165731328</v>
      </c>
      <c r="AF19" s="848">
        <v>87.789967782292663</v>
      </c>
      <c r="AG19" s="848">
        <v>87.73172225147583</v>
      </c>
      <c r="AH19" s="848">
        <v>86.555944407565562</v>
      </c>
      <c r="AI19" s="848">
        <v>87.42760933667617</v>
      </c>
      <c r="AJ19" s="848">
        <v>87.9172191669157</v>
      </c>
      <c r="AK19" s="79">
        <v>88.590266057436025</v>
      </c>
      <c r="AM19" s="323">
        <v>86.777073450052711</v>
      </c>
      <c r="AN19" s="848">
        <v>85.606102573030611</v>
      </c>
      <c r="AO19" s="848">
        <v>86.622425973931314</v>
      </c>
      <c r="AP19" s="848">
        <v>87.111822650049731</v>
      </c>
      <c r="AQ19" s="848">
        <v>87.592269203182767</v>
      </c>
      <c r="AR19" s="848">
        <v>87.797118636187633</v>
      </c>
      <c r="AS19" s="848">
        <v>88.360347408723371</v>
      </c>
      <c r="AT19" s="79">
        <v>87.286052524839235</v>
      </c>
    </row>
    <row r="20" spans="1:46" ht="12.75" customHeight="1">
      <c r="A20" s="69"/>
      <c r="B20" s="838" t="s">
        <v>477</v>
      </c>
      <c r="C20" s="77">
        <v>4.1516546785614556</v>
      </c>
      <c r="D20" s="848">
        <v>3.9512513001249769</v>
      </c>
      <c r="E20" s="848">
        <v>3.5994996106431443</v>
      </c>
      <c r="F20" s="848">
        <v>3.2789296877715466</v>
      </c>
      <c r="G20" s="848">
        <v>3.0104302724985632</v>
      </c>
      <c r="H20" s="848">
        <v>2.9471596025567468</v>
      </c>
      <c r="I20" s="848">
        <v>2.8080933979138245</v>
      </c>
      <c r="J20" s="848">
        <v>2.6249223530087109</v>
      </c>
      <c r="K20" s="848">
        <v>2.6103878546286365</v>
      </c>
      <c r="L20" s="848">
        <v>2.3414595585908753</v>
      </c>
      <c r="M20" s="848">
        <v>2.0548405527022577</v>
      </c>
      <c r="N20" s="848">
        <v>2.0433185342406306</v>
      </c>
      <c r="O20" s="848">
        <v>1.9582152130311077</v>
      </c>
      <c r="P20" s="848">
        <v>1.8514687127762515</v>
      </c>
      <c r="Q20" s="848">
        <v>1.9520412676505849</v>
      </c>
      <c r="R20" s="848">
        <v>2.0816433669909808</v>
      </c>
      <c r="S20" s="848">
        <v>2.1241699479854361</v>
      </c>
      <c r="T20" s="848">
        <v>1.9249181555392372</v>
      </c>
      <c r="U20" s="848">
        <v>1.9734797300794769</v>
      </c>
      <c r="V20" s="848">
        <v>1.9574166803084012</v>
      </c>
      <c r="W20" s="848">
        <v>1.984343468432644</v>
      </c>
      <c r="X20" s="848">
        <v>2.1621752713223947</v>
      </c>
      <c r="Y20" s="848">
        <v>2.1064186195643639</v>
      </c>
      <c r="Z20" s="848">
        <v>1.9294088541915679</v>
      </c>
      <c r="AA20" s="848">
        <v>1.9988938681955539</v>
      </c>
      <c r="AB20" s="848">
        <v>2.2907096159295901</v>
      </c>
      <c r="AC20" s="848">
        <v>2.3766981053002056</v>
      </c>
      <c r="AD20" s="848">
        <v>2.2858279522195306</v>
      </c>
      <c r="AE20" s="848">
        <v>2.3996838492304504</v>
      </c>
      <c r="AF20" s="848">
        <v>2.4064818796493537</v>
      </c>
      <c r="AG20" s="848">
        <v>2.3569776011384276</v>
      </c>
      <c r="AH20" s="848">
        <v>2.2906956426876426</v>
      </c>
      <c r="AI20" s="848">
        <v>2.0680644363691072</v>
      </c>
      <c r="AJ20" s="848">
        <v>1.9148705749129586</v>
      </c>
      <c r="AK20" s="79">
        <v>1.8711308366817696</v>
      </c>
      <c r="AM20" s="323">
        <v>2.556325706958972</v>
      </c>
      <c r="AN20" s="848">
        <v>2.4423033270055674</v>
      </c>
      <c r="AO20" s="848">
        <v>2.2009045406543795</v>
      </c>
      <c r="AP20" s="848">
        <v>2.051602280733571</v>
      </c>
      <c r="AQ20" s="848">
        <v>2.0509745457824446</v>
      </c>
      <c r="AR20" s="848">
        <v>2.1764627698050591</v>
      </c>
      <c r="AS20" s="848">
        <v>2.0079200593676587</v>
      </c>
      <c r="AT20" s="79">
        <v>2.0273302460006595</v>
      </c>
    </row>
    <row r="21" spans="1:46" ht="12.75" customHeight="1">
      <c r="A21" s="69"/>
      <c r="B21" s="80" t="s">
        <v>478</v>
      </c>
      <c r="C21" s="80">
        <v>191.586261763853</v>
      </c>
      <c r="D21" s="81">
        <v>192.06573876381799</v>
      </c>
      <c r="E21" s="81">
        <v>194.27700392918001</v>
      </c>
      <c r="F21" s="81">
        <v>203.90800159377599</v>
      </c>
      <c r="G21" s="81">
        <v>220.69934855145101</v>
      </c>
      <c r="H21" s="81">
        <v>229.101945959847</v>
      </c>
      <c r="I21" s="81">
        <v>255.11971949801401</v>
      </c>
      <c r="J21" s="81">
        <v>260.35055826191598</v>
      </c>
      <c r="K21" s="81">
        <v>264.74992931589406</v>
      </c>
      <c r="L21" s="81">
        <v>254.11500182308498</v>
      </c>
      <c r="M21" s="81">
        <v>272.18656905738101</v>
      </c>
      <c r="N21" s="81">
        <v>287.033073978338</v>
      </c>
      <c r="O21" s="81">
        <v>293.32833090949703</v>
      </c>
      <c r="P21" s="81">
        <v>306.88181457196697</v>
      </c>
      <c r="Q21" s="81">
        <v>317.95516369744001</v>
      </c>
      <c r="R21" s="81">
        <v>328.06564833781101</v>
      </c>
      <c r="S21" s="81">
        <v>341.80357074940503</v>
      </c>
      <c r="T21" s="81">
        <v>348.88348965250896</v>
      </c>
      <c r="U21" s="81">
        <v>351.63224426533804</v>
      </c>
      <c r="V21" s="81">
        <v>351.96344341535598</v>
      </c>
      <c r="W21" s="81">
        <v>368.59525330950896</v>
      </c>
      <c r="X21" s="81">
        <v>363.32683405427099</v>
      </c>
      <c r="Y21" s="81">
        <v>377.43992462639096</v>
      </c>
      <c r="Z21" s="81">
        <v>391.02143636430765</v>
      </c>
      <c r="AA21" s="81">
        <v>375.39346227390121</v>
      </c>
      <c r="AB21" s="81">
        <v>324.03849398378549</v>
      </c>
      <c r="AC21" s="81">
        <v>339.10944154103976</v>
      </c>
      <c r="AD21" s="81">
        <v>344.017299261934</v>
      </c>
      <c r="AE21" s="81">
        <v>326.27679702519401</v>
      </c>
      <c r="AF21" s="81">
        <v>328.75959731526353</v>
      </c>
      <c r="AG21" s="81">
        <v>328.88028830888913</v>
      </c>
      <c r="AH21" s="81">
        <v>323.63813963309155</v>
      </c>
      <c r="AI21" s="81">
        <v>328.4165101487788</v>
      </c>
      <c r="AJ21" s="81">
        <v>348.44508394200625</v>
      </c>
      <c r="AK21" s="82">
        <v>356.03393533764552</v>
      </c>
      <c r="AM21" s="324">
        <v>305.1254376062646</v>
      </c>
      <c r="AN21" s="81">
        <v>303.95992860157446</v>
      </c>
      <c r="AO21" s="81">
        <v>310.46636965764861</v>
      </c>
      <c r="AP21" s="81">
        <v>327.27037623487331</v>
      </c>
      <c r="AQ21" s="81">
        <v>326.69881553521492</v>
      </c>
      <c r="AR21" s="81">
        <v>338.03795126065836</v>
      </c>
      <c r="AS21" s="81">
        <v>324.77749871445087</v>
      </c>
      <c r="AT21" s="82">
        <v>334.54272042650683</v>
      </c>
    </row>
    <row r="22" spans="1:46" ht="12.75" customHeight="1">
      <c r="A22" s="69"/>
      <c r="B22" s="72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99"/>
      <c r="AC22" s="99"/>
      <c r="AD22" s="99"/>
      <c r="AE22" s="99"/>
      <c r="AF22" s="99"/>
      <c r="AG22" s="99"/>
      <c r="AH22" s="99"/>
      <c r="AI22" s="99"/>
      <c r="AJ22" s="99"/>
      <c r="AK22" s="99"/>
    </row>
    <row r="23" spans="1:46" ht="11.25">
      <c r="B23" s="258" t="s">
        <v>482</v>
      </c>
      <c r="C23" s="1118"/>
      <c r="D23" s="1118"/>
      <c r="E23" s="1118"/>
      <c r="F23" s="1118"/>
      <c r="G23" s="1118"/>
      <c r="H23" s="1118"/>
      <c r="I23" s="1118"/>
      <c r="J23" s="1118"/>
      <c r="K23" s="1118"/>
      <c r="L23" s="1118"/>
      <c r="M23" s="1118"/>
      <c r="N23" s="1118"/>
      <c r="O23" s="1118"/>
      <c r="P23" s="1118"/>
      <c r="Q23" s="1118"/>
      <c r="R23" s="1118"/>
      <c r="S23" s="1118"/>
      <c r="T23" s="1118"/>
      <c r="U23" s="1118"/>
      <c r="V23" s="1118"/>
      <c r="W23" s="1118"/>
      <c r="X23" s="1118"/>
      <c r="Y23" s="1118"/>
      <c r="Z23" s="1118"/>
      <c r="AA23" s="1118"/>
      <c r="AB23" s="207"/>
      <c r="AC23" s="207"/>
    </row>
    <row r="24" spans="1:46">
      <c r="B24" s="258" t="s">
        <v>480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838"/>
      <c r="AE24" s="838"/>
      <c r="AF24" s="838"/>
      <c r="AG24" s="838"/>
      <c r="AH24" s="838"/>
      <c r="AI24" s="838"/>
      <c r="AJ24" s="838"/>
      <c r="AK24" s="838"/>
      <c r="AL24" s="838"/>
      <c r="AM24" s="838"/>
      <c r="AN24" s="838"/>
      <c r="AO24" s="838"/>
      <c r="AP24" s="838"/>
      <c r="AQ24" s="838"/>
      <c r="AR24" s="838"/>
      <c r="AS24" s="838"/>
    </row>
    <row r="25" spans="1:46">
      <c r="B25" s="258" t="s">
        <v>481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838"/>
      <c r="AE25" s="838"/>
      <c r="AF25" s="838"/>
      <c r="AG25" s="838"/>
      <c r="AH25" s="838"/>
      <c r="AI25" s="838"/>
      <c r="AJ25" s="838"/>
      <c r="AK25" s="838"/>
      <c r="AL25" s="838"/>
      <c r="AM25" s="838"/>
      <c r="AN25" s="838"/>
      <c r="AO25" s="838"/>
      <c r="AP25" s="838"/>
      <c r="AQ25" s="838"/>
      <c r="AR25" s="838"/>
      <c r="AS25" s="838"/>
    </row>
    <row r="26" spans="1:46" ht="11.25">
      <c r="B26" s="1152" t="s">
        <v>469</v>
      </c>
      <c r="AC26" s="420"/>
      <c r="AD26" s="420"/>
      <c r="AE26" s="420"/>
      <c r="AF26" s="420"/>
      <c r="AG26" s="420"/>
      <c r="AH26" s="420"/>
      <c r="AI26" s="420"/>
      <c r="AJ26" s="420"/>
      <c r="AK26" s="420"/>
      <c r="AM26" s="420"/>
      <c r="AN26" s="420"/>
      <c r="AO26" s="420"/>
      <c r="AP26" s="420"/>
      <c r="AQ26" s="420"/>
      <c r="AR26" s="420"/>
      <c r="AS26" s="420"/>
    </row>
    <row r="27" spans="1:46" ht="12.75" customHeight="1">
      <c r="AC27" s="420"/>
      <c r="AD27" s="420"/>
      <c r="AE27" s="420"/>
      <c r="AF27" s="420"/>
      <c r="AG27" s="420"/>
      <c r="AH27" s="420"/>
      <c r="AI27" s="420"/>
      <c r="AJ27" s="420"/>
      <c r="AK27" s="420"/>
      <c r="AM27" s="420"/>
      <c r="AN27" s="420"/>
      <c r="AO27" s="420"/>
      <c r="AP27" s="420"/>
      <c r="AQ27" s="420"/>
      <c r="AR27" s="420"/>
      <c r="AS27" s="420"/>
    </row>
    <row r="28" spans="1:46" ht="12.75" customHeight="1">
      <c r="AC28" s="420"/>
      <c r="AD28" s="420"/>
      <c r="AE28" s="420"/>
      <c r="AF28" s="420"/>
      <c r="AG28" s="420"/>
      <c r="AH28" s="420"/>
      <c r="AI28" s="420"/>
      <c r="AJ28" s="420"/>
      <c r="AK28" s="420"/>
      <c r="AM28" s="420"/>
      <c r="AN28" s="420"/>
      <c r="AO28" s="420"/>
      <c r="AP28" s="420"/>
      <c r="AQ28" s="420"/>
      <c r="AR28" s="420"/>
      <c r="AS28" s="420"/>
    </row>
  </sheetData>
  <sheetProtection selectLockedCells="1" selectUnlockedCells="1"/>
  <pageMargins left="0.78749999999999998" right="0.78749999999999998" top="0.98402777777777772" bottom="0.98402777777777783" header="0.51180555555555551" footer="0.70833333333333337"/>
  <pageSetup paperSize="9" firstPageNumber="0" orientation="landscape" horizontalDpi="300" verticalDpi="300"/>
  <headerFooter alignWithMargins="0">
    <oddHeader>&amp;C&amp;F - &amp;A</oddHeader>
    <oddFooter>&amp;L&amp;8SOeS - Les comptes des transports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AJ25"/>
  <sheetViews>
    <sheetView showGridLines="0" workbookViewId="0"/>
  </sheetViews>
  <sheetFormatPr baseColWidth="10" defaultColWidth="11.42578125" defaultRowHeight="11.25" customHeight="1"/>
  <cols>
    <col min="1" max="1" width="12" style="76" customWidth="1"/>
    <col min="2" max="2" width="15.140625" style="76" customWidth="1"/>
    <col min="3" max="12" width="8.5703125" style="76" customWidth="1"/>
    <col min="13" max="13" width="9" style="76" customWidth="1"/>
    <col min="14" max="16384" width="11.42578125" style="76"/>
  </cols>
  <sheetData>
    <row r="1" spans="1:36" ht="12.75" customHeight="1">
      <c r="A1" s="177" t="s">
        <v>494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837"/>
      <c r="P1" s="448"/>
    </row>
    <row r="2" spans="1:36" s="178" customFormat="1" ht="11.25" customHeight="1">
      <c r="A2" s="672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839" t="s">
        <v>538</v>
      </c>
      <c r="M2" s="837"/>
      <c r="P2" s="448"/>
    </row>
    <row r="3" spans="1:36" ht="11.25" customHeight="1">
      <c r="A3" s="974"/>
      <c r="B3" s="996"/>
      <c r="C3" s="975">
        <v>2012</v>
      </c>
      <c r="D3" s="975">
        <v>2013</v>
      </c>
      <c r="E3" s="975">
        <v>2014</v>
      </c>
      <c r="F3" s="975">
        <v>2015</v>
      </c>
      <c r="G3" s="975">
        <v>2016</v>
      </c>
      <c r="H3" s="976">
        <v>2017</v>
      </c>
      <c r="I3" s="976">
        <v>2018</v>
      </c>
      <c r="J3" s="976">
        <v>2019</v>
      </c>
      <c r="K3" s="976">
        <v>2020</v>
      </c>
      <c r="L3" s="977">
        <v>2021</v>
      </c>
      <c r="M3" s="34"/>
      <c r="P3" s="448"/>
    </row>
    <row r="4" spans="1:36" ht="11.25" customHeight="1">
      <c r="A4" s="978" t="s">
        <v>147</v>
      </c>
      <c r="B4" s="979" t="s">
        <v>114</v>
      </c>
      <c r="C4" s="980">
        <v>408.84800000000001</v>
      </c>
      <c r="D4" s="980">
        <v>410.85300000000001</v>
      </c>
      <c r="E4" s="980">
        <v>417.77600000000001</v>
      </c>
      <c r="F4" s="980">
        <v>436.93099999999998</v>
      </c>
      <c r="G4" s="980">
        <v>431.94200000000001</v>
      </c>
      <c r="H4" s="980">
        <v>433.29</v>
      </c>
      <c r="I4" s="980">
        <v>441.47300000000001</v>
      </c>
      <c r="J4" s="980">
        <v>439.63099999999997</v>
      </c>
      <c r="K4" s="980">
        <v>409.23599999999999</v>
      </c>
      <c r="L4" s="981">
        <v>434.846</v>
      </c>
      <c r="M4" s="837"/>
      <c r="P4" s="44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</row>
    <row r="5" spans="1:36" ht="11.25" customHeight="1">
      <c r="A5" s="982" t="s">
        <v>130</v>
      </c>
      <c r="B5" s="983" t="s">
        <v>115</v>
      </c>
      <c r="C5" s="980">
        <v>164.547</v>
      </c>
      <c r="D5" s="980">
        <v>171.98400000000001</v>
      </c>
      <c r="E5" s="980">
        <v>180.40100000000001</v>
      </c>
      <c r="F5" s="980">
        <v>190.107</v>
      </c>
      <c r="G5" s="980">
        <v>198.691</v>
      </c>
      <c r="H5" s="980">
        <v>201.202</v>
      </c>
      <c r="I5" s="980">
        <v>212.01</v>
      </c>
      <c r="J5" s="980">
        <v>214.03</v>
      </c>
      <c r="K5" s="980">
        <v>206.31899999999999</v>
      </c>
      <c r="L5" s="981">
        <v>215.852</v>
      </c>
      <c r="M5" s="837"/>
      <c r="P5" s="44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</row>
    <row r="6" spans="1:36" ht="11.25" customHeight="1">
      <c r="A6" s="982" t="s">
        <v>128</v>
      </c>
      <c r="B6" s="983" t="s">
        <v>116</v>
      </c>
      <c r="C6" s="980">
        <v>113.53100000000001</v>
      </c>
      <c r="D6" s="980">
        <v>120.568</v>
      </c>
      <c r="E6" s="980">
        <v>126.004</v>
      </c>
      <c r="F6" s="980">
        <v>120.173</v>
      </c>
      <c r="G6" s="980">
        <v>120.32299999999999</v>
      </c>
      <c r="H6" s="980">
        <v>118.761</v>
      </c>
      <c r="I6" s="980">
        <v>117.627</v>
      </c>
      <c r="J6" s="980">
        <v>117.152</v>
      </c>
      <c r="K6" s="980">
        <v>109.175</v>
      </c>
      <c r="L6" s="981">
        <v>111.15600000000001</v>
      </c>
      <c r="M6" s="837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</row>
    <row r="7" spans="1:36" ht="11.25" customHeight="1">
      <c r="A7" s="982" t="s">
        <v>147</v>
      </c>
      <c r="B7" s="984" t="s">
        <v>442</v>
      </c>
      <c r="C7" s="980">
        <v>91.659000000000006</v>
      </c>
      <c r="D7" s="980">
        <v>92.347999999999999</v>
      </c>
      <c r="E7" s="980">
        <v>96.289000000000001</v>
      </c>
      <c r="F7" s="980">
        <v>98.775999999999996</v>
      </c>
      <c r="G7" s="980">
        <v>96.343000000000004</v>
      </c>
      <c r="H7" s="980">
        <v>98.516999999999996</v>
      </c>
      <c r="I7" s="980">
        <v>99.503</v>
      </c>
      <c r="J7" s="980">
        <v>103.91200000000001</v>
      </c>
      <c r="K7" s="980">
        <v>89.474000000000004</v>
      </c>
      <c r="L7" s="981">
        <v>88.087000000000003</v>
      </c>
      <c r="M7" s="837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</row>
    <row r="8" spans="1:36" ht="11.25" customHeight="1">
      <c r="A8" s="982" t="s">
        <v>135</v>
      </c>
      <c r="B8" s="983" t="s">
        <v>443</v>
      </c>
      <c r="C8" s="994">
        <v>72.343999999999994</v>
      </c>
      <c r="D8" s="980">
        <v>67.617999999999995</v>
      </c>
      <c r="E8" s="980">
        <v>75.650000000000006</v>
      </c>
      <c r="F8" s="980">
        <v>79.373999999999995</v>
      </c>
      <c r="G8" s="980">
        <v>83.421999999999997</v>
      </c>
      <c r="H8" s="980">
        <v>83.465000000000003</v>
      </c>
      <c r="I8" s="980">
        <v>88.644999999999996</v>
      </c>
      <c r="J8" s="980">
        <v>89.905000000000001</v>
      </c>
      <c r="K8" s="980">
        <v>88.497</v>
      </c>
      <c r="L8" s="981">
        <v>83.051000000000002</v>
      </c>
      <c r="M8" s="837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</row>
    <row r="9" spans="1:36" ht="11.25" customHeight="1">
      <c r="A9" s="985" t="s">
        <v>138</v>
      </c>
      <c r="B9" s="986" t="s">
        <v>101</v>
      </c>
      <c r="C9" s="995">
        <v>85.632627999999997</v>
      </c>
      <c r="D9" s="90">
        <v>79.953395</v>
      </c>
      <c r="E9" s="90">
        <v>78.520244999999989</v>
      </c>
      <c r="F9" s="90">
        <v>81.730999999999995</v>
      </c>
      <c r="G9" s="90">
        <v>80.626000000000005</v>
      </c>
      <c r="H9" s="90">
        <v>80.361000000000004</v>
      </c>
      <c r="I9" s="90">
        <v>80.45</v>
      </c>
      <c r="J9" s="90">
        <v>78.885999999999996</v>
      </c>
      <c r="K9" s="90">
        <v>68.915000000000006</v>
      </c>
      <c r="L9" s="993">
        <v>75</v>
      </c>
      <c r="M9" s="837"/>
      <c r="AA9" s="296"/>
      <c r="AB9" s="296"/>
      <c r="AC9" s="296"/>
      <c r="AD9" s="296"/>
      <c r="AE9" s="296"/>
      <c r="AF9" s="296"/>
      <c r="AG9" s="296"/>
      <c r="AH9" s="296"/>
      <c r="AI9" s="296"/>
      <c r="AJ9" s="296"/>
    </row>
    <row r="10" spans="1:36" ht="11.25" customHeight="1">
      <c r="A10" s="982" t="s">
        <v>135</v>
      </c>
      <c r="B10" s="984" t="s">
        <v>444</v>
      </c>
      <c r="C10" s="980">
        <v>54.152999999999999</v>
      </c>
      <c r="D10" s="980">
        <v>53.433</v>
      </c>
      <c r="E10" s="980">
        <v>55.046999999999997</v>
      </c>
      <c r="F10" s="980">
        <v>57.557000000000002</v>
      </c>
      <c r="G10" s="980">
        <v>58.320999999999998</v>
      </c>
      <c r="H10" s="980">
        <v>60.116</v>
      </c>
      <c r="I10" s="980">
        <v>61.972000000000001</v>
      </c>
      <c r="J10" s="980">
        <v>65.307000000000002</v>
      </c>
      <c r="K10" s="980">
        <v>65.628</v>
      </c>
      <c r="L10" s="981">
        <v>69.131</v>
      </c>
      <c r="M10" s="837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</row>
    <row r="11" spans="1:36" ht="11.25" customHeight="1">
      <c r="A11" s="982" t="s">
        <v>445</v>
      </c>
      <c r="B11" s="983" t="s">
        <v>446</v>
      </c>
      <c r="C11" s="980">
        <v>53.558999999999997</v>
      </c>
      <c r="D11" s="980">
        <v>50.610999999999997</v>
      </c>
      <c r="E11" s="980">
        <v>41.536000000000001</v>
      </c>
      <c r="F11" s="980">
        <v>56.515999999999998</v>
      </c>
      <c r="G11" s="980">
        <v>44.475000000000001</v>
      </c>
      <c r="H11" s="980">
        <v>48.106999999999999</v>
      </c>
      <c r="I11" s="980">
        <v>44.176000000000002</v>
      </c>
      <c r="J11" s="980">
        <v>43.81</v>
      </c>
      <c r="K11" s="980">
        <v>58.658999999999999</v>
      </c>
      <c r="L11" s="325" t="s">
        <v>117</v>
      </c>
      <c r="M11" s="837"/>
    </row>
    <row r="12" spans="1:36" ht="11.25" customHeight="1">
      <c r="A12" s="982" t="s">
        <v>142</v>
      </c>
      <c r="B12" s="983" t="s">
        <v>447</v>
      </c>
      <c r="C12" s="980">
        <v>42.143999999999998</v>
      </c>
      <c r="D12" s="980">
        <v>45.985999999999997</v>
      </c>
      <c r="E12" s="980">
        <v>47.265000000000001</v>
      </c>
      <c r="F12" s="980">
        <v>49.137</v>
      </c>
      <c r="G12" s="980">
        <v>49.311</v>
      </c>
      <c r="H12" s="980">
        <v>55.164999999999999</v>
      </c>
      <c r="I12" s="980">
        <v>57.38</v>
      </c>
      <c r="J12" s="980">
        <v>60.332999999999998</v>
      </c>
      <c r="K12" s="980">
        <v>57.837000000000003</v>
      </c>
      <c r="L12" s="981">
        <v>60.674999999999997</v>
      </c>
      <c r="M12" s="837"/>
    </row>
    <row r="13" spans="1:36" ht="11.25" customHeight="1">
      <c r="A13" s="982" t="s">
        <v>139</v>
      </c>
      <c r="B13" s="983" t="s">
        <v>448</v>
      </c>
      <c r="C13" s="980">
        <v>35.189</v>
      </c>
      <c r="D13" s="980">
        <v>40.192</v>
      </c>
      <c r="E13" s="980">
        <v>41.441000000000003</v>
      </c>
      <c r="F13" s="980">
        <v>38.322000000000003</v>
      </c>
      <c r="G13" s="980">
        <v>41.021000000000001</v>
      </c>
      <c r="H13" s="980">
        <v>45.201000000000001</v>
      </c>
      <c r="I13" s="980">
        <v>50.924999999999997</v>
      </c>
      <c r="J13" s="980">
        <v>56.825000000000003</v>
      </c>
      <c r="K13" s="980">
        <v>52.420999999999999</v>
      </c>
      <c r="L13" s="981">
        <v>46.951000000000001</v>
      </c>
      <c r="M13" s="837"/>
    </row>
    <row r="14" spans="1:36" ht="11.25" customHeight="1">
      <c r="A14" s="985" t="s">
        <v>138</v>
      </c>
      <c r="B14" s="986" t="s">
        <v>102</v>
      </c>
      <c r="C14" s="90">
        <v>63.516152000000005</v>
      </c>
      <c r="D14" s="90">
        <v>67.172001000000009</v>
      </c>
      <c r="E14" s="90">
        <v>66.905000000000001</v>
      </c>
      <c r="F14" s="90">
        <v>68.316999999999993</v>
      </c>
      <c r="G14" s="293">
        <v>65.388000000000005</v>
      </c>
      <c r="H14" s="90">
        <v>72.042000000000002</v>
      </c>
      <c r="I14" s="90">
        <v>70.853999999999999</v>
      </c>
      <c r="J14" s="90">
        <v>65.834999999999994</v>
      </c>
      <c r="K14" s="90">
        <v>52.447000000000003</v>
      </c>
      <c r="L14" s="993">
        <v>62.4</v>
      </c>
      <c r="M14" s="837"/>
    </row>
    <row r="15" spans="1:36" ht="11.25" customHeight="1">
      <c r="A15" s="982" t="s">
        <v>135</v>
      </c>
      <c r="B15" s="983" t="s">
        <v>119</v>
      </c>
      <c r="C15" s="980">
        <v>34.341999999999999</v>
      </c>
      <c r="D15" s="980">
        <v>34.372</v>
      </c>
      <c r="E15" s="980">
        <v>41.180999999999997</v>
      </c>
      <c r="F15" s="980">
        <v>37.994</v>
      </c>
      <c r="G15" s="980">
        <v>39.119</v>
      </c>
      <c r="H15" s="980">
        <v>49.600999999999999</v>
      </c>
      <c r="I15" s="980">
        <v>54.003</v>
      </c>
      <c r="J15" s="980">
        <v>54.276000000000003</v>
      </c>
      <c r="K15" s="980">
        <v>48.499000000000002</v>
      </c>
      <c r="L15" s="981">
        <v>53.642000000000003</v>
      </c>
      <c r="M15" s="837"/>
    </row>
    <row r="16" spans="1:36" ht="11.25" customHeight="1">
      <c r="A16" s="982" t="s">
        <v>128</v>
      </c>
      <c r="B16" s="983" t="s">
        <v>449</v>
      </c>
      <c r="C16" s="980">
        <v>58.25</v>
      </c>
      <c r="D16" s="980">
        <v>54.506</v>
      </c>
      <c r="E16" s="980">
        <v>53.643000000000001</v>
      </c>
      <c r="F16" s="980">
        <v>49.753</v>
      </c>
      <c r="G16" s="980">
        <v>52.293999999999997</v>
      </c>
      <c r="H16" s="980">
        <v>49.292000000000002</v>
      </c>
      <c r="I16" s="980">
        <v>51.16</v>
      </c>
      <c r="J16" s="980">
        <v>47.585999999999999</v>
      </c>
      <c r="K16" s="980">
        <v>46.582999999999998</v>
      </c>
      <c r="L16" s="981">
        <v>46.814999999999998</v>
      </c>
      <c r="M16" s="837"/>
    </row>
    <row r="17" spans="1:13" ht="11.25" customHeight="1">
      <c r="A17" s="982" t="s">
        <v>142</v>
      </c>
      <c r="B17" s="983" t="s">
        <v>118</v>
      </c>
      <c r="C17" s="980">
        <v>42.453000000000003</v>
      </c>
      <c r="D17" s="980">
        <v>40.83</v>
      </c>
      <c r="E17" s="980">
        <v>43.393999999999998</v>
      </c>
      <c r="F17" s="980">
        <v>43.426000000000002</v>
      </c>
      <c r="G17" s="980">
        <v>45.048999999999999</v>
      </c>
      <c r="H17" s="980">
        <v>50.582000000000001</v>
      </c>
      <c r="I17" s="980">
        <v>51.57</v>
      </c>
      <c r="J17" s="980">
        <v>49.695</v>
      </c>
      <c r="K17" s="980">
        <v>44.156999999999996</v>
      </c>
      <c r="L17" s="981">
        <v>48.212000000000003</v>
      </c>
      <c r="M17" s="837"/>
    </row>
    <row r="18" spans="1:13" ht="11.25" customHeight="1">
      <c r="A18" s="982" t="s">
        <v>154</v>
      </c>
      <c r="B18" s="984" t="s">
        <v>450</v>
      </c>
      <c r="C18" s="980">
        <v>41.148000000000003</v>
      </c>
      <c r="D18" s="980">
        <v>38.380000000000003</v>
      </c>
      <c r="E18" s="980">
        <v>36.832000000000001</v>
      </c>
      <c r="F18" s="980">
        <v>37.814999999999998</v>
      </c>
      <c r="G18" s="980">
        <v>40.973999999999997</v>
      </c>
      <c r="H18" s="980">
        <v>40.518000000000001</v>
      </c>
      <c r="I18" s="980">
        <v>40.634999999999998</v>
      </c>
      <c r="J18" s="980">
        <v>38.887</v>
      </c>
      <c r="K18" s="980">
        <v>38.454999999999998</v>
      </c>
      <c r="L18" s="981">
        <v>36.835999999999999</v>
      </c>
      <c r="M18" s="837"/>
    </row>
    <row r="19" spans="1:13" ht="11.25" customHeight="1">
      <c r="A19" s="985" t="s">
        <v>138</v>
      </c>
      <c r="B19" s="986" t="s">
        <v>103</v>
      </c>
      <c r="C19" s="90">
        <v>47.629150000000003</v>
      </c>
      <c r="D19" s="90">
        <v>43.570038000000004</v>
      </c>
      <c r="E19" s="90">
        <v>47.103116999999997</v>
      </c>
      <c r="F19" s="90">
        <v>46.591999999999999</v>
      </c>
      <c r="G19" s="293">
        <v>46.707000000000001</v>
      </c>
      <c r="H19" s="293">
        <v>50.2</v>
      </c>
      <c r="I19" s="293">
        <v>51.591000000000001</v>
      </c>
      <c r="J19" s="293">
        <v>52.655000000000001</v>
      </c>
      <c r="K19" s="293">
        <v>45.118000000000002</v>
      </c>
      <c r="L19" s="993">
        <v>48.4</v>
      </c>
      <c r="M19" s="837"/>
    </row>
    <row r="20" spans="1:13" ht="11.25" customHeight="1">
      <c r="A20" s="982" t="s">
        <v>147</v>
      </c>
      <c r="B20" s="984" t="s">
        <v>451</v>
      </c>
      <c r="C20" s="980">
        <v>32.475999999999999</v>
      </c>
      <c r="D20" s="980">
        <v>32.061</v>
      </c>
      <c r="E20" s="980">
        <v>34.212000000000003</v>
      </c>
      <c r="F20" s="980">
        <v>33.642000000000003</v>
      </c>
      <c r="G20" s="980">
        <v>33.261000000000003</v>
      </c>
      <c r="H20" s="980">
        <v>34.146999999999998</v>
      </c>
      <c r="I20" s="980">
        <v>36.715000000000003</v>
      </c>
      <c r="J20" s="980">
        <v>38.911000000000001</v>
      </c>
      <c r="K20" s="980">
        <v>34.332999999999998</v>
      </c>
      <c r="L20" s="981">
        <v>38.298999999999999</v>
      </c>
      <c r="M20" s="837"/>
    </row>
    <row r="21" spans="1:13" ht="11.25" customHeight="1">
      <c r="A21" s="982" t="s">
        <v>135</v>
      </c>
      <c r="B21" s="983" t="s">
        <v>452</v>
      </c>
      <c r="C21" s="980">
        <v>29.969000000000001</v>
      </c>
      <c r="D21" s="980">
        <v>29.210999999999999</v>
      </c>
      <c r="E21" s="980">
        <v>32.274999999999999</v>
      </c>
      <c r="F21" s="980">
        <v>32.384</v>
      </c>
      <c r="G21" s="980">
        <v>31.544</v>
      </c>
      <c r="H21" s="980">
        <v>34.445</v>
      </c>
      <c r="I21" s="980">
        <v>33.533000000000001</v>
      </c>
      <c r="J21" s="980">
        <v>33.933</v>
      </c>
      <c r="K21" s="980">
        <v>32.590000000000003</v>
      </c>
      <c r="L21" s="981">
        <v>30.931000000000001</v>
      </c>
      <c r="M21" s="837"/>
    </row>
    <row r="22" spans="1:13" ht="11.25" customHeight="1">
      <c r="A22" s="982" t="s">
        <v>130</v>
      </c>
      <c r="B22" s="983" t="s">
        <v>453</v>
      </c>
      <c r="C22" s="980">
        <v>28.908000000000001</v>
      </c>
      <c r="D22" s="980">
        <v>27.355</v>
      </c>
      <c r="E22" s="980">
        <v>26.946999999999999</v>
      </c>
      <c r="F22" s="980">
        <v>23.815000000000001</v>
      </c>
      <c r="G22" s="980">
        <v>23.091999999999999</v>
      </c>
      <c r="H22" s="980">
        <v>21.684999999999999</v>
      </c>
      <c r="I22" s="980">
        <v>23.885999999999999</v>
      </c>
      <c r="J22" s="980">
        <v>28.994</v>
      </c>
      <c r="K22" s="980">
        <v>31.722999999999999</v>
      </c>
      <c r="L22" s="981">
        <v>40.130000000000003</v>
      </c>
      <c r="M22" s="837"/>
    </row>
    <row r="23" spans="1:13" ht="11.25" customHeight="1">
      <c r="A23" s="987" t="s">
        <v>142</v>
      </c>
      <c r="B23" s="988" t="s">
        <v>454</v>
      </c>
      <c r="C23" s="989">
        <v>20.515000000000001</v>
      </c>
      <c r="D23" s="989">
        <v>23.876999999999999</v>
      </c>
      <c r="E23" s="989">
        <v>24.475999999999999</v>
      </c>
      <c r="F23" s="989">
        <v>29.303000000000001</v>
      </c>
      <c r="G23" s="989">
        <v>27.007999999999999</v>
      </c>
      <c r="H23" s="989">
        <v>28.210999999999999</v>
      </c>
      <c r="I23" s="989">
        <v>30.265000000000001</v>
      </c>
      <c r="J23" s="989">
        <v>36.262999999999998</v>
      </c>
      <c r="K23" s="989">
        <v>30.806000000000001</v>
      </c>
      <c r="L23" s="990">
        <v>34.33</v>
      </c>
      <c r="M23" s="837"/>
    </row>
    <row r="24" spans="1:13" ht="11.25" customHeight="1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837"/>
    </row>
    <row r="25" spans="1:13" ht="11.25" customHeight="1">
      <c r="A25" s="991" t="s">
        <v>458</v>
      </c>
      <c r="B25" s="992"/>
      <c r="C25" s="992"/>
      <c r="D25" s="992"/>
      <c r="E25" s="992"/>
      <c r="F25" s="992"/>
      <c r="G25" s="992"/>
      <c r="H25" s="992"/>
      <c r="I25" s="992"/>
      <c r="J25" s="992"/>
      <c r="K25" s="992"/>
      <c r="L25" s="992"/>
      <c r="M25" s="837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/>
  <dimension ref="A1:Z31"/>
  <sheetViews>
    <sheetView showGridLines="0" workbookViewId="0">
      <pane xSplit="2" ySplit="4" topLeftCell="C5" activePane="bottomRight" state="frozen"/>
      <selection activeCell="A44" activeCellId="1" sqref="A40 A44"/>
      <selection pane="topRight" activeCell="A44" activeCellId="1" sqref="A40 A44"/>
      <selection pane="bottomLeft" activeCell="A44" activeCellId="1" sqref="A40 A44"/>
      <selection pane="bottomRight"/>
    </sheetView>
  </sheetViews>
  <sheetFormatPr baseColWidth="10" defaultColWidth="11.42578125" defaultRowHeight="12.75"/>
  <cols>
    <col min="1" max="1" width="23.42578125" style="61" customWidth="1"/>
    <col min="2" max="2" width="41.42578125" style="61" customWidth="1"/>
    <col min="3" max="10" width="7.42578125" style="61" customWidth="1"/>
    <col min="11" max="16384" width="11.42578125" style="61"/>
  </cols>
  <sheetData>
    <row r="1" spans="1:26">
      <c r="A1" s="467" t="s">
        <v>562</v>
      </c>
      <c r="B1" s="468"/>
      <c r="C1" s="469"/>
      <c r="D1" s="469"/>
      <c r="E1" s="469"/>
      <c r="F1" s="469"/>
      <c r="G1" s="468"/>
      <c r="H1" s="468"/>
      <c r="I1" s="468"/>
      <c r="K1" s="445"/>
    </row>
    <row r="2" spans="1:26">
      <c r="A2" s="467"/>
      <c r="B2" s="468"/>
      <c r="C2" s="469"/>
      <c r="D2" s="469"/>
      <c r="E2" s="469"/>
      <c r="F2" s="469"/>
      <c r="G2" s="468"/>
      <c r="H2" s="468"/>
      <c r="I2" s="468"/>
      <c r="J2" s="1007" t="s">
        <v>524</v>
      </c>
      <c r="K2" s="445"/>
    </row>
    <row r="3" spans="1:26">
      <c r="A3" s="469"/>
      <c r="B3" s="469"/>
      <c r="C3" s="469"/>
      <c r="D3" s="469"/>
      <c r="E3" s="469"/>
      <c r="F3" s="469"/>
      <c r="J3" s="438" t="s">
        <v>66</v>
      </c>
      <c r="K3" s="445"/>
    </row>
    <row r="4" spans="1:26">
      <c r="A4" s="472" t="s">
        <v>172</v>
      </c>
      <c r="B4" s="473"/>
      <c r="C4" s="674">
        <v>2014</v>
      </c>
      <c r="D4" s="674">
        <v>2015</v>
      </c>
      <c r="E4" s="674">
        <v>2016</v>
      </c>
      <c r="F4" s="674">
        <v>2017</v>
      </c>
      <c r="G4" s="674">
        <v>2018</v>
      </c>
      <c r="H4" s="674">
        <v>2019</v>
      </c>
      <c r="I4" s="674">
        <v>2020</v>
      </c>
      <c r="J4" s="675">
        <v>2021</v>
      </c>
    </row>
    <row r="5" spans="1:26">
      <c r="A5" s="474"/>
      <c r="B5" s="869" t="s">
        <v>24</v>
      </c>
      <c r="C5" s="869"/>
      <c r="D5" s="869"/>
      <c r="E5" s="475"/>
      <c r="F5" s="869"/>
      <c r="G5" s="869"/>
      <c r="H5" s="869"/>
      <c r="I5" s="869"/>
      <c r="J5" s="870"/>
    </row>
    <row r="6" spans="1:26">
      <c r="A6" s="476" t="s">
        <v>173</v>
      </c>
      <c r="B6" s="468" t="s">
        <v>174</v>
      </c>
      <c r="C6" s="679">
        <v>6.3882099999999999</v>
      </c>
      <c r="D6" s="679">
        <v>6.6371613119999999</v>
      </c>
      <c r="E6" s="679">
        <v>6.7353999999999994</v>
      </c>
      <c r="F6" s="679">
        <v>6.6726999999999999</v>
      </c>
      <c r="G6" s="679">
        <v>6.5717000000000008</v>
      </c>
      <c r="H6" s="679">
        <v>7.0013999999999994</v>
      </c>
      <c r="I6" s="679">
        <v>5.3582000000000001</v>
      </c>
      <c r="J6" s="680">
        <v>7.3205</v>
      </c>
    </row>
    <row r="7" spans="1:26">
      <c r="A7" s="476" t="s">
        <v>175</v>
      </c>
      <c r="B7" s="468" t="s">
        <v>179</v>
      </c>
      <c r="C7" s="679">
        <v>12.455454000000001</v>
      </c>
      <c r="D7" s="679">
        <v>15.437816983000001</v>
      </c>
      <c r="E7" s="679">
        <v>15.9581</v>
      </c>
      <c r="F7" s="679">
        <v>15.6966</v>
      </c>
      <c r="G7" s="679">
        <v>15.501200000000001</v>
      </c>
      <c r="H7" s="679">
        <v>14.6622</v>
      </c>
      <c r="I7" s="679">
        <v>13.054200000000002</v>
      </c>
      <c r="J7" s="680">
        <v>15.536799999999999</v>
      </c>
    </row>
    <row r="8" spans="1:26">
      <c r="A8" s="476" t="s">
        <v>176</v>
      </c>
      <c r="B8" s="468" t="s">
        <v>177</v>
      </c>
      <c r="C8" s="679">
        <v>5.4855840000000002</v>
      </c>
      <c r="D8" s="679">
        <v>5.6566239919999992</v>
      </c>
      <c r="E8" s="679">
        <v>3.9797999999999996</v>
      </c>
      <c r="F8" s="679">
        <v>4.5925000000000002</v>
      </c>
      <c r="G8" s="679">
        <v>4.0463000000000005</v>
      </c>
      <c r="H8" s="679">
        <v>4.0118</v>
      </c>
      <c r="I8" s="679">
        <v>4.6331000000000007</v>
      </c>
      <c r="J8" s="680">
        <v>3.9815</v>
      </c>
    </row>
    <row r="9" spans="1:26">
      <c r="A9" s="476" t="s">
        <v>178</v>
      </c>
      <c r="B9" s="468" t="s">
        <v>157</v>
      </c>
      <c r="C9" s="679">
        <v>8.2670650000000006</v>
      </c>
      <c r="D9" s="679">
        <v>8.596453605999999</v>
      </c>
      <c r="E9" s="679">
        <v>8.0263000000000009</v>
      </c>
      <c r="F9" s="679">
        <v>8.5033000000000012</v>
      </c>
      <c r="G9" s="679">
        <v>7.7163000000000004</v>
      </c>
      <c r="H9" s="679">
        <v>8.2174999999999994</v>
      </c>
      <c r="I9" s="679">
        <v>8.2363</v>
      </c>
      <c r="J9" s="680">
        <v>8.9126999999999992</v>
      </c>
    </row>
    <row r="10" spans="1:26">
      <c r="A10" s="477"/>
      <c r="B10" s="478" t="s">
        <v>169</v>
      </c>
      <c r="C10" s="479">
        <v>32.596312499881599</v>
      </c>
      <c r="D10" s="479">
        <v>36.328056893000003</v>
      </c>
      <c r="E10" s="479">
        <v>34.699800000000003</v>
      </c>
      <c r="F10" s="479">
        <v>35.4649</v>
      </c>
      <c r="G10" s="479">
        <v>33.835599999999999</v>
      </c>
      <c r="H10" s="479">
        <v>33.893099999999997</v>
      </c>
      <c r="I10" s="479">
        <v>31.2818</v>
      </c>
      <c r="J10" s="480">
        <v>35.751300000000001</v>
      </c>
    </row>
    <row r="11" spans="1:26">
      <c r="A11" s="481"/>
      <c r="B11" s="421" t="s">
        <v>557</v>
      </c>
      <c r="C11" s="421"/>
      <c r="D11" s="421"/>
      <c r="E11" s="421"/>
      <c r="F11" s="421"/>
      <c r="G11" s="421"/>
      <c r="H11" s="421"/>
      <c r="I11" s="421"/>
      <c r="J11" s="364"/>
    </row>
    <row r="12" spans="1:26">
      <c r="A12" s="476" t="s">
        <v>173</v>
      </c>
      <c r="B12" s="468" t="s">
        <v>174</v>
      </c>
      <c r="C12" s="679">
        <v>22.25479</v>
      </c>
      <c r="D12" s="679">
        <v>20.958539999999999</v>
      </c>
      <c r="E12" s="679">
        <v>21.000889999999998</v>
      </c>
      <c r="F12" s="679">
        <v>21.400120000000001</v>
      </c>
      <c r="G12" s="679">
        <v>21.302820000000001</v>
      </c>
      <c r="H12" s="679">
        <v>20.710650000000001</v>
      </c>
      <c r="I12" s="679">
        <v>19.343299999999999</v>
      </c>
      <c r="J12" s="680">
        <v>21.128070000000001</v>
      </c>
      <c r="Q12" s="482"/>
      <c r="R12" s="482"/>
      <c r="S12" s="482"/>
      <c r="T12" s="482"/>
      <c r="Y12" s="482"/>
      <c r="Z12" s="482"/>
    </row>
    <row r="13" spans="1:26">
      <c r="A13" s="476" t="s">
        <v>175</v>
      </c>
      <c r="B13" s="468" t="s">
        <v>179</v>
      </c>
      <c r="C13" s="679">
        <v>47.096410000000006</v>
      </c>
      <c r="D13" s="679">
        <v>42.370100000000001</v>
      </c>
      <c r="E13" s="679">
        <v>39.20496</v>
      </c>
      <c r="F13" s="679">
        <v>42.301360000000003</v>
      </c>
      <c r="G13" s="679">
        <v>43.411180000000002</v>
      </c>
      <c r="H13" s="679">
        <v>45.957810000000002</v>
      </c>
      <c r="I13" s="679">
        <v>42.818159999999999</v>
      </c>
      <c r="J13" s="680">
        <v>47.318919999999991</v>
      </c>
      <c r="Q13" s="482"/>
      <c r="R13" s="482"/>
      <c r="S13" s="482"/>
      <c r="T13" s="482"/>
      <c r="Y13" s="482"/>
      <c r="Z13" s="482"/>
    </row>
    <row r="14" spans="1:26">
      <c r="A14" s="476" t="s">
        <v>176</v>
      </c>
      <c r="B14" s="468" t="s">
        <v>177</v>
      </c>
      <c r="C14" s="679">
        <v>45.729100000000003</v>
      </c>
      <c r="D14" s="679">
        <v>45.1892</v>
      </c>
      <c r="E14" s="679">
        <v>47.006700000000002</v>
      </c>
      <c r="F14" s="679">
        <v>50.017099999999999</v>
      </c>
      <c r="G14" s="679">
        <v>50.980400000000003</v>
      </c>
      <c r="H14" s="679">
        <v>52.9054</v>
      </c>
      <c r="I14" s="679">
        <v>51.774900000000002</v>
      </c>
      <c r="J14" s="680">
        <v>49.861199999999997</v>
      </c>
      <c r="Q14" s="482"/>
      <c r="R14" s="482"/>
      <c r="S14" s="482"/>
      <c r="T14" s="482"/>
      <c r="Y14" s="482"/>
      <c r="Z14" s="482"/>
    </row>
    <row r="15" spans="1:26">
      <c r="A15" s="476" t="s">
        <v>178</v>
      </c>
      <c r="B15" s="468" t="s">
        <v>157</v>
      </c>
      <c r="C15" s="679">
        <v>43.501549999999995</v>
      </c>
      <c r="D15" s="679">
        <v>41.955390000000001</v>
      </c>
      <c r="E15" s="679">
        <v>44.906319999999994</v>
      </c>
      <c r="F15" s="679">
        <v>48.121569999999998</v>
      </c>
      <c r="G15" s="679">
        <v>48.173859999999998</v>
      </c>
      <c r="H15" s="679">
        <v>48.380739999999996</v>
      </c>
      <c r="I15" s="679">
        <v>48.274639999999998</v>
      </c>
      <c r="J15" s="680">
        <v>49.838359999999994</v>
      </c>
      <c r="Q15" s="482"/>
      <c r="R15" s="482"/>
      <c r="S15" s="482"/>
      <c r="T15" s="482"/>
      <c r="Y15" s="482"/>
      <c r="Z15" s="482"/>
    </row>
    <row r="16" spans="1:26">
      <c r="A16" s="477"/>
      <c r="B16" s="478" t="s">
        <v>169</v>
      </c>
      <c r="C16" s="479">
        <v>158.58185</v>
      </c>
      <c r="D16" s="479">
        <v>150.47323000000003</v>
      </c>
      <c r="E16" s="479">
        <v>152.11886999999999</v>
      </c>
      <c r="F16" s="479">
        <v>161.84014999999999</v>
      </c>
      <c r="G16" s="479">
        <v>163.86826000000002</v>
      </c>
      <c r="H16" s="479">
        <v>167.9546</v>
      </c>
      <c r="I16" s="479">
        <v>162.21099999999998</v>
      </c>
      <c r="J16" s="480">
        <v>168.14654999999999</v>
      </c>
    </row>
    <row r="17" spans="1:12">
      <c r="A17" s="483"/>
      <c r="B17" s="421" t="s">
        <v>362</v>
      </c>
      <c r="C17" s="484"/>
      <c r="D17" s="484"/>
      <c r="E17" s="484"/>
      <c r="F17" s="484"/>
      <c r="G17" s="484"/>
      <c r="H17" s="484"/>
      <c r="I17" s="484"/>
      <c r="J17" s="485"/>
    </row>
    <row r="18" spans="1:12">
      <c r="A18" s="486" t="s">
        <v>173</v>
      </c>
      <c r="B18" s="487" t="s">
        <v>174</v>
      </c>
      <c r="C18" s="622">
        <v>0.584612413</v>
      </c>
      <c r="D18" s="622">
        <v>0.54844722000000001</v>
      </c>
      <c r="E18" s="622">
        <v>0.52905671200000004</v>
      </c>
      <c r="F18" s="622">
        <v>0.57998445500000007</v>
      </c>
      <c r="G18" s="622">
        <v>0.55651556600000007</v>
      </c>
      <c r="H18" s="622">
        <v>0.611187912</v>
      </c>
      <c r="I18" s="622">
        <v>0.46330397800000001</v>
      </c>
      <c r="J18" s="465">
        <v>0.53545859100000004</v>
      </c>
      <c r="K18" s="1147"/>
      <c r="L18" s="1147"/>
    </row>
    <row r="19" spans="1:12">
      <c r="A19" s="486" t="s">
        <v>175</v>
      </c>
      <c r="B19" s="469" t="s">
        <v>179</v>
      </c>
      <c r="C19" s="622">
        <v>0.89704621800000006</v>
      </c>
      <c r="D19" s="622">
        <v>0.83894602800000007</v>
      </c>
      <c r="E19" s="622">
        <v>0.80258785100000007</v>
      </c>
      <c r="F19" s="622">
        <v>0.73235212800000005</v>
      </c>
      <c r="G19" s="622">
        <v>0.644354808</v>
      </c>
      <c r="H19" s="622">
        <v>0.68126557399999998</v>
      </c>
      <c r="I19" s="622">
        <v>0.53918884999999994</v>
      </c>
      <c r="J19" s="465">
        <v>0.53133586799999999</v>
      </c>
      <c r="L19" s="1147"/>
    </row>
    <row r="20" spans="1:12">
      <c r="A20" s="486" t="s">
        <v>176</v>
      </c>
      <c r="B20" s="469" t="s">
        <v>177</v>
      </c>
      <c r="C20" s="622">
        <v>2.298259839</v>
      </c>
      <c r="D20" s="622">
        <v>2.4504503469999999</v>
      </c>
      <c r="E20" s="622">
        <v>1.9705539139999999</v>
      </c>
      <c r="F20" s="622">
        <v>1.6848281199999999</v>
      </c>
      <c r="G20" s="622">
        <v>1.9333736349999999</v>
      </c>
      <c r="H20" s="622">
        <v>2.216910146</v>
      </c>
      <c r="I20" s="622">
        <v>2.144510199</v>
      </c>
      <c r="J20" s="465">
        <v>1.876555287</v>
      </c>
      <c r="L20" s="1147"/>
    </row>
    <row r="21" spans="1:12">
      <c r="A21" s="486" t="s">
        <v>178</v>
      </c>
      <c r="B21" s="469" t="s">
        <v>157</v>
      </c>
      <c r="C21" s="622">
        <v>3.9376649449999994</v>
      </c>
      <c r="D21" s="622">
        <v>3.5857798539999997</v>
      </c>
      <c r="E21" s="622">
        <v>3.5308699500000009</v>
      </c>
      <c r="F21" s="622">
        <v>3.7171218000000001</v>
      </c>
      <c r="G21" s="622">
        <v>3.5662655390000007</v>
      </c>
      <c r="H21" s="622">
        <v>3.847906525</v>
      </c>
      <c r="I21" s="622">
        <v>3.3742695180000002</v>
      </c>
      <c r="J21" s="465">
        <v>3.8389360110000004</v>
      </c>
      <c r="L21" s="1147"/>
    </row>
    <row r="22" spans="1:12">
      <c r="A22" s="477"/>
      <c r="B22" s="478" t="s">
        <v>169</v>
      </c>
      <c r="C22" s="488">
        <v>7.717583415</v>
      </c>
      <c r="D22" s="488">
        <v>7.4236234489999999</v>
      </c>
      <c r="E22" s="488">
        <v>6.8330684269999997</v>
      </c>
      <c r="F22" s="488">
        <v>6.7142865030000003</v>
      </c>
      <c r="G22" s="488">
        <v>6.7005095480000003</v>
      </c>
      <c r="H22" s="488">
        <v>7.3572701570000003</v>
      </c>
      <c r="I22" s="488">
        <v>6.5212725450000004</v>
      </c>
      <c r="J22" s="466">
        <v>6.7822857570000004</v>
      </c>
    </row>
    <row r="23" spans="1:12">
      <c r="A23" s="489"/>
      <c r="B23" s="489"/>
      <c r="C23" s="490"/>
      <c r="D23" s="490"/>
      <c r="E23" s="490"/>
      <c r="F23" s="490"/>
      <c r="G23" s="490"/>
      <c r="H23" s="490"/>
      <c r="I23" s="468"/>
    </row>
    <row r="24" spans="1:12">
      <c r="A24" s="1286" t="s">
        <v>556</v>
      </c>
      <c r="B24" s="1286"/>
      <c r="C24" s="468"/>
      <c r="D24" s="468"/>
      <c r="E24" s="468"/>
      <c r="F24" s="468"/>
      <c r="G24" s="468"/>
      <c r="H24" s="468"/>
      <c r="I24" s="468"/>
    </row>
    <row r="25" spans="1:12">
      <c r="A25" s="1286" t="s">
        <v>481</v>
      </c>
      <c r="B25" s="1286"/>
      <c r="C25" s="492"/>
      <c r="D25" s="492"/>
      <c r="E25" s="492"/>
      <c r="F25" s="492"/>
      <c r="G25" s="492"/>
      <c r="H25" s="492"/>
      <c r="I25" s="492"/>
    </row>
    <row r="26" spans="1:12">
      <c r="A26" s="1148" t="s">
        <v>558</v>
      </c>
      <c r="B26" s="1149"/>
      <c r="C26" s="492"/>
      <c r="D26" s="492"/>
      <c r="E26" s="492"/>
      <c r="F26" s="492"/>
      <c r="G26" s="492"/>
      <c r="H26" s="492"/>
      <c r="I26" s="492"/>
    </row>
    <row r="27" spans="1:12">
      <c r="A27" s="1148" t="s">
        <v>559</v>
      </c>
      <c r="B27" s="1150"/>
      <c r="C27" s="492"/>
      <c r="D27" s="492"/>
      <c r="E27" s="492"/>
      <c r="F27" s="492"/>
      <c r="G27" s="492"/>
      <c r="H27" s="492"/>
      <c r="I27" s="492"/>
    </row>
    <row r="28" spans="1:12">
      <c r="A28" s="1287" t="s">
        <v>469</v>
      </c>
      <c r="B28" s="1287"/>
      <c r="C28" s="491"/>
      <c r="D28" s="491"/>
      <c r="E28" s="491"/>
      <c r="F28" s="491"/>
      <c r="G28" s="491"/>
      <c r="H28" s="491"/>
      <c r="I28" s="491"/>
    </row>
    <row r="29" spans="1:12">
      <c r="A29" s="647"/>
      <c r="B29" s="491"/>
      <c r="C29" s="491"/>
      <c r="D29" s="491"/>
      <c r="E29" s="491"/>
      <c r="F29" s="491"/>
      <c r="G29" s="491"/>
      <c r="H29" s="491"/>
      <c r="I29" s="491"/>
    </row>
    <row r="30" spans="1:12">
      <c r="A30" s="647"/>
      <c r="B30" s="491"/>
      <c r="C30" s="491"/>
      <c r="D30" s="491"/>
      <c r="E30" s="491"/>
      <c r="F30" s="491"/>
      <c r="G30" s="491"/>
      <c r="H30" s="491"/>
      <c r="I30" s="491"/>
    </row>
    <row r="31" spans="1:12">
      <c r="A31" s="491"/>
      <c r="B31" s="491"/>
      <c r="C31" s="491"/>
      <c r="D31" s="491"/>
      <c r="E31" s="491"/>
      <c r="F31" s="491"/>
      <c r="G31" s="491"/>
      <c r="H31" s="491"/>
      <c r="I31" s="491"/>
    </row>
  </sheetData>
  <mergeCells count="3">
    <mergeCell ref="A24:B24"/>
    <mergeCell ref="A25:B25"/>
    <mergeCell ref="A28:B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42578125" defaultRowHeight="12.75"/>
  <cols>
    <col min="1" max="1" width="41.42578125" style="61" customWidth="1"/>
    <col min="2" max="12" width="7.42578125" style="61" customWidth="1"/>
    <col min="13" max="16384" width="11.42578125" style="61"/>
  </cols>
  <sheetData>
    <row r="1" spans="1:13">
      <c r="A1" s="467" t="s">
        <v>561</v>
      </c>
      <c r="B1" s="1245"/>
      <c r="C1" s="1245"/>
      <c r="D1" s="1245"/>
      <c r="E1" s="1245"/>
      <c r="F1" s="1245"/>
      <c r="G1" s="1245"/>
      <c r="H1" s="1245"/>
      <c r="I1" s="1246"/>
      <c r="J1" s="1246"/>
      <c r="K1" s="1246"/>
      <c r="M1" s="445"/>
    </row>
    <row r="2" spans="1:13">
      <c r="A2" s="467"/>
      <c r="B2" s="468"/>
      <c r="C2" s="469"/>
      <c r="D2" s="469"/>
      <c r="E2" s="469"/>
      <c r="F2" s="469"/>
      <c r="G2" s="468"/>
      <c r="H2" s="468"/>
      <c r="I2" s="468"/>
      <c r="K2" s="445"/>
      <c r="L2" s="1007" t="s">
        <v>524</v>
      </c>
    </row>
    <row r="3" spans="1:13">
      <c r="A3" s="1245"/>
      <c r="B3" s="1245"/>
      <c r="C3" s="1245"/>
      <c r="D3" s="1245"/>
      <c r="E3" s="1245"/>
      <c r="F3" s="1245"/>
      <c r="G3" s="1245"/>
      <c r="H3" s="1245"/>
      <c r="L3" s="438" t="s">
        <v>66</v>
      </c>
      <c r="M3" s="445"/>
    </row>
    <row r="4" spans="1:13">
      <c r="A4" s="1247"/>
      <c r="B4" s="674">
        <v>2011</v>
      </c>
      <c r="C4" s="674">
        <v>2012</v>
      </c>
      <c r="D4" s="674">
        <v>2013</v>
      </c>
      <c r="E4" s="674">
        <v>2014</v>
      </c>
      <c r="F4" s="674">
        <v>2015</v>
      </c>
      <c r="G4" s="674">
        <v>2016</v>
      </c>
      <c r="H4" s="674">
        <v>2017</v>
      </c>
      <c r="I4" s="674">
        <v>2018</v>
      </c>
      <c r="J4" s="674">
        <v>2019</v>
      </c>
      <c r="K4" s="674">
        <v>2020</v>
      </c>
      <c r="L4" s="675">
        <v>2021</v>
      </c>
    </row>
    <row r="5" spans="1:13">
      <c r="A5" s="1248" t="s">
        <v>24</v>
      </c>
      <c r="B5" s="1249" t="s">
        <v>117</v>
      </c>
      <c r="C5" s="1249" t="s">
        <v>117</v>
      </c>
      <c r="D5" s="1249" t="s">
        <v>117</v>
      </c>
      <c r="E5" s="1249" t="s">
        <v>117</v>
      </c>
      <c r="F5" s="1249" t="s">
        <v>117</v>
      </c>
      <c r="G5" s="1249" t="s">
        <v>117</v>
      </c>
      <c r="H5" s="1249">
        <v>4.6007105389999996</v>
      </c>
      <c r="I5" s="1249">
        <v>4.4263858489999999</v>
      </c>
      <c r="J5" s="1249">
        <v>4.0717777780000004</v>
      </c>
      <c r="K5" s="1249">
        <v>3.367495624</v>
      </c>
      <c r="L5" s="1250">
        <v>5.0869526990000002</v>
      </c>
    </row>
    <row r="6" spans="1:13">
      <c r="A6" s="1248" t="s">
        <v>567</v>
      </c>
      <c r="B6" s="1249" t="s">
        <v>117</v>
      </c>
      <c r="C6" s="1249" t="s">
        <v>117</v>
      </c>
      <c r="D6" s="1249" t="s">
        <v>117</v>
      </c>
      <c r="E6" s="1249">
        <v>7.5119791800000009</v>
      </c>
      <c r="F6" s="1249">
        <v>7.9392392899999988</v>
      </c>
      <c r="G6" s="1249">
        <v>9.3248598300000012</v>
      </c>
      <c r="H6" s="1249">
        <v>9.447510369999998</v>
      </c>
      <c r="I6" s="1249">
        <v>8.7134301000000001</v>
      </c>
      <c r="J6" s="1249">
        <v>8.058538200000001</v>
      </c>
      <c r="K6" s="1249">
        <v>8.8579610000000013</v>
      </c>
      <c r="L6" s="1250">
        <v>8.3848069400000007</v>
      </c>
    </row>
    <row r="7" spans="1:13">
      <c r="A7" s="1248" t="s">
        <v>362</v>
      </c>
      <c r="B7" s="1251">
        <v>1.1374982919999999</v>
      </c>
      <c r="C7" s="1251">
        <v>1.1421070799999997</v>
      </c>
      <c r="D7" s="1251">
        <v>1.1708115149999998</v>
      </c>
      <c r="E7" s="1251">
        <v>1.1878121980000003</v>
      </c>
      <c r="F7" s="1251">
        <v>1.1859988390000005</v>
      </c>
      <c r="G7" s="1251">
        <v>1.0925286019999998</v>
      </c>
      <c r="H7" s="1251">
        <v>1.1125896620000006</v>
      </c>
      <c r="I7" s="1251">
        <v>0.99269567899999978</v>
      </c>
      <c r="J7" s="1251">
        <v>1.072247427</v>
      </c>
      <c r="K7" s="1251">
        <v>0.92126520499999998</v>
      </c>
      <c r="L7" s="1252">
        <v>0.98842457599999978</v>
      </c>
    </row>
    <row r="8" spans="1:13">
      <c r="A8" s="478" t="s">
        <v>57</v>
      </c>
      <c r="B8" s="488" t="s">
        <v>117</v>
      </c>
      <c r="C8" s="488" t="s">
        <v>117</v>
      </c>
      <c r="D8" s="488" t="s">
        <v>117</v>
      </c>
      <c r="E8" s="488" t="s">
        <v>117</v>
      </c>
      <c r="F8" s="488" t="s">
        <v>117</v>
      </c>
      <c r="G8" s="488" t="s">
        <v>117</v>
      </c>
      <c r="H8" s="488">
        <v>15.160810570999999</v>
      </c>
      <c r="I8" s="488">
        <v>14.132511628</v>
      </c>
      <c r="J8" s="488">
        <v>13.202563405000003</v>
      </c>
      <c r="K8" s="488">
        <v>13.146721829000001</v>
      </c>
      <c r="L8" s="466">
        <v>14.460184215000002</v>
      </c>
    </row>
    <row r="9" spans="1:13">
      <c r="A9" s="489"/>
      <c r="B9" s="490"/>
      <c r="C9" s="490"/>
      <c r="D9" s="490"/>
      <c r="E9" s="490"/>
      <c r="F9" s="490"/>
      <c r="G9" s="490"/>
      <c r="H9" s="490"/>
      <c r="I9" s="490"/>
      <c r="J9" s="490"/>
      <c r="K9" s="1246"/>
    </row>
    <row r="10" spans="1:13">
      <c r="A10" s="1243" t="s">
        <v>556</v>
      </c>
      <c r="B10" s="1243"/>
      <c r="C10" s="1243"/>
      <c r="D10" s="1243"/>
      <c r="E10" s="1243"/>
      <c r="G10" s="1246"/>
      <c r="H10" s="1246"/>
      <c r="I10" s="1246"/>
      <c r="J10" s="1246"/>
      <c r="K10" s="1246"/>
    </row>
    <row r="11" spans="1:13">
      <c r="A11" s="1243" t="s">
        <v>481</v>
      </c>
      <c r="B11" s="1243"/>
      <c r="C11" s="1243"/>
      <c r="D11" s="1243"/>
      <c r="E11" s="1243"/>
      <c r="G11" s="1253"/>
      <c r="H11" s="1253"/>
      <c r="I11" s="1253"/>
      <c r="J11" s="1253"/>
      <c r="K11" s="1253"/>
    </row>
    <row r="12" spans="1:13">
      <c r="A12" s="1148" t="s">
        <v>558</v>
      </c>
      <c r="B12" s="1149"/>
      <c r="C12" s="1149"/>
      <c r="D12" s="1149"/>
      <c r="E12" s="1149"/>
      <c r="G12" s="1253"/>
      <c r="H12" s="1253"/>
      <c r="I12" s="1253"/>
      <c r="J12" s="1253"/>
      <c r="K12" s="1253"/>
    </row>
    <row r="13" spans="1:13">
      <c r="A13" s="1148" t="s">
        <v>568</v>
      </c>
      <c r="B13" s="1254"/>
      <c r="C13" s="1254"/>
      <c r="D13" s="1254"/>
      <c r="E13" s="1254"/>
      <c r="G13" s="1253"/>
      <c r="H13" s="1253"/>
      <c r="I13" s="1253"/>
      <c r="J13" s="1253"/>
      <c r="K13" s="1253"/>
    </row>
    <row r="14" spans="1:13">
      <c r="A14" s="1244" t="s">
        <v>469</v>
      </c>
      <c r="B14" s="1244"/>
      <c r="C14" s="1244"/>
      <c r="D14" s="1244"/>
      <c r="E14" s="1244"/>
      <c r="G14" s="1255"/>
      <c r="H14" s="1255"/>
      <c r="I14" s="1255"/>
      <c r="J14" s="1255"/>
      <c r="K14" s="1255"/>
    </row>
    <row r="15" spans="1:13">
      <c r="A15" s="1255"/>
      <c r="B15" s="1255"/>
      <c r="C15" s="1255"/>
      <c r="D15" s="1255"/>
      <c r="E15" s="1255"/>
      <c r="F15" s="1255"/>
      <c r="G15" s="1255"/>
      <c r="H15" s="1255"/>
      <c r="I15" s="1255"/>
      <c r="J15" s="1255"/>
      <c r="K15" s="1255"/>
    </row>
    <row r="16" spans="1:13">
      <c r="A16" s="1255"/>
      <c r="B16" s="1255"/>
      <c r="C16" s="1255"/>
      <c r="D16" s="1255"/>
      <c r="E16" s="1255"/>
      <c r="F16" s="1255"/>
      <c r="G16" s="1255"/>
      <c r="H16" s="1255"/>
      <c r="I16" s="1255"/>
      <c r="J16" s="1255"/>
      <c r="K16" s="1255"/>
    </row>
    <row r="17" spans="1:11">
      <c r="A17" s="1255"/>
      <c r="B17" s="1255"/>
      <c r="C17" s="1255"/>
      <c r="D17" s="1255"/>
      <c r="E17" s="1255"/>
      <c r="F17" s="1255"/>
      <c r="G17" s="1255"/>
      <c r="H17" s="1255"/>
      <c r="I17" s="1255"/>
      <c r="J17" s="1255"/>
      <c r="K17" s="125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S11"/>
  <sheetViews>
    <sheetView showGridLines="0" workbookViewId="0">
      <pane xSplit="1" ySplit="3" topLeftCell="B4" activePane="bottomRight" state="frozen"/>
      <selection pane="topRight"/>
      <selection pane="bottomLeft"/>
      <selection pane="bottomRight"/>
    </sheetView>
  </sheetViews>
  <sheetFormatPr baseColWidth="10" defaultColWidth="11.42578125" defaultRowHeight="11.25" customHeight="1"/>
  <cols>
    <col min="1" max="1" width="36.5703125" style="1090" customWidth="1"/>
    <col min="2" max="2" width="8.85546875" style="1090" customWidth="1"/>
    <col min="3" max="10" width="8.5703125" style="1090" customWidth="1"/>
    <col min="11" max="11" width="1.42578125" style="1090" customWidth="1"/>
    <col min="12" max="12" width="8.5703125" style="1090" customWidth="1"/>
    <col min="13" max="13" width="8.85546875" style="1090" customWidth="1"/>
    <col min="14" max="14" width="8" style="1090" customWidth="1"/>
    <col min="15" max="15" width="6.140625" style="1090" customWidth="1"/>
    <col min="16" max="16" width="7.5703125" style="1090" customWidth="1"/>
    <col min="17" max="17" width="8" style="1090" customWidth="1"/>
    <col min="18" max="18" width="7.5703125" style="1090" customWidth="1"/>
    <col min="19" max="16384" width="11.42578125" style="1090"/>
  </cols>
  <sheetData>
    <row r="1" spans="1:19" ht="12.75" customHeight="1">
      <c r="A1" s="1046" t="s">
        <v>493</v>
      </c>
    </row>
    <row r="2" spans="1:19" s="1091" customFormat="1" ht="11.25" customHeight="1">
      <c r="J2" s="1007"/>
      <c r="S2" s="1007" t="s">
        <v>5</v>
      </c>
    </row>
    <row r="3" spans="1:19" s="1092" customFormat="1" ht="11.25" customHeight="1">
      <c r="B3" s="1098">
        <v>2010</v>
      </c>
      <c r="C3" s="1097">
        <v>2011</v>
      </c>
      <c r="D3" s="1097">
        <v>2012</v>
      </c>
      <c r="E3" s="1097">
        <v>2013</v>
      </c>
      <c r="F3" s="1097">
        <v>2014</v>
      </c>
      <c r="G3" s="1097">
        <v>2015</v>
      </c>
      <c r="H3" s="1097">
        <v>2016</v>
      </c>
      <c r="I3" s="1097">
        <v>2017</v>
      </c>
      <c r="J3" s="1111">
        <v>2018</v>
      </c>
      <c r="L3" s="1104">
        <v>2014</v>
      </c>
      <c r="M3" s="1103">
        <v>2015</v>
      </c>
      <c r="N3" s="1103">
        <v>2016</v>
      </c>
      <c r="O3" s="1103">
        <v>2017</v>
      </c>
      <c r="P3" s="1103">
        <v>2018</v>
      </c>
      <c r="Q3" s="1103">
        <v>2019</v>
      </c>
      <c r="R3" s="1103">
        <v>2020</v>
      </c>
      <c r="S3" s="1109">
        <v>2021</v>
      </c>
    </row>
    <row r="4" spans="1:19" ht="11.25" customHeight="1">
      <c r="A4" s="1096" t="s">
        <v>120</v>
      </c>
      <c r="B4" s="1101">
        <v>6.4956000000000005</v>
      </c>
      <c r="C4" s="1100">
        <v>7.3053999999999997</v>
      </c>
      <c r="D4" s="1100">
        <v>6.2216000000000005</v>
      </c>
      <c r="E4" s="1100">
        <v>5.9388000000000005</v>
      </c>
      <c r="F4" s="1100">
        <v>5.4553000000000003</v>
      </c>
      <c r="G4" s="1100">
        <v>5.3930846223839852</v>
      </c>
      <c r="H4" s="1100">
        <v>5.9269999999999996</v>
      </c>
      <c r="I4" s="1100">
        <v>6</v>
      </c>
      <c r="J4" s="1106">
        <v>5.5499592440000001</v>
      </c>
      <c r="L4" s="1003">
        <v>5.7116899999999999</v>
      </c>
      <c r="M4" s="1001">
        <v>5.7746399999999998</v>
      </c>
      <c r="N4" s="1001">
        <v>6.1396999999999995</v>
      </c>
      <c r="O4" s="1001">
        <v>6.0616000000000003</v>
      </c>
      <c r="P4" s="1001">
        <v>5.9421299999999997</v>
      </c>
      <c r="Q4" s="1001">
        <v>6.0689399999999996</v>
      </c>
      <c r="R4" s="1001">
        <v>4.9918700000000005</v>
      </c>
      <c r="S4" s="1002">
        <v>5.1607000000000003</v>
      </c>
    </row>
    <row r="5" spans="1:19" ht="11.25" customHeight="1">
      <c r="A5" s="1102" t="s">
        <v>121</v>
      </c>
      <c r="B5" s="1115">
        <v>5.7494542438599998</v>
      </c>
      <c r="C5" s="1044">
        <v>6.3950851459599996</v>
      </c>
      <c r="D5" s="1044">
        <v>7.1616264899999997</v>
      </c>
      <c r="E5" s="1044">
        <v>7.5038741328274297</v>
      </c>
      <c r="F5" s="1044">
        <v>8.006601385819911</v>
      </c>
      <c r="G5" s="1044">
        <v>8.7586676913275898</v>
      </c>
      <c r="H5" s="1044">
        <v>7.7633000000000001</v>
      </c>
      <c r="I5" s="1044">
        <v>7.7818000000000005</v>
      </c>
      <c r="J5" s="1114">
        <v>10.273999999999999</v>
      </c>
      <c r="L5" s="1115">
        <v>8.006601385819911</v>
      </c>
      <c r="M5" s="1044">
        <v>8.7586676913275898</v>
      </c>
      <c r="N5" s="1044">
        <v>7.7633000000000001</v>
      </c>
      <c r="O5" s="1044">
        <v>7.7818000000000005</v>
      </c>
      <c r="P5" s="1044">
        <v>10.273999999999999</v>
      </c>
      <c r="Q5" s="1044">
        <v>10.6037</v>
      </c>
      <c r="R5" s="1044">
        <v>10.1317</v>
      </c>
      <c r="S5" s="1114">
        <v>12.217000000000001</v>
      </c>
    </row>
    <row r="6" spans="1:19" ht="11.25" customHeight="1">
      <c r="A6" s="1102" t="s">
        <v>122</v>
      </c>
      <c r="B6" s="1110">
        <v>0.75066412000000005</v>
      </c>
      <c r="C6" s="1112">
        <v>0.8</v>
      </c>
      <c r="D6" s="1112">
        <v>0.8</v>
      </c>
      <c r="E6" s="1112">
        <v>0.8</v>
      </c>
      <c r="F6" s="1112">
        <v>0.8</v>
      </c>
      <c r="G6" s="1112">
        <v>0.8</v>
      </c>
      <c r="H6" s="1112">
        <v>0.7</v>
      </c>
      <c r="I6" s="1112">
        <v>0.7</v>
      </c>
      <c r="J6" s="1099">
        <v>0.6</v>
      </c>
      <c r="L6" s="1105">
        <v>0.8</v>
      </c>
      <c r="M6" s="1112">
        <v>0.8</v>
      </c>
      <c r="N6" s="1112">
        <v>0.7</v>
      </c>
      <c r="O6" s="1112">
        <v>0.7</v>
      </c>
      <c r="P6" s="1112">
        <v>0.6</v>
      </c>
      <c r="Q6" s="1112">
        <v>0.6</v>
      </c>
      <c r="R6" s="1112">
        <v>0.5</v>
      </c>
      <c r="S6" s="1099">
        <v>0.5</v>
      </c>
    </row>
    <row r="7" spans="1:19" ht="11.25" customHeight="1">
      <c r="A7" s="1116" t="s">
        <v>123</v>
      </c>
      <c r="B7" s="1093">
        <v>12.99571836386</v>
      </c>
      <c r="C7" s="1094">
        <v>14.500485145959999</v>
      </c>
      <c r="D7" s="1094">
        <v>14.183226490000001</v>
      </c>
      <c r="E7" s="1094">
        <v>14.242674132827432</v>
      </c>
      <c r="F7" s="1094">
        <v>14.261901385819911</v>
      </c>
      <c r="G7" s="1094">
        <v>14.951752313711577</v>
      </c>
      <c r="H7" s="1094">
        <v>14.3903</v>
      </c>
      <c r="I7" s="1094">
        <v>14.4818</v>
      </c>
      <c r="J7" s="1095">
        <v>16.423959243999999</v>
      </c>
      <c r="L7" s="1108">
        <v>14.518291385819911</v>
      </c>
      <c r="M7" s="1113">
        <v>15.33330769132759</v>
      </c>
      <c r="N7" s="1113">
        <v>14.602999999999998</v>
      </c>
      <c r="O7" s="1113">
        <v>14.5434</v>
      </c>
      <c r="P7" s="1113">
        <v>16.816130000000001</v>
      </c>
      <c r="Q7" s="1113">
        <v>17.272640000000003</v>
      </c>
      <c r="R7" s="1113">
        <v>15.623570000000001</v>
      </c>
      <c r="S7" s="1107">
        <v>17.877700000000001</v>
      </c>
    </row>
    <row r="9" spans="1:19" ht="11.25" customHeight="1">
      <c r="A9" s="1168" t="s">
        <v>124</v>
      </c>
    </row>
    <row r="10" spans="1:19" ht="11.25" customHeight="1">
      <c r="A10" s="1090" t="s">
        <v>125</v>
      </c>
    </row>
    <row r="11" spans="1:19" ht="11.25" customHeight="1">
      <c r="A11" s="1044" t="s">
        <v>483</v>
      </c>
    </row>
  </sheetData>
  <sheetProtection selectLockedCells="1" selectUnlockedCells="1"/>
  <pageMargins left="0.2361111111111111" right="0.2361111111111111" top="0.74791666666666667" bottom="0.74791666666666667" header="0.51180555555555551" footer="0.51180555555555551"/>
  <pageSetup paperSize="9" scale="12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C30"/>
  <sheetViews>
    <sheetView showGridLines="0" zoomScaleNormal="100" workbookViewId="0">
      <pane xSplit="1" ySplit="3" topLeftCell="AK4" activePane="bottomRight" state="frozen"/>
      <selection pane="topRight"/>
      <selection pane="bottomLeft"/>
      <selection pane="bottomRight"/>
    </sheetView>
  </sheetViews>
  <sheetFormatPr baseColWidth="10" defaultColWidth="5.5703125" defaultRowHeight="11.25"/>
  <cols>
    <col min="1" max="1" width="62.5703125" style="1005" customWidth="1"/>
    <col min="2" max="35" width="6.42578125" style="1005" customWidth="1"/>
    <col min="36" max="36" width="6.5703125" style="1005" customWidth="1"/>
    <col min="37" max="37" width="1.85546875" style="1006" customWidth="1"/>
    <col min="38" max="39" width="6.140625" style="1005" customWidth="1"/>
    <col min="40" max="40" width="6.5703125" style="1005" customWidth="1"/>
    <col min="41" max="44" width="5.5703125" style="1005"/>
    <col min="45" max="45" width="6.5703125" style="1005" bestFit="1" customWidth="1"/>
    <col min="46" max="46" width="5" style="1005" customWidth="1"/>
    <col min="47" max="16384" width="5.5703125" style="1005"/>
  </cols>
  <sheetData>
    <row r="1" spans="1:55" ht="12.75">
      <c r="A1" s="1004" t="s">
        <v>490</v>
      </c>
      <c r="AS1" s="1007" t="s">
        <v>524</v>
      </c>
    </row>
    <row r="2" spans="1:55" s="1008" customFormat="1">
      <c r="AF2" s="1009"/>
      <c r="AJ2" s="1007"/>
      <c r="AK2" s="991"/>
      <c r="AS2" s="1007" t="s">
        <v>66</v>
      </c>
      <c r="AT2" s="1005"/>
      <c r="AU2" s="1005"/>
      <c r="AV2" s="1005"/>
      <c r="AW2" s="1005"/>
      <c r="AX2" s="1005"/>
      <c r="AY2" s="1005"/>
      <c r="AZ2" s="1005"/>
      <c r="BA2" s="1005"/>
      <c r="BB2" s="1005"/>
      <c r="BC2" s="1005"/>
    </row>
    <row r="3" spans="1:55">
      <c r="A3" s="1010"/>
      <c r="B3" s="1011">
        <v>1984</v>
      </c>
      <c r="C3" s="1011">
        <v>1985</v>
      </c>
      <c r="D3" s="1011">
        <v>1986</v>
      </c>
      <c r="E3" s="1011">
        <v>1987</v>
      </c>
      <c r="F3" s="1011">
        <v>1988</v>
      </c>
      <c r="G3" s="1011">
        <v>1989</v>
      </c>
      <c r="H3" s="1011">
        <v>1990</v>
      </c>
      <c r="I3" s="1011">
        <v>1991</v>
      </c>
      <c r="J3" s="1011">
        <v>1992</v>
      </c>
      <c r="K3" s="1011">
        <v>1993</v>
      </c>
      <c r="L3" s="1011">
        <v>1994</v>
      </c>
      <c r="M3" s="1011">
        <v>1995</v>
      </c>
      <c r="N3" s="1011">
        <v>1996</v>
      </c>
      <c r="O3" s="1011">
        <v>1997</v>
      </c>
      <c r="P3" s="1011">
        <v>1998</v>
      </c>
      <c r="Q3" s="1011">
        <v>1999</v>
      </c>
      <c r="R3" s="1011">
        <v>2000</v>
      </c>
      <c r="S3" s="1011">
        <v>2001</v>
      </c>
      <c r="T3" s="1011">
        <v>2002</v>
      </c>
      <c r="U3" s="1011">
        <v>2003</v>
      </c>
      <c r="V3" s="1011">
        <v>2004</v>
      </c>
      <c r="W3" s="1011">
        <v>2005</v>
      </c>
      <c r="X3" s="1011">
        <v>2006</v>
      </c>
      <c r="Y3" s="1011">
        <v>2007</v>
      </c>
      <c r="Z3" s="1011">
        <v>2008</v>
      </c>
      <c r="AA3" s="1011">
        <v>2009</v>
      </c>
      <c r="AB3" s="1011">
        <v>2010</v>
      </c>
      <c r="AC3" s="1011">
        <v>2011</v>
      </c>
      <c r="AD3" s="1011">
        <v>2012</v>
      </c>
      <c r="AE3" s="1011">
        <v>2013</v>
      </c>
      <c r="AF3" s="1011">
        <v>2014</v>
      </c>
      <c r="AG3" s="1012">
        <v>2015</v>
      </c>
      <c r="AH3" s="1012">
        <v>2016</v>
      </c>
      <c r="AI3" s="1012">
        <v>2017</v>
      </c>
      <c r="AJ3" s="1013">
        <v>2018</v>
      </c>
      <c r="AK3" s="1014"/>
      <c r="AL3" s="1015">
        <v>2014</v>
      </c>
      <c r="AM3" s="1012">
        <v>2015</v>
      </c>
      <c r="AN3" s="1012">
        <v>2016</v>
      </c>
      <c r="AO3" s="1012">
        <v>2017</v>
      </c>
      <c r="AP3" s="1012">
        <v>2018</v>
      </c>
      <c r="AQ3" s="1012">
        <v>2019</v>
      </c>
      <c r="AR3" s="1012">
        <v>2020</v>
      </c>
      <c r="AS3" s="1013">
        <v>2021</v>
      </c>
    </row>
    <row r="4" spans="1:55">
      <c r="A4" s="1016" t="s">
        <v>10</v>
      </c>
      <c r="B4" s="1017">
        <v>114.68578471984399</v>
      </c>
      <c r="C4" s="1018">
        <v>116.399312824031</v>
      </c>
      <c r="D4" s="1018">
        <v>121.417397973646</v>
      </c>
      <c r="E4" s="1018">
        <v>130.15892090353401</v>
      </c>
      <c r="F4" s="1018">
        <v>145.26315144444899</v>
      </c>
      <c r="G4" s="1018">
        <v>151.73371080228301</v>
      </c>
      <c r="H4" s="1018">
        <v>157.673876900218</v>
      </c>
      <c r="I4" s="1018">
        <v>161.36835069422099</v>
      </c>
      <c r="J4" s="1018">
        <v>165.416338315894</v>
      </c>
      <c r="K4" s="1018">
        <v>159.741492823085</v>
      </c>
      <c r="L4" s="1018">
        <v>168.54877555765</v>
      </c>
      <c r="M4" s="1018">
        <v>181.108227366817</v>
      </c>
      <c r="N4" s="1018">
        <v>180.837244585202</v>
      </c>
      <c r="O4" s="1018">
        <v>183.93009411077401</v>
      </c>
      <c r="P4" s="1018">
        <v>189.77884625702299</v>
      </c>
      <c r="Q4" s="1018">
        <v>200.828388827102</v>
      </c>
      <c r="R4" s="1018">
        <v>203.02641943716301</v>
      </c>
      <c r="S4" s="1018">
        <v>208.511718811534</v>
      </c>
      <c r="T4" s="1018">
        <v>208.71971478819401</v>
      </c>
      <c r="U4" s="1018">
        <v>209.855882657899</v>
      </c>
      <c r="V4" s="1018">
        <v>218.45972434562799</v>
      </c>
      <c r="W4" s="1018">
        <v>214.49739248646699</v>
      </c>
      <c r="X4" s="1018">
        <v>220.57789794370899</v>
      </c>
      <c r="Y4" s="1018">
        <v>229.19287457285799</v>
      </c>
      <c r="Z4" s="1018">
        <v>217.54986732542099</v>
      </c>
      <c r="AA4" s="1018">
        <v>186.98612395914901</v>
      </c>
      <c r="AB4" s="1018">
        <v>196.347913909189</v>
      </c>
      <c r="AC4" s="1018">
        <v>200.47242384300901</v>
      </c>
      <c r="AD4" s="1018">
        <v>188.28216317016199</v>
      </c>
      <c r="AE4" s="1018">
        <v>188.01807615081501</v>
      </c>
      <c r="AF4" s="1018">
        <v>182.50473597262501</v>
      </c>
      <c r="AG4" s="1018">
        <v>172.14741154351705</v>
      </c>
      <c r="AH4" s="1018">
        <v>174.79493032045428</v>
      </c>
      <c r="AI4" s="1018">
        <v>187.15729826977639</v>
      </c>
      <c r="AJ4" s="1019">
        <v>192.93861163764316</v>
      </c>
      <c r="AK4" s="1020"/>
      <c r="AL4" s="1021">
        <v>158.58185</v>
      </c>
      <c r="AM4" s="1018">
        <v>150.47319399999998</v>
      </c>
      <c r="AN4" s="1018">
        <v>152.11888200000001</v>
      </c>
      <c r="AO4" s="1018">
        <v>161.84017</v>
      </c>
      <c r="AP4" s="1018">
        <v>163.868359</v>
      </c>
      <c r="AQ4" s="1018">
        <v>167.95456799999999</v>
      </c>
      <c r="AR4" s="1018">
        <v>162.210982</v>
      </c>
      <c r="AS4" s="1019">
        <v>168.14661000000001</v>
      </c>
      <c r="AT4" s="1154" t="s">
        <v>484</v>
      </c>
    </row>
    <row r="5" spans="1:55">
      <c r="A5" s="1022" t="s">
        <v>30</v>
      </c>
      <c r="B5" s="1023">
        <v>105.673119014767</v>
      </c>
      <c r="C5" s="1024">
        <v>107.186877460806</v>
      </c>
      <c r="D5" s="1024">
        <v>111.676849739707</v>
      </c>
      <c r="E5" s="1024">
        <v>119.24418770145201</v>
      </c>
      <c r="F5" s="1024">
        <v>131.845039067578</v>
      </c>
      <c r="G5" s="1024">
        <v>137.31424675549599</v>
      </c>
      <c r="H5" s="1024">
        <v>137.71784406421801</v>
      </c>
      <c r="I5" s="1024">
        <v>141.28000643122201</v>
      </c>
      <c r="J5" s="1024">
        <v>143.77756968989399</v>
      </c>
      <c r="K5" s="1024">
        <v>139.54373927008501</v>
      </c>
      <c r="L5" s="1024">
        <v>146.47024506365</v>
      </c>
      <c r="M5" s="1024">
        <v>157.942134040817</v>
      </c>
      <c r="N5" s="1024">
        <v>159.17084277720201</v>
      </c>
      <c r="O5" s="1024">
        <v>161.73409411077401</v>
      </c>
      <c r="P5" s="1024">
        <v>167.45184625702299</v>
      </c>
      <c r="Q5" s="1024">
        <v>177.209388827102</v>
      </c>
      <c r="R5" s="1024">
        <v>181.82241943716301</v>
      </c>
      <c r="S5" s="1024">
        <v>188.14471881153401</v>
      </c>
      <c r="T5" s="1024">
        <v>190.08271478819401</v>
      </c>
      <c r="U5" s="1024">
        <v>191.78688265789901</v>
      </c>
      <c r="V5" s="1024">
        <v>200.29172434562801</v>
      </c>
      <c r="W5" s="1024">
        <v>198.790392486467</v>
      </c>
      <c r="X5" s="1024">
        <v>204.579897943709</v>
      </c>
      <c r="Y5" s="1024">
        <v>213.67587457285799</v>
      </c>
      <c r="Z5" s="1024">
        <v>203.96486732542101</v>
      </c>
      <c r="AA5" s="1024">
        <v>176.98912395914999</v>
      </c>
      <c r="AB5" s="1024">
        <v>186.316913909189</v>
      </c>
      <c r="AC5" s="1024">
        <v>190.743423843009</v>
      </c>
      <c r="AD5" s="1024">
        <v>178.90116317016199</v>
      </c>
      <c r="AE5" s="1024">
        <v>178.619136150815</v>
      </c>
      <c r="AF5" s="1024">
        <v>174.069125380625</v>
      </c>
      <c r="AG5" s="1024">
        <v>164.665687858517</v>
      </c>
      <c r="AH5" s="1024">
        <v>167.92375135145429</v>
      </c>
      <c r="AI5" s="1024">
        <v>180.39293880177638</v>
      </c>
      <c r="AJ5" s="1025">
        <v>186.39185065564317</v>
      </c>
      <c r="AK5" s="1024"/>
      <c r="AL5" s="1026">
        <v>149.6825</v>
      </c>
      <c r="AM5" s="1024">
        <v>142.43243999999999</v>
      </c>
      <c r="AN5" s="1024">
        <v>144.79275000000001</v>
      </c>
      <c r="AO5" s="1024">
        <v>154.55748</v>
      </c>
      <c r="AP5" s="1024">
        <v>156.82487</v>
      </c>
      <c r="AQ5" s="1024">
        <v>161.4247</v>
      </c>
      <c r="AR5" s="1024">
        <v>155.81622999999999</v>
      </c>
      <c r="AS5" s="1151">
        <v>161.40397000000002</v>
      </c>
      <c r="AT5" s="1169"/>
    </row>
    <row r="6" spans="1:55">
      <c r="A6" s="1027" t="s">
        <v>11</v>
      </c>
      <c r="B6" s="1023">
        <v>93.993176157623694</v>
      </c>
      <c r="C6" s="1024">
        <v>94.873286300585306</v>
      </c>
      <c r="D6" s="1024">
        <v>98.871329201900394</v>
      </c>
      <c r="E6" s="1024">
        <v>105.971872370529</v>
      </c>
      <c r="F6" s="1024">
        <v>117.87418082450201</v>
      </c>
      <c r="G6" s="1024">
        <v>123.06370449782101</v>
      </c>
      <c r="H6" s="1024">
        <v>123.217844064218</v>
      </c>
      <c r="I6" s="1024">
        <v>125.96800643122199</v>
      </c>
      <c r="J6" s="1024">
        <v>127.990897689894</v>
      </c>
      <c r="K6" s="1024">
        <v>123.40976048608501</v>
      </c>
      <c r="L6" s="1024">
        <v>129.949050788834</v>
      </c>
      <c r="M6" s="1024">
        <v>141.090515880505</v>
      </c>
      <c r="N6" s="1024">
        <v>142.133856817126</v>
      </c>
      <c r="O6" s="1024">
        <v>144.28822048765599</v>
      </c>
      <c r="P6" s="1024">
        <v>149.48259642521199</v>
      </c>
      <c r="Q6" s="1024">
        <v>158.73699999999999</v>
      </c>
      <c r="R6" s="1024">
        <v>163.036</v>
      </c>
      <c r="S6" s="1024">
        <v>168.65600000000001</v>
      </c>
      <c r="T6" s="1024">
        <v>169.95599999999999</v>
      </c>
      <c r="U6" s="1024">
        <v>171.15700000000001</v>
      </c>
      <c r="V6" s="1024">
        <v>179.244</v>
      </c>
      <c r="W6" s="1024">
        <v>177.44800000000001</v>
      </c>
      <c r="X6" s="1024">
        <v>182.83199999999999</v>
      </c>
      <c r="Y6" s="1024">
        <v>191.50800000000001</v>
      </c>
      <c r="Z6" s="1024">
        <v>181.93</v>
      </c>
      <c r="AA6" s="1024">
        <v>156.05600000000001</v>
      </c>
      <c r="AB6" s="1024">
        <v>164.37899999999999</v>
      </c>
      <c r="AC6" s="1024">
        <v>168.279</v>
      </c>
      <c r="AD6" s="1024">
        <v>156.43</v>
      </c>
      <c r="AE6" s="1024">
        <v>155.91651999999999</v>
      </c>
      <c r="AF6" s="1024">
        <v>151.094077836</v>
      </c>
      <c r="AG6" s="1024">
        <v>141.23113936300001</v>
      </c>
      <c r="AH6" s="1024">
        <v>144.16111917699996</v>
      </c>
      <c r="AI6" s="1024">
        <v>155.85089229199997</v>
      </c>
      <c r="AJ6" s="1025">
        <v>161.933247104</v>
      </c>
      <c r="AK6" s="1024"/>
      <c r="AL6" s="1026">
        <v>149.6825</v>
      </c>
      <c r="AM6" s="1024">
        <v>142.43243999999999</v>
      </c>
      <c r="AN6" s="1024">
        <v>144.79275000000001</v>
      </c>
      <c r="AO6" s="1024">
        <v>154.55748</v>
      </c>
      <c r="AP6" s="1024">
        <v>156.82487</v>
      </c>
      <c r="AQ6" s="1024">
        <v>161.4247</v>
      </c>
      <c r="AR6" s="1024">
        <v>155.81622999999999</v>
      </c>
      <c r="AS6" s="1025">
        <v>161.40397000000002</v>
      </c>
      <c r="AT6" s="1169"/>
    </row>
    <row r="7" spans="1:55">
      <c r="A7" s="1028" t="s">
        <v>12</v>
      </c>
      <c r="B7" s="1023">
        <v>0</v>
      </c>
      <c r="C7" s="1024">
        <v>0</v>
      </c>
      <c r="D7" s="1024">
        <v>0</v>
      </c>
      <c r="E7" s="1024">
        <v>0</v>
      </c>
      <c r="F7" s="1024">
        <v>0</v>
      </c>
      <c r="G7" s="1024">
        <v>0</v>
      </c>
      <c r="H7" s="1024">
        <v>0</v>
      </c>
      <c r="I7" s="1024">
        <v>0</v>
      </c>
      <c r="J7" s="1024">
        <v>0</v>
      </c>
      <c r="K7" s="1024">
        <v>0</v>
      </c>
      <c r="L7" s="1024">
        <v>0</v>
      </c>
      <c r="M7" s="1024">
        <v>36.350200000000001</v>
      </c>
      <c r="N7" s="1024">
        <v>36.618284529033801</v>
      </c>
      <c r="O7" s="1024">
        <v>33.552999999999997</v>
      </c>
      <c r="P7" s="1024">
        <v>30.544</v>
      </c>
      <c r="Q7" s="1024">
        <v>30.459</v>
      </c>
      <c r="R7" s="1024">
        <v>28.57</v>
      </c>
      <c r="S7" s="1024">
        <v>30.401</v>
      </c>
      <c r="T7" s="1024">
        <v>31.792000000000002</v>
      </c>
      <c r="U7" s="1024">
        <v>31.725999999999999</v>
      </c>
      <c r="V7" s="1024">
        <v>30.385999999999999</v>
      </c>
      <c r="W7" s="1024">
        <v>30.234000000000002</v>
      </c>
      <c r="X7" s="1024">
        <v>31.989000000000001</v>
      </c>
      <c r="Y7" s="1024">
        <v>30.036999999999999</v>
      </c>
      <c r="Z7" s="1024">
        <v>29.268999999999998</v>
      </c>
      <c r="AA7" s="1024">
        <v>27.347000000000001</v>
      </c>
      <c r="AB7" s="1024">
        <v>29.885999999999999</v>
      </c>
      <c r="AC7" s="1024">
        <v>32.179000000000002</v>
      </c>
      <c r="AD7" s="1024">
        <v>29.425000000000001</v>
      </c>
      <c r="AE7" s="1024">
        <v>31.562100000000001</v>
      </c>
      <c r="AF7" s="1024">
        <v>31.979048737999999</v>
      </c>
      <c r="AG7" s="1024">
        <v>32.123101923999997</v>
      </c>
      <c r="AH7" s="1024">
        <v>35.048770234999999</v>
      </c>
      <c r="AI7" s="1024">
        <v>36.040512259999993</v>
      </c>
      <c r="AJ7" s="1025">
        <v>40.035714120999998</v>
      </c>
      <c r="AK7" s="1024"/>
      <c r="AL7" s="1026">
        <v>21.828700000000001</v>
      </c>
      <c r="AM7" s="1024">
        <v>20.822040000000001</v>
      </c>
      <c r="AN7" s="1024">
        <v>21.750050000000002</v>
      </c>
      <c r="AO7" s="1024">
        <v>21.198180000000001</v>
      </c>
      <c r="AP7" s="1024">
        <v>21.492570000000001</v>
      </c>
      <c r="AQ7" s="1024">
        <v>21.045999999999999</v>
      </c>
      <c r="AR7" s="1024">
        <v>20.355730000000001</v>
      </c>
      <c r="AS7" s="1025">
        <v>20.504570000000001</v>
      </c>
      <c r="AT7" s="1169"/>
    </row>
    <row r="8" spans="1:55">
      <c r="A8" s="1028" t="s">
        <v>13</v>
      </c>
      <c r="B8" s="1023">
        <v>0</v>
      </c>
      <c r="C8" s="1024">
        <v>0</v>
      </c>
      <c r="D8" s="1024">
        <v>0</v>
      </c>
      <c r="E8" s="1024">
        <v>0</v>
      </c>
      <c r="F8" s="1024">
        <v>0</v>
      </c>
      <c r="G8" s="1024">
        <v>0</v>
      </c>
      <c r="H8" s="1024">
        <v>0</v>
      </c>
      <c r="I8" s="1024">
        <v>0</v>
      </c>
      <c r="J8" s="1024">
        <v>0</v>
      </c>
      <c r="K8" s="1024">
        <v>0</v>
      </c>
      <c r="L8" s="1024">
        <v>0</v>
      </c>
      <c r="M8" s="1024">
        <v>104.7402</v>
      </c>
      <c r="N8" s="1024">
        <v>105.515572288093</v>
      </c>
      <c r="O8" s="1024">
        <v>105.357</v>
      </c>
      <c r="P8" s="1024">
        <v>114.9</v>
      </c>
      <c r="Q8" s="1024">
        <v>128.27799999999999</v>
      </c>
      <c r="R8" s="1024">
        <v>134.46600000000001</v>
      </c>
      <c r="S8" s="1024">
        <v>138.255</v>
      </c>
      <c r="T8" s="1024">
        <v>138.16399999999999</v>
      </c>
      <c r="U8" s="1024">
        <v>139.43100000000001</v>
      </c>
      <c r="V8" s="1024">
        <v>148.858</v>
      </c>
      <c r="W8" s="1024">
        <v>147.214</v>
      </c>
      <c r="X8" s="1024">
        <v>150.84299999999999</v>
      </c>
      <c r="Y8" s="1024">
        <v>161.471</v>
      </c>
      <c r="Z8" s="1024">
        <v>152.661</v>
      </c>
      <c r="AA8" s="1024">
        <v>128.709</v>
      </c>
      <c r="AB8" s="1024">
        <v>134.49299999999999</v>
      </c>
      <c r="AC8" s="1024">
        <v>136.1</v>
      </c>
      <c r="AD8" s="1024">
        <v>127.005</v>
      </c>
      <c r="AE8" s="1024">
        <v>124.35442</v>
      </c>
      <c r="AF8" s="1024">
        <v>119.11502909799999</v>
      </c>
      <c r="AG8" s="1024">
        <v>109.108037439</v>
      </c>
      <c r="AH8" s="1024">
        <v>109.11234894199997</v>
      </c>
      <c r="AI8" s="1024">
        <v>119.81038003199998</v>
      </c>
      <c r="AJ8" s="1025">
        <v>121.897532983</v>
      </c>
      <c r="AK8" s="1024"/>
      <c r="AL8" s="1026">
        <v>127.85380000000001</v>
      </c>
      <c r="AM8" s="1024">
        <v>121.6104</v>
      </c>
      <c r="AN8" s="1024">
        <v>123.0427</v>
      </c>
      <c r="AO8" s="1024">
        <v>133.35929999999999</v>
      </c>
      <c r="AP8" s="1024">
        <v>135.3323</v>
      </c>
      <c r="AQ8" s="1024">
        <v>140.37870000000001</v>
      </c>
      <c r="AR8" s="1024">
        <v>135.4605</v>
      </c>
      <c r="AS8" s="1025">
        <v>140.89940000000001</v>
      </c>
      <c r="AT8" s="1169"/>
    </row>
    <row r="9" spans="1:55">
      <c r="A9" s="1027" t="s">
        <v>15</v>
      </c>
      <c r="B9" s="1023">
        <v>11.679942857142899</v>
      </c>
      <c r="C9" s="1024">
        <v>12.313591160221</v>
      </c>
      <c r="D9" s="1024">
        <v>12.8055205378067</v>
      </c>
      <c r="E9" s="1024">
        <v>13.2723153309224</v>
      </c>
      <c r="F9" s="1024">
        <v>13.970858243076201</v>
      </c>
      <c r="G9" s="1024">
        <v>14.250542257674899</v>
      </c>
      <c r="H9" s="1024">
        <v>14.5</v>
      </c>
      <c r="I9" s="1024">
        <v>15.311999999999999</v>
      </c>
      <c r="J9" s="1024">
        <v>15.786671999999999</v>
      </c>
      <c r="K9" s="1024">
        <v>16.133978784</v>
      </c>
      <c r="L9" s="1024">
        <v>16.521194274816001</v>
      </c>
      <c r="M9" s="1024">
        <v>16.851618160312299</v>
      </c>
      <c r="N9" s="1024">
        <v>17.0369859600758</v>
      </c>
      <c r="O9" s="1024">
        <v>17.445873623117599</v>
      </c>
      <c r="P9" s="1024">
        <v>17.969249831811101</v>
      </c>
      <c r="Q9" s="1024">
        <v>18.472388827101799</v>
      </c>
      <c r="R9" s="1024">
        <v>18.7864194371625</v>
      </c>
      <c r="S9" s="1024">
        <v>19.488718811534302</v>
      </c>
      <c r="T9" s="1024">
        <v>20.126714788194299</v>
      </c>
      <c r="U9" s="1024">
        <v>20.629882657899099</v>
      </c>
      <c r="V9" s="1024">
        <v>21.047724345627799</v>
      </c>
      <c r="W9" s="1024">
        <v>21.342392486466601</v>
      </c>
      <c r="X9" s="1024">
        <v>21.7478979437095</v>
      </c>
      <c r="Y9" s="1024">
        <v>22.167874572857698</v>
      </c>
      <c r="Z9" s="1024">
        <v>22.0348673254205</v>
      </c>
      <c r="AA9" s="1024">
        <v>20.933123959149501</v>
      </c>
      <c r="AB9" s="1024">
        <v>21.937913909188701</v>
      </c>
      <c r="AC9" s="1024">
        <v>22.4644238430092</v>
      </c>
      <c r="AD9" s="1024">
        <v>22.4711631701621</v>
      </c>
      <c r="AE9" s="1024">
        <v>22.702616150814801</v>
      </c>
      <c r="AF9" s="1024">
        <v>22.975047544624601</v>
      </c>
      <c r="AG9" s="1024">
        <v>23.434548495517099</v>
      </c>
      <c r="AH9" s="1024">
        <v>23.762632174454314</v>
      </c>
      <c r="AI9" s="1024">
        <v>24.542046509776416</v>
      </c>
      <c r="AJ9" s="1025">
        <v>24.458603551643176</v>
      </c>
      <c r="AK9" s="1024"/>
      <c r="AL9" s="1029" t="s">
        <v>117</v>
      </c>
      <c r="AM9" s="1030" t="s">
        <v>117</v>
      </c>
      <c r="AN9" s="1030" t="s">
        <v>117</v>
      </c>
      <c r="AO9" s="1030" t="s">
        <v>117</v>
      </c>
      <c r="AP9" s="1030" t="s">
        <v>117</v>
      </c>
      <c r="AQ9" s="1030" t="s">
        <v>117</v>
      </c>
      <c r="AR9" s="1030" t="s">
        <v>117</v>
      </c>
      <c r="AS9" s="1031" t="s">
        <v>117</v>
      </c>
      <c r="AT9" s="1169"/>
    </row>
    <row r="10" spans="1:55">
      <c r="A10" s="1022" t="s">
        <v>14</v>
      </c>
      <c r="B10" s="1023">
        <v>9.0126657050770298</v>
      </c>
      <c r="C10" s="1024">
        <v>9.2124353632252305</v>
      </c>
      <c r="D10" s="1024">
        <v>9.7405482339388296</v>
      </c>
      <c r="E10" s="1024">
        <v>10.9147332020821</v>
      </c>
      <c r="F10" s="1024">
        <v>13.4181123768715</v>
      </c>
      <c r="G10" s="1024">
        <v>14.419464046787301</v>
      </c>
      <c r="H10" s="1024">
        <v>21.256332835999999</v>
      </c>
      <c r="I10" s="1024">
        <v>21.668744263000001</v>
      </c>
      <c r="J10" s="1024">
        <v>23.322868626000002</v>
      </c>
      <c r="K10" s="1024">
        <v>21.857053553</v>
      </c>
      <c r="L10" s="1024">
        <v>23.628730493999999</v>
      </c>
      <c r="M10" s="1024">
        <v>24.766093326</v>
      </c>
      <c r="N10" s="1024">
        <v>22.743401808000002</v>
      </c>
      <c r="O10" s="1024">
        <v>23.124000000000002</v>
      </c>
      <c r="P10" s="1024">
        <v>23.128</v>
      </c>
      <c r="Q10" s="1024">
        <v>24.545999999999999</v>
      </c>
      <c r="R10" s="1024">
        <v>21.747</v>
      </c>
      <c r="S10" s="1024">
        <v>20.877000000000002</v>
      </c>
      <c r="T10" s="1024">
        <v>19.141000000000002</v>
      </c>
      <c r="U10" s="1024">
        <v>18.422999999999998</v>
      </c>
      <c r="V10" s="1024">
        <v>18.547999999999998</v>
      </c>
      <c r="W10" s="1024">
        <v>15.981000000000002</v>
      </c>
      <c r="X10" s="1024">
        <v>16.280119548999998</v>
      </c>
      <c r="Y10" s="1024">
        <v>15.796999999999999</v>
      </c>
      <c r="Z10" s="1024">
        <v>13.771000000000001</v>
      </c>
      <c r="AA10" s="1024">
        <v>10.161</v>
      </c>
      <c r="AB10" s="1024">
        <v>10.1525061</v>
      </c>
      <c r="AC10" s="1024">
        <v>9.8289999999999988</v>
      </c>
      <c r="AD10" s="1024">
        <v>9.4809999999999999</v>
      </c>
      <c r="AE10" s="1024">
        <v>9.4999400000000005</v>
      </c>
      <c r="AF10" s="1024">
        <v>8.4356105920000015</v>
      </c>
      <c r="AG10" s="1024">
        <v>7.4817236849999995</v>
      </c>
      <c r="AH10" s="1024">
        <v>6.8711789689999998</v>
      </c>
      <c r="AI10" s="1024">
        <v>6.7643594679999994</v>
      </c>
      <c r="AJ10" s="1025">
        <v>6.5467609819999995</v>
      </c>
      <c r="AK10" s="1024"/>
      <c r="AL10" s="1026">
        <v>8.8993500000000001</v>
      </c>
      <c r="AM10" s="1024">
        <v>8.0407539999999997</v>
      </c>
      <c r="AN10" s="1024">
        <v>7.3261320000000003</v>
      </c>
      <c r="AO10" s="1024">
        <v>7.2826899999999997</v>
      </c>
      <c r="AP10" s="1024">
        <v>7.0434890000000001</v>
      </c>
      <c r="AQ10" s="1024">
        <v>6.5298679999999996</v>
      </c>
      <c r="AR10" s="1024">
        <v>6.3947520000000004</v>
      </c>
      <c r="AS10" s="1025">
        <v>6.7426399999999997</v>
      </c>
      <c r="AT10" s="1169"/>
    </row>
    <row r="11" spans="1:55">
      <c r="A11" s="1032" t="s">
        <v>16</v>
      </c>
      <c r="B11" s="1023">
        <v>11.1974770440097</v>
      </c>
      <c r="C11" s="998">
        <v>12.018425939786001</v>
      </c>
      <c r="D11" s="998">
        <v>13.1806059555341</v>
      </c>
      <c r="E11" s="998">
        <v>14.3560806902422</v>
      </c>
      <c r="F11" s="998">
        <v>15.8461971070021</v>
      </c>
      <c r="G11" s="998">
        <v>16.904235157564099</v>
      </c>
      <c r="H11" s="998">
        <v>38.041842597795899</v>
      </c>
      <c r="I11" s="998">
        <v>39.718196567694697</v>
      </c>
      <c r="J11" s="998">
        <v>41.241999999999997</v>
      </c>
      <c r="K11" s="998">
        <v>42.841000000000001</v>
      </c>
      <c r="L11" s="998">
        <v>49.173535499731599</v>
      </c>
      <c r="M11" s="998">
        <v>51.7937786115208</v>
      </c>
      <c r="N11" s="998">
        <v>56.634086324295303</v>
      </c>
      <c r="O11" s="998">
        <v>63.023899679193697</v>
      </c>
      <c r="P11" s="998">
        <v>67.870176432417296</v>
      </c>
      <c r="Q11" s="998">
        <v>65.870087699769201</v>
      </c>
      <c r="R11" s="998">
        <v>73.790907939018695</v>
      </c>
      <c r="S11" s="998">
        <v>81.937746954717397</v>
      </c>
      <c r="T11" s="998">
        <v>84.684945859112503</v>
      </c>
      <c r="U11" s="998">
        <v>87.160900852833393</v>
      </c>
      <c r="V11" s="998">
        <v>96.472962869447997</v>
      </c>
      <c r="W11" s="998">
        <v>100.272498157672</v>
      </c>
      <c r="X11" s="998">
        <v>107.73264157973701</v>
      </c>
      <c r="Y11" s="998">
        <v>111.67229970055701</v>
      </c>
      <c r="Z11" s="998">
        <v>109.903748964218</v>
      </c>
      <c r="AA11" s="998">
        <v>97.500420026408605</v>
      </c>
      <c r="AB11" s="998">
        <v>104.73716840685501</v>
      </c>
      <c r="AC11" s="998">
        <v>101.47964501845399</v>
      </c>
      <c r="AD11" s="998">
        <v>100.00208422199999</v>
      </c>
      <c r="AE11" s="998">
        <v>103.92921920000001</v>
      </c>
      <c r="AF11" s="998">
        <v>106.02760510638299</v>
      </c>
      <c r="AG11" s="998">
        <v>109.77743325957448</v>
      </c>
      <c r="AH11" s="998">
        <v>114.21575625736172</v>
      </c>
      <c r="AI11" s="998">
        <v>121.13154407022981</v>
      </c>
      <c r="AJ11" s="999">
        <v>124.35479105500232</v>
      </c>
      <c r="AK11" s="998"/>
      <c r="AL11" s="1000">
        <v>106.02760510638299</v>
      </c>
      <c r="AM11" s="998">
        <v>109.73505425957448</v>
      </c>
      <c r="AN11" s="998">
        <v>116.81461923064862</v>
      </c>
      <c r="AO11" s="998">
        <v>123.25101973187333</v>
      </c>
      <c r="AP11" s="998">
        <v>122.29454698721493</v>
      </c>
      <c r="AQ11" s="998">
        <v>128.83301310365835</v>
      </c>
      <c r="AR11" s="998">
        <v>124.76354416945087</v>
      </c>
      <c r="AS11" s="1034">
        <v>123.86252466950683</v>
      </c>
      <c r="AT11" s="1154" t="s">
        <v>485</v>
      </c>
    </row>
    <row r="12" spans="1:55">
      <c r="A12" s="1027" t="s">
        <v>31</v>
      </c>
      <c r="B12" s="1023">
        <v>11.1974770440097</v>
      </c>
      <c r="C12" s="1001">
        <v>12.018425939786001</v>
      </c>
      <c r="D12" s="1001">
        <v>13.1806059555341</v>
      </c>
      <c r="E12" s="1001">
        <v>14.3560806902422</v>
      </c>
      <c r="F12" s="1001">
        <v>15.8461971070021</v>
      </c>
      <c r="G12" s="1001">
        <v>16.904235157564099</v>
      </c>
      <c r="H12" s="1001">
        <v>38.041842597795906</v>
      </c>
      <c r="I12" s="1001">
        <v>39.718196567694704</v>
      </c>
      <c r="J12" s="1001">
        <v>41.242000000000004</v>
      </c>
      <c r="K12" s="1001">
        <v>42.840999999999994</v>
      </c>
      <c r="L12" s="1001">
        <v>49.173535499731599</v>
      </c>
      <c r="M12" s="1001">
        <v>51.7937786115208</v>
      </c>
      <c r="N12" s="1001">
        <v>56.634086324295396</v>
      </c>
      <c r="O12" s="1001">
        <v>63.023899679193697</v>
      </c>
      <c r="P12" s="1001">
        <v>67.870176432417296</v>
      </c>
      <c r="Q12" s="1001">
        <v>64.227020699769199</v>
      </c>
      <c r="R12" s="1001">
        <v>71.549441939018692</v>
      </c>
      <c r="S12" s="1001">
        <v>79.145592954717401</v>
      </c>
      <c r="T12" s="1001">
        <v>81.236609859112491</v>
      </c>
      <c r="U12" s="1001">
        <v>83.378329852833389</v>
      </c>
      <c r="V12" s="1001">
        <v>91.660209767647999</v>
      </c>
      <c r="W12" s="1001">
        <v>95.416878982771493</v>
      </c>
      <c r="X12" s="1001">
        <v>102.951406579737</v>
      </c>
      <c r="Y12" s="1001">
        <v>106.64648670055669</v>
      </c>
      <c r="Z12" s="1001">
        <v>104.4008819642183</v>
      </c>
      <c r="AA12" s="1001">
        <v>91.292455716948595</v>
      </c>
      <c r="AB12" s="1001">
        <v>98.371168406855404</v>
      </c>
      <c r="AC12" s="1001">
        <v>95.328645018453898</v>
      </c>
      <c r="AD12" s="1001">
        <v>93.602084222000002</v>
      </c>
      <c r="AE12" s="1001">
        <v>96.629219199999994</v>
      </c>
      <c r="AF12" s="1001">
        <v>98.327605106383004</v>
      </c>
      <c r="AG12" s="1001">
        <v>101.27743325957448</v>
      </c>
      <c r="AH12" s="1001">
        <v>104.31575625736171</v>
      </c>
      <c r="AI12" s="1001">
        <v>109.53154407022981</v>
      </c>
      <c r="AJ12" s="1002">
        <v>110.73639105500233</v>
      </c>
      <c r="AK12" s="1001"/>
      <c r="AL12" s="1003">
        <v>98.32760510638299</v>
      </c>
      <c r="AM12" s="1001">
        <v>101.27743325957448</v>
      </c>
      <c r="AN12" s="1001">
        <v>106.92625423064861</v>
      </c>
      <c r="AO12" s="1001">
        <v>111.64616973187333</v>
      </c>
      <c r="AP12" s="1001">
        <v>111.17379698721493</v>
      </c>
      <c r="AQ12" s="1001">
        <v>116.24860310365834</v>
      </c>
      <c r="AR12" s="1001">
        <v>112.29550416945087</v>
      </c>
      <c r="AS12" s="1025">
        <v>110.80550466950683</v>
      </c>
      <c r="AT12" s="1154" t="s">
        <v>486</v>
      </c>
    </row>
    <row r="13" spans="1:55">
      <c r="A13" s="1027" t="s">
        <v>18</v>
      </c>
      <c r="B13" s="1023"/>
      <c r="C13" s="1001"/>
      <c r="D13" s="1001"/>
      <c r="E13" s="1001"/>
      <c r="F13" s="1001"/>
      <c r="G13" s="1001"/>
      <c r="H13" s="1001"/>
      <c r="I13" s="1001"/>
      <c r="J13" s="1001"/>
      <c r="K13" s="1001"/>
      <c r="L13" s="1001"/>
      <c r="M13" s="1001">
        <v>0</v>
      </c>
      <c r="N13" s="1001">
        <v>0</v>
      </c>
      <c r="O13" s="1001">
        <v>0</v>
      </c>
      <c r="P13" s="1001">
        <v>0</v>
      </c>
      <c r="Q13" s="1001">
        <v>1.6430669999999998</v>
      </c>
      <c r="R13" s="1001">
        <v>2.241466</v>
      </c>
      <c r="S13" s="1001">
        <v>2.792154</v>
      </c>
      <c r="T13" s="1001">
        <v>3.4483359999999998</v>
      </c>
      <c r="U13" s="1001">
        <v>3.7825709999999999</v>
      </c>
      <c r="V13" s="1001">
        <v>4.8127531018000003</v>
      </c>
      <c r="W13" s="1001">
        <v>4.8556191749000002</v>
      </c>
      <c r="X13" s="1001">
        <v>4.7812349999999997</v>
      </c>
      <c r="Y13" s="1001">
        <v>5.0258130000000003</v>
      </c>
      <c r="Z13" s="1001">
        <v>5.5028670000000002</v>
      </c>
      <c r="AA13" s="1001">
        <v>6.2079643094600003</v>
      </c>
      <c r="AB13" s="1001">
        <v>6.3659999999999997</v>
      </c>
      <c r="AC13" s="1001">
        <v>6.1509999999999998</v>
      </c>
      <c r="AD13" s="1001">
        <v>6.4</v>
      </c>
      <c r="AE13" s="1001">
        <v>7.3</v>
      </c>
      <c r="AF13" s="1001">
        <v>7.7</v>
      </c>
      <c r="AG13" s="1001">
        <v>8.5</v>
      </c>
      <c r="AH13" s="1001">
        <v>9.9</v>
      </c>
      <c r="AI13" s="1001">
        <v>11.6</v>
      </c>
      <c r="AJ13" s="1002">
        <v>13.618399999999999</v>
      </c>
      <c r="AK13" s="1001"/>
      <c r="AL13" s="1003">
        <v>7.7</v>
      </c>
      <c r="AM13" s="1001">
        <v>8.4576209999999996</v>
      </c>
      <c r="AN13" s="1001">
        <v>9.8883650000000003</v>
      </c>
      <c r="AO13" s="1001">
        <v>11.604850000000001</v>
      </c>
      <c r="AP13" s="1001">
        <v>11.120749999999999</v>
      </c>
      <c r="AQ13" s="1001">
        <v>12.58441</v>
      </c>
      <c r="AR13" s="1001">
        <v>12.46804</v>
      </c>
      <c r="AS13" s="1025">
        <v>13.05702</v>
      </c>
    </row>
    <row r="14" spans="1:55">
      <c r="A14" s="1032" t="s">
        <v>32</v>
      </c>
      <c r="B14" s="1033">
        <v>125.883261763853</v>
      </c>
      <c r="C14" s="1020">
        <v>128.41773876381799</v>
      </c>
      <c r="D14" s="1020">
        <v>134.59800392918001</v>
      </c>
      <c r="E14" s="1020">
        <v>144.51500159377599</v>
      </c>
      <c r="F14" s="1020">
        <v>161.10934855145101</v>
      </c>
      <c r="G14" s="1020">
        <v>168.637945959847</v>
      </c>
      <c r="H14" s="1020">
        <v>195.71571949801401</v>
      </c>
      <c r="I14" s="1020">
        <v>201.086547261916</v>
      </c>
      <c r="J14" s="1020">
        <v>206.65833831589401</v>
      </c>
      <c r="K14" s="1020">
        <v>202.582492823085</v>
      </c>
      <c r="L14" s="1020">
        <v>217.72231105738101</v>
      </c>
      <c r="M14" s="1020">
        <v>232.902005978338</v>
      </c>
      <c r="N14" s="1020">
        <v>237.471330909497</v>
      </c>
      <c r="O14" s="1020">
        <v>246.953993789967</v>
      </c>
      <c r="P14" s="1020">
        <v>257.64902268944002</v>
      </c>
      <c r="Q14" s="1020">
        <v>266.69847652687099</v>
      </c>
      <c r="R14" s="1020">
        <v>276.81732737618103</v>
      </c>
      <c r="S14" s="1020">
        <v>290.44946576625199</v>
      </c>
      <c r="T14" s="1020">
        <v>293.40466064730703</v>
      </c>
      <c r="U14" s="1020">
        <v>297.01678351073201</v>
      </c>
      <c r="V14" s="1020">
        <v>314.93268721507599</v>
      </c>
      <c r="W14" s="1020">
        <v>314.769890644138</v>
      </c>
      <c r="X14" s="1020">
        <v>328.31053952344598</v>
      </c>
      <c r="Y14" s="1020">
        <v>340.86517427341403</v>
      </c>
      <c r="Z14" s="1020">
        <v>327.453616289639</v>
      </c>
      <c r="AA14" s="1020">
        <v>284.486543985558</v>
      </c>
      <c r="AB14" s="1020">
        <v>301.08508231604401</v>
      </c>
      <c r="AC14" s="1020">
        <v>301.95206886146298</v>
      </c>
      <c r="AD14" s="1020">
        <v>285.90828242319401</v>
      </c>
      <c r="AE14" s="1020">
        <v>288.61794456426497</v>
      </c>
      <c r="AF14" s="1020">
        <v>288.53234107900755</v>
      </c>
      <c r="AG14" s="1020">
        <v>281.92484480309156</v>
      </c>
      <c r="AH14" s="1020">
        <v>289.01068657781599</v>
      </c>
      <c r="AI14" s="1020">
        <v>308.28884234000623</v>
      </c>
      <c r="AJ14" s="1034">
        <v>317.29340269264549</v>
      </c>
      <c r="AK14" s="1020"/>
      <c r="AL14" s="1035">
        <v>264.609455106383</v>
      </c>
      <c r="AM14" s="1020">
        <v>260.20824825957448</v>
      </c>
      <c r="AN14" s="1020">
        <v>268.93350123064863</v>
      </c>
      <c r="AO14" s="1020">
        <v>285.09118973187333</v>
      </c>
      <c r="AP14" s="1020">
        <v>286.16290598721491</v>
      </c>
      <c r="AQ14" s="1020">
        <v>296.78758110365834</v>
      </c>
      <c r="AR14" s="1020">
        <v>286.97452616945088</v>
      </c>
      <c r="AS14" s="1034">
        <v>292.00913466950681</v>
      </c>
    </row>
    <row r="15" spans="1:55">
      <c r="A15" s="1022" t="s">
        <v>33</v>
      </c>
      <c r="B15" s="1023">
        <v>105.673119014767</v>
      </c>
      <c r="C15" s="1024">
        <v>107.186877460806</v>
      </c>
      <c r="D15" s="1024">
        <v>111.676849739707</v>
      </c>
      <c r="E15" s="1024">
        <v>119.24418770145201</v>
      </c>
      <c r="F15" s="1024">
        <v>131.845039067578</v>
      </c>
      <c r="G15" s="1024">
        <v>137.31424675549599</v>
      </c>
      <c r="H15" s="1024">
        <v>137.71784406421801</v>
      </c>
      <c r="I15" s="1024">
        <v>141.28000643122201</v>
      </c>
      <c r="J15" s="1024">
        <v>143.77756968989399</v>
      </c>
      <c r="K15" s="1024">
        <v>139.54373927008501</v>
      </c>
      <c r="L15" s="1024">
        <v>146.47024506365</v>
      </c>
      <c r="M15" s="1024">
        <v>157.942134040817</v>
      </c>
      <c r="N15" s="1024">
        <v>159.17084277720201</v>
      </c>
      <c r="O15" s="1024">
        <v>161.73409411077401</v>
      </c>
      <c r="P15" s="1024">
        <v>167.45184625702299</v>
      </c>
      <c r="Q15" s="1024">
        <v>178.85245582710201</v>
      </c>
      <c r="R15" s="1024">
        <v>184.06388543716301</v>
      </c>
      <c r="S15" s="1024">
        <v>190.93687281153399</v>
      </c>
      <c r="T15" s="1024">
        <v>193.53105078819399</v>
      </c>
      <c r="U15" s="1024">
        <v>195.569453657899</v>
      </c>
      <c r="V15" s="1024">
        <v>205.104477447428</v>
      </c>
      <c r="W15" s="1024">
        <v>203.646011661367</v>
      </c>
      <c r="X15" s="1024">
        <v>209.36113294370901</v>
      </c>
      <c r="Y15" s="1024">
        <v>218.70168757285799</v>
      </c>
      <c r="Z15" s="1024">
        <v>209.46773432542099</v>
      </c>
      <c r="AA15" s="1024">
        <v>183.19708826861</v>
      </c>
      <c r="AB15" s="1024">
        <v>192.68291390918901</v>
      </c>
      <c r="AC15" s="1024">
        <v>196.89442384300901</v>
      </c>
      <c r="AD15" s="1024">
        <v>185.301163170162</v>
      </c>
      <c r="AE15" s="1024">
        <v>185.91913615081501</v>
      </c>
      <c r="AF15" s="1024">
        <v>181.76912538062498</v>
      </c>
      <c r="AG15" s="1024">
        <v>173.165687858517</v>
      </c>
      <c r="AH15" s="1024">
        <v>177.82375135145429</v>
      </c>
      <c r="AI15" s="1024">
        <v>191.99293880177638</v>
      </c>
      <c r="AJ15" s="1025">
        <v>200.01025065564318</v>
      </c>
      <c r="AK15" s="1024"/>
      <c r="AL15" s="1026">
        <v>157.38249999999999</v>
      </c>
      <c r="AM15" s="1024">
        <v>150.89006099999997</v>
      </c>
      <c r="AN15" s="1024">
        <v>154.68111500000001</v>
      </c>
      <c r="AO15" s="1024">
        <v>166.16233</v>
      </c>
      <c r="AP15" s="1024">
        <v>167.94561999999999</v>
      </c>
      <c r="AQ15" s="1024">
        <v>174.00910999999999</v>
      </c>
      <c r="AR15" s="1024">
        <v>168.28426999999999</v>
      </c>
      <c r="AS15" s="1025">
        <v>174.46099000000001</v>
      </c>
    </row>
    <row r="16" spans="1:55" s="1036" customFormat="1">
      <c r="A16" s="1022" t="s">
        <v>34</v>
      </c>
      <c r="B16" s="1023">
        <v>20.2101427490867</v>
      </c>
      <c r="C16" s="1024">
        <v>21.230861303011199</v>
      </c>
      <c r="D16" s="1024">
        <v>22.921154189472901</v>
      </c>
      <c r="E16" s="1024">
        <v>25.270813892324199</v>
      </c>
      <c r="F16" s="1024">
        <v>29.264309483873699</v>
      </c>
      <c r="G16" s="1024">
        <v>31.323699204351399</v>
      </c>
      <c r="H16" s="1024">
        <v>57.997875433795897</v>
      </c>
      <c r="I16" s="1024">
        <v>59.806540830694701</v>
      </c>
      <c r="J16" s="1024">
        <v>62.880768625999998</v>
      </c>
      <c r="K16" s="1024">
        <v>63.038753552999999</v>
      </c>
      <c r="L16" s="1024">
        <v>71.252065993731605</v>
      </c>
      <c r="M16" s="1024">
        <v>74.959871937520802</v>
      </c>
      <c r="N16" s="1024">
        <v>78.3004881322953</v>
      </c>
      <c r="O16" s="1024">
        <v>85.219899679193702</v>
      </c>
      <c r="P16" s="1024">
        <v>90.197176432417294</v>
      </c>
      <c r="Q16" s="1024">
        <v>87.846020699769198</v>
      </c>
      <c r="R16" s="1024">
        <v>92.7534419390187</v>
      </c>
      <c r="S16" s="1024">
        <v>99.512592954717405</v>
      </c>
      <c r="T16" s="1024">
        <v>99.873609859112506</v>
      </c>
      <c r="U16" s="1024">
        <v>101.44732985283299</v>
      </c>
      <c r="V16" s="1024">
        <v>109.828209767648</v>
      </c>
      <c r="W16" s="1024">
        <v>111.123878982772</v>
      </c>
      <c r="X16" s="1024">
        <v>118.949406579737</v>
      </c>
      <c r="Y16" s="1024">
        <v>122.163486700557</v>
      </c>
      <c r="Z16" s="1024">
        <v>117.985881964218</v>
      </c>
      <c r="AA16" s="1024">
        <v>101.28945571694901</v>
      </c>
      <c r="AB16" s="1024">
        <v>108.402168406855</v>
      </c>
      <c r="AC16" s="1024">
        <v>105.057645018454</v>
      </c>
      <c r="AD16" s="1024">
        <v>102.983084222</v>
      </c>
      <c r="AE16" s="1024">
        <v>106.02446700199999</v>
      </c>
      <c r="AF16" s="1024">
        <v>106.837053001104</v>
      </c>
      <c r="AG16" s="1024">
        <v>108.75915694457447</v>
      </c>
      <c r="AH16" s="1024">
        <v>111.18693522636171</v>
      </c>
      <c r="AI16" s="1024">
        <v>116.29590353822981</v>
      </c>
      <c r="AJ16" s="1025">
        <v>117.28315203700232</v>
      </c>
      <c r="AK16" s="1024"/>
      <c r="AL16" s="1026">
        <v>107.22695510638299</v>
      </c>
      <c r="AM16" s="1024">
        <v>109.31818725957447</v>
      </c>
      <c r="AN16" s="1024">
        <v>114.25238623064861</v>
      </c>
      <c r="AO16" s="1024">
        <v>118.92885973187333</v>
      </c>
      <c r="AP16" s="1024">
        <v>118.21728598721492</v>
      </c>
      <c r="AQ16" s="1024">
        <v>122.77847110365833</v>
      </c>
      <c r="AR16" s="1024">
        <v>118.69025616945086</v>
      </c>
      <c r="AS16" s="1025">
        <v>117.54814466950683</v>
      </c>
    </row>
    <row r="17" spans="1:45">
      <c r="A17" s="1037" t="s">
        <v>35</v>
      </c>
      <c r="B17" s="1038">
        <v>103.005841862701</v>
      </c>
      <c r="C17" s="1039">
        <v>104.085721663811</v>
      </c>
      <c r="D17" s="1039">
        <v>108.61187743583901</v>
      </c>
      <c r="E17" s="1039">
        <v>116.886605572612</v>
      </c>
      <c r="F17" s="1039">
        <v>131.29229320137301</v>
      </c>
      <c r="G17" s="1039">
        <v>137.48316854460799</v>
      </c>
      <c r="H17" s="1039">
        <v>144.474176900218</v>
      </c>
      <c r="I17" s="1039">
        <v>147.63675069422101</v>
      </c>
      <c r="J17" s="1039">
        <v>151.31376631589399</v>
      </c>
      <c r="K17" s="1039">
        <v>145.26681403908501</v>
      </c>
      <c r="L17" s="1039">
        <v>153.577781282834</v>
      </c>
      <c r="M17" s="1039">
        <v>165.856609206505</v>
      </c>
      <c r="N17" s="1039">
        <v>164.87725862512599</v>
      </c>
      <c r="O17" s="1039">
        <v>167.41222048765599</v>
      </c>
      <c r="P17" s="1039">
        <v>172.61059642521201</v>
      </c>
      <c r="Q17" s="1039">
        <v>183.28299999999999</v>
      </c>
      <c r="R17" s="1039">
        <v>184.78299999999999</v>
      </c>
      <c r="S17" s="1039">
        <v>189.53299999999999</v>
      </c>
      <c r="T17" s="1039">
        <v>189.09700000000001</v>
      </c>
      <c r="U17" s="1039">
        <v>189.58</v>
      </c>
      <c r="V17" s="1039">
        <v>197.792</v>
      </c>
      <c r="W17" s="1039">
        <v>193.429</v>
      </c>
      <c r="X17" s="1039">
        <v>199.112119549</v>
      </c>
      <c r="Y17" s="1039">
        <v>207.30500000000001</v>
      </c>
      <c r="Z17" s="1039">
        <v>195.70099999999999</v>
      </c>
      <c r="AA17" s="1039">
        <v>166.21700000000001</v>
      </c>
      <c r="AB17" s="1039">
        <v>174.5315061</v>
      </c>
      <c r="AC17" s="1039">
        <v>178.12950609999999</v>
      </c>
      <c r="AD17" s="1039">
        <v>165.87700000000001</v>
      </c>
      <c r="AE17" s="1039">
        <v>165.41546</v>
      </c>
      <c r="AF17" s="1039">
        <v>159.52968842799999</v>
      </c>
      <c r="AG17" s="1039">
        <v>148.712863048</v>
      </c>
      <c r="AH17" s="1039">
        <v>151.03229814599996</v>
      </c>
      <c r="AI17" s="1039">
        <v>162.61525175999998</v>
      </c>
      <c r="AJ17" s="1040">
        <v>168.480008086</v>
      </c>
      <c r="AK17" s="1024"/>
      <c r="AL17" s="1041">
        <v>158.58185</v>
      </c>
      <c r="AM17" s="1039">
        <v>150.47319399999998</v>
      </c>
      <c r="AN17" s="1039">
        <v>152.11888200000001</v>
      </c>
      <c r="AO17" s="1039">
        <v>161.84017</v>
      </c>
      <c r="AP17" s="1039">
        <v>163.868359</v>
      </c>
      <c r="AQ17" s="1039">
        <v>167.95456799999999</v>
      </c>
      <c r="AR17" s="1039">
        <v>162.210982</v>
      </c>
      <c r="AS17" s="1040">
        <v>168.14661000000001</v>
      </c>
    </row>
    <row r="18" spans="1:45">
      <c r="A18" s="1006"/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4"/>
      <c r="O18" s="1024"/>
      <c r="P18" s="1024"/>
      <c r="Q18" s="1024"/>
      <c r="R18" s="1024"/>
      <c r="S18" s="1024"/>
      <c r="T18" s="1024"/>
      <c r="U18" s="1024"/>
      <c r="V18" s="1024"/>
      <c r="W18" s="1024"/>
      <c r="X18" s="1024"/>
      <c r="Y18" s="1024"/>
      <c r="Z18" s="1024"/>
      <c r="AA18" s="1024"/>
      <c r="AB18" s="1024"/>
      <c r="AC18" s="1024"/>
      <c r="AD18" s="1024"/>
      <c r="AE18" s="1024"/>
      <c r="AF18" s="1024"/>
      <c r="AG18" s="1024"/>
      <c r="AH18" s="1024"/>
      <c r="AI18" s="1024"/>
      <c r="AJ18" s="1024"/>
      <c r="AK18" s="1024"/>
      <c r="AL18" s="1024"/>
      <c r="AM18" s="1024"/>
      <c r="AN18" s="1024"/>
      <c r="AO18" s="1024"/>
      <c r="AP18" s="1024"/>
      <c r="AQ18" s="1024"/>
      <c r="AR18" s="1024"/>
      <c r="AS18" s="1024"/>
    </row>
    <row r="19" spans="1:45">
      <c r="A19" s="1008" t="s">
        <v>526</v>
      </c>
      <c r="AE19" s="1042"/>
      <c r="AL19" s="1042"/>
      <c r="AM19" s="1042"/>
      <c r="AN19" s="1042"/>
      <c r="AO19" s="1042"/>
      <c r="AP19" s="1042"/>
      <c r="AQ19" s="1042"/>
      <c r="AR19" s="1042"/>
    </row>
    <row r="20" spans="1:45" ht="47.25" customHeight="1">
      <c r="A20" s="1170" t="s">
        <v>491</v>
      </c>
      <c r="AJ20" s="1042"/>
      <c r="AM20" s="1169"/>
    </row>
    <row r="21" spans="1:45" ht="45">
      <c r="A21" s="1171" t="s">
        <v>492</v>
      </c>
      <c r="B21" s="1043"/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43"/>
      <c r="AA21" s="1043"/>
      <c r="AB21" s="1043"/>
      <c r="AC21" s="1043"/>
      <c r="AD21" s="1043"/>
      <c r="AE21" s="1043"/>
      <c r="AM21" s="1169"/>
    </row>
    <row r="22" spans="1:45">
      <c r="A22" s="1154" t="s">
        <v>487</v>
      </c>
      <c r="AM22" s="1169"/>
    </row>
    <row r="23" spans="1:45">
      <c r="A23" s="1154" t="s">
        <v>488</v>
      </c>
      <c r="AL23" s="1154"/>
      <c r="AM23" s="1169"/>
    </row>
    <row r="24" spans="1:45">
      <c r="A24" s="1154" t="s">
        <v>489</v>
      </c>
      <c r="AL24" s="1154"/>
      <c r="AM24" s="1169"/>
    </row>
    <row r="25" spans="1:45">
      <c r="AL25" s="1154"/>
      <c r="AM25" s="1169"/>
    </row>
    <row r="26" spans="1:45">
      <c r="A26" s="1045" t="s">
        <v>158</v>
      </c>
      <c r="AM26" s="1169"/>
    </row>
    <row r="27" spans="1:45">
      <c r="A27" s="1005" t="s">
        <v>26</v>
      </c>
    </row>
    <row r="28" spans="1:45">
      <c r="A28" s="1005" t="s">
        <v>27</v>
      </c>
    </row>
    <row r="29" spans="1:45">
      <c r="A29" s="1005" t="s">
        <v>28</v>
      </c>
    </row>
    <row r="30" spans="1:45">
      <c r="A30" s="1005" t="s">
        <v>29</v>
      </c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28"/>
  <sheetViews>
    <sheetView showGridLines="0" workbookViewId="0">
      <pane xSplit="2" topLeftCell="K1" activePane="topRight" state="frozen"/>
      <selection pane="topRight"/>
    </sheetView>
  </sheetViews>
  <sheetFormatPr baseColWidth="10" defaultColWidth="11" defaultRowHeight="12.75" customHeight="1"/>
  <cols>
    <col min="1" max="1" width="3.5703125" customWidth="1"/>
    <col min="2" max="2" width="60.5703125" customWidth="1"/>
    <col min="3" max="12" width="8.5703125" customWidth="1"/>
    <col min="13" max="13" width="2.140625" customWidth="1"/>
    <col min="14" max="21" width="8.5703125" customWidth="1"/>
    <col min="22" max="55" width="9.85546875" customWidth="1"/>
  </cols>
  <sheetData>
    <row r="1" spans="1:22" ht="12.75" customHeight="1">
      <c r="A1" s="34" t="s">
        <v>564</v>
      </c>
    </row>
    <row r="2" spans="1:22" s="35" customFormat="1" ht="12.75" customHeight="1">
      <c r="A2" s="173" t="s">
        <v>36</v>
      </c>
      <c r="U2" s="12" t="s">
        <v>524</v>
      </c>
      <c r="V2"/>
    </row>
    <row r="3" spans="1:22" ht="12.75" customHeight="1">
      <c r="F3" s="36"/>
      <c r="L3" s="167"/>
      <c r="M3" s="168"/>
      <c r="N3" s="168"/>
      <c r="S3" s="168"/>
      <c r="U3" s="167" t="s">
        <v>529</v>
      </c>
    </row>
    <row r="4" spans="1:22" ht="12.75" customHeight="1">
      <c r="B4" s="29"/>
      <c r="C4" s="13">
        <v>2009</v>
      </c>
      <c r="D4" s="14">
        <v>2010</v>
      </c>
      <c r="E4" s="14">
        <v>2011</v>
      </c>
      <c r="F4" s="14">
        <v>2012</v>
      </c>
      <c r="G4" s="14">
        <v>2013</v>
      </c>
      <c r="H4" s="14">
        <v>2014</v>
      </c>
      <c r="I4" s="32">
        <v>2015</v>
      </c>
      <c r="J4" s="32">
        <v>2016</v>
      </c>
      <c r="K4" s="32">
        <v>2017</v>
      </c>
      <c r="L4" s="165">
        <v>2018</v>
      </c>
      <c r="M4" s="168"/>
      <c r="N4" s="327">
        <v>2014</v>
      </c>
      <c r="O4" s="328">
        <v>2015</v>
      </c>
      <c r="P4" s="328">
        <v>2016</v>
      </c>
      <c r="Q4" s="328">
        <v>2017</v>
      </c>
      <c r="R4" s="328">
        <v>2018</v>
      </c>
      <c r="S4" s="328">
        <v>2019</v>
      </c>
      <c r="T4" s="1156">
        <v>2020</v>
      </c>
      <c r="U4" s="1157">
        <v>2021</v>
      </c>
    </row>
    <row r="5" spans="1:22" ht="22.5" customHeight="1">
      <c r="A5" s="344" t="s">
        <v>180</v>
      </c>
      <c r="B5" s="350" t="s">
        <v>37</v>
      </c>
      <c r="C5" s="37">
        <v>23.825359999999929</v>
      </c>
      <c r="D5" s="37">
        <v>27.377769999999959</v>
      </c>
      <c r="E5" s="37">
        <v>26.718590000000027</v>
      </c>
      <c r="F5" s="37">
        <v>24.700780000000069</v>
      </c>
      <c r="G5" s="37">
        <v>24.771129999999921</v>
      </c>
      <c r="H5" s="37">
        <v>25.304447711000059</v>
      </c>
      <c r="I5" s="37">
        <v>24.244592114999975</v>
      </c>
      <c r="J5" s="37">
        <v>25.235301242999999</v>
      </c>
      <c r="K5" s="37">
        <v>27.287698698</v>
      </c>
      <c r="L5" s="169">
        <v>27.175632525000001</v>
      </c>
      <c r="M5" s="168"/>
      <c r="N5" s="329">
        <v>24.443300000000001</v>
      </c>
      <c r="O5" s="37">
        <v>23.847799999999999</v>
      </c>
      <c r="P5" s="37">
        <v>25.205300000000001</v>
      </c>
      <c r="Q5" s="37">
        <v>27.021899999999999</v>
      </c>
      <c r="R5" s="37">
        <v>27.057099999999998</v>
      </c>
      <c r="S5" s="37">
        <v>28.993212522065299</v>
      </c>
      <c r="T5" s="1158">
        <v>27.041699999999999</v>
      </c>
      <c r="U5" s="1159">
        <v>26.871400000000001</v>
      </c>
    </row>
    <row r="6" spans="1:22" ht="12.75" customHeight="1">
      <c r="A6" s="346" t="s">
        <v>204</v>
      </c>
      <c r="B6" s="351" t="s">
        <v>38</v>
      </c>
      <c r="C6" s="38">
        <v>1.0484400000000007</v>
      </c>
      <c r="D6" s="38">
        <v>0.94292999999999982</v>
      </c>
      <c r="E6" s="38">
        <v>0.93640999999999919</v>
      </c>
      <c r="F6" s="38">
        <v>1.0751400000000009</v>
      </c>
      <c r="G6" s="38">
        <v>0.96652999999999922</v>
      </c>
      <c r="H6" s="38">
        <v>0.97477072399999998</v>
      </c>
      <c r="I6" s="38">
        <v>0.72458591799999938</v>
      </c>
      <c r="J6" s="38">
        <v>0.79060717599999986</v>
      </c>
      <c r="K6" s="38">
        <v>0.77936622899999997</v>
      </c>
      <c r="L6" s="170">
        <v>0.83361888299999998</v>
      </c>
      <c r="M6" s="168"/>
      <c r="N6" s="330">
        <v>1.0059</v>
      </c>
      <c r="O6" s="38">
        <v>0.89137999999999995</v>
      </c>
      <c r="P6" s="38">
        <v>0.90137999999999996</v>
      </c>
      <c r="Q6" s="38">
        <v>0.94199999999999995</v>
      </c>
      <c r="R6" s="38">
        <v>0.83821000000000001</v>
      </c>
      <c r="S6" s="38">
        <v>0.76925566302078197</v>
      </c>
      <c r="T6" s="1155">
        <v>0.99255000000000004</v>
      </c>
      <c r="U6" s="1160">
        <v>0.80540999999999996</v>
      </c>
    </row>
    <row r="7" spans="1:22" ht="12.75" customHeight="1">
      <c r="A7" s="346" t="s">
        <v>205</v>
      </c>
      <c r="B7" s="351" t="s">
        <v>39</v>
      </c>
      <c r="C7" s="38">
        <v>14.396949999999995</v>
      </c>
      <c r="D7" s="38">
        <v>15.917590000000002</v>
      </c>
      <c r="E7" s="38">
        <v>16.423839999999995</v>
      </c>
      <c r="F7" s="38">
        <v>15.454729999999993</v>
      </c>
      <c r="G7" s="38">
        <v>15.599670000000009</v>
      </c>
      <c r="H7" s="38">
        <v>15.553074682999998</v>
      </c>
      <c r="I7" s="38">
        <v>13.705023596999997</v>
      </c>
      <c r="J7" s="38">
        <v>14.807280165</v>
      </c>
      <c r="K7" s="38">
        <v>16.703806743000001</v>
      </c>
      <c r="L7" s="170">
        <v>17.523377549999999</v>
      </c>
      <c r="M7" s="168"/>
      <c r="N7" s="330">
        <v>14.925800000000001</v>
      </c>
      <c r="O7" s="38">
        <v>13.4497</v>
      </c>
      <c r="P7" s="38">
        <v>14.470499999999999</v>
      </c>
      <c r="Q7" s="38">
        <v>16.639399999999998</v>
      </c>
      <c r="R7" s="38">
        <v>16.621099999999998</v>
      </c>
      <c r="S7" s="38">
        <v>16.448260084968723</v>
      </c>
      <c r="T7" s="1155">
        <v>15.805999999999999</v>
      </c>
      <c r="U7" s="1160">
        <v>16.984999999999999</v>
      </c>
    </row>
    <row r="8" spans="1:22" ht="12.75" customHeight="1">
      <c r="A8" s="346" t="s">
        <v>206</v>
      </c>
      <c r="B8" s="351" t="s">
        <v>40</v>
      </c>
      <c r="C8" s="38">
        <v>23.585449999999941</v>
      </c>
      <c r="D8" s="38">
        <v>23.711729999999989</v>
      </c>
      <c r="E8" s="38">
        <v>24.08589999999996</v>
      </c>
      <c r="F8" s="38">
        <v>22.889320000000065</v>
      </c>
      <c r="G8" s="38">
        <v>21.489000000000054</v>
      </c>
      <c r="H8" s="38">
        <v>21.261286898000009</v>
      </c>
      <c r="I8" s="38">
        <v>20.903293642999969</v>
      </c>
      <c r="J8" s="38">
        <v>22.025507581999999</v>
      </c>
      <c r="K8" s="38">
        <v>23.746241400999999</v>
      </c>
      <c r="L8" s="170">
        <v>25.481491719000001</v>
      </c>
      <c r="M8" s="168"/>
      <c r="N8" s="330">
        <v>21.3523</v>
      </c>
      <c r="O8" s="38">
        <v>21.415199999999999</v>
      </c>
      <c r="P8" s="38">
        <v>21.944199999999999</v>
      </c>
      <c r="Q8" s="38">
        <v>23.494299999999999</v>
      </c>
      <c r="R8" s="38">
        <v>24.182700000000001</v>
      </c>
      <c r="S8" s="38">
        <v>24.146419596992367</v>
      </c>
      <c r="T8" s="1155">
        <v>24.724699999999999</v>
      </c>
      <c r="U8" s="1160">
        <v>22.985199999999999</v>
      </c>
    </row>
    <row r="9" spans="1:22" ht="12.75" customHeight="1">
      <c r="A9" s="346" t="s">
        <v>207</v>
      </c>
      <c r="B9" s="351" t="s">
        <v>41</v>
      </c>
      <c r="C9" s="38">
        <v>0.7136499999999999</v>
      </c>
      <c r="D9" s="38">
        <v>0.86855999999999978</v>
      </c>
      <c r="E9" s="38">
        <v>0.70139999999999958</v>
      </c>
      <c r="F9" s="38">
        <v>0.87824000000000002</v>
      </c>
      <c r="G9" s="38">
        <v>0.63016999999999934</v>
      </c>
      <c r="H9" s="38">
        <v>0.68458591899999988</v>
      </c>
      <c r="I9" s="38">
        <v>0.75454600300000052</v>
      </c>
      <c r="J9" s="38">
        <v>0.82740459900000007</v>
      </c>
      <c r="K9" s="38">
        <v>0.68086556099999995</v>
      </c>
      <c r="L9" s="170">
        <v>0.56412819199999997</v>
      </c>
      <c r="M9" s="168"/>
      <c r="N9" s="330">
        <v>0.67415000000000003</v>
      </c>
      <c r="O9" s="38">
        <v>0.69550000000000001</v>
      </c>
      <c r="P9" s="38">
        <v>0.79788999999999999</v>
      </c>
      <c r="Q9" s="38">
        <v>0.60440000000000005</v>
      </c>
      <c r="R9" s="38">
        <v>0.56057999999999997</v>
      </c>
      <c r="S9" s="38">
        <v>0.53645592357319005</v>
      </c>
      <c r="T9" s="1155">
        <v>0.47715000000000002</v>
      </c>
      <c r="U9" s="1160">
        <v>0.62553000000000003</v>
      </c>
    </row>
    <row r="10" spans="1:22" ht="12.75" customHeight="1">
      <c r="A10" s="346" t="s">
        <v>208</v>
      </c>
      <c r="B10" s="351" t="s">
        <v>42</v>
      </c>
      <c r="C10" s="38">
        <v>8.5696900000000102</v>
      </c>
      <c r="D10" s="38">
        <v>7.9904900000000021</v>
      </c>
      <c r="E10" s="38">
        <v>6.3834499999999945</v>
      </c>
      <c r="F10" s="38">
        <v>5.3594299999999979</v>
      </c>
      <c r="G10" s="38">
        <v>4.832609999999999</v>
      </c>
      <c r="H10" s="38">
        <v>4.4520566730000066</v>
      </c>
      <c r="I10" s="38">
        <v>4.2418131360000029</v>
      </c>
      <c r="J10" s="38">
        <v>4.7085456859999999</v>
      </c>
      <c r="K10" s="38">
        <v>4.6565555720000003</v>
      </c>
      <c r="L10" s="170">
        <v>4.8573728950000001</v>
      </c>
      <c r="M10" s="168"/>
      <c r="N10" s="330">
        <v>4.6613600000000002</v>
      </c>
      <c r="O10" s="38">
        <v>4.5193899999999996</v>
      </c>
      <c r="P10" s="38">
        <v>4.8434400000000002</v>
      </c>
      <c r="Q10" s="38">
        <v>4.8687699999999996</v>
      </c>
      <c r="R10" s="38">
        <v>4.6445400000000001</v>
      </c>
      <c r="S10" s="38">
        <v>4.7018283632345206</v>
      </c>
      <c r="T10" s="1155">
        <v>4.1948100000000004</v>
      </c>
      <c r="U10" s="1160">
        <v>3.68133</v>
      </c>
    </row>
    <row r="11" spans="1:22" ht="12.75" customHeight="1">
      <c r="A11" s="346" t="s">
        <v>209</v>
      </c>
      <c r="B11" s="351" t="s">
        <v>43</v>
      </c>
      <c r="C11" s="38">
        <v>5.6067299999999953</v>
      </c>
      <c r="D11" s="38">
        <v>5.4775699999999983</v>
      </c>
      <c r="E11" s="38">
        <v>5.4525099999999931</v>
      </c>
      <c r="F11" s="38">
        <v>6.2072399999999925</v>
      </c>
      <c r="G11" s="38">
        <v>5.8155799999999989</v>
      </c>
      <c r="H11" s="38">
        <v>5.705062928000002</v>
      </c>
      <c r="I11" s="38">
        <v>6.2315376530000073</v>
      </c>
      <c r="J11" s="38">
        <v>6.7049532970000003</v>
      </c>
      <c r="K11" s="38">
        <v>6.2495887979999996</v>
      </c>
      <c r="L11" s="170">
        <v>6.1968850609999997</v>
      </c>
      <c r="M11" s="168"/>
      <c r="N11" s="330">
        <v>5.46462</v>
      </c>
      <c r="O11" s="38">
        <v>5.8612299999999999</v>
      </c>
      <c r="P11" s="38">
        <v>6.6152600000000001</v>
      </c>
      <c r="Q11" s="38">
        <v>6.3323400000000003</v>
      </c>
      <c r="R11" s="38">
        <v>5.9572099999999999</v>
      </c>
      <c r="S11" s="38">
        <v>4.8057017900415033</v>
      </c>
      <c r="T11" s="1155">
        <v>5.3447699999999996</v>
      </c>
      <c r="U11" s="1160">
        <v>5.3071299999999999</v>
      </c>
    </row>
    <row r="12" spans="1:22" ht="12.75" customHeight="1">
      <c r="A12" s="346" t="s">
        <v>210</v>
      </c>
      <c r="B12" s="351" t="s">
        <v>44</v>
      </c>
      <c r="C12" s="38">
        <v>7.7684499999999925</v>
      </c>
      <c r="D12" s="38">
        <v>7.9936399999999939</v>
      </c>
      <c r="E12" s="38">
        <v>8.2189899999999962</v>
      </c>
      <c r="F12" s="38">
        <v>8.1875499999999963</v>
      </c>
      <c r="G12" s="38">
        <v>7.6636600000000019</v>
      </c>
      <c r="H12" s="38">
        <v>7.0518687769999975</v>
      </c>
      <c r="I12" s="38">
        <v>6.7873111770000012</v>
      </c>
      <c r="J12" s="38">
        <v>6.8862133230000007</v>
      </c>
      <c r="K12" s="38">
        <v>7.375050023</v>
      </c>
      <c r="L12" s="170">
        <v>6.9509482570000003</v>
      </c>
      <c r="M12" s="168"/>
      <c r="N12" s="330">
        <v>7.2571399999999997</v>
      </c>
      <c r="O12" s="38">
        <v>7.2153600000000004</v>
      </c>
      <c r="P12" s="38">
        <v>7.1371099999999998</v>
      </c>
      <c r="Q12" s="38">
        <v>7.6274499999999996</v>
      </c>
      <c r="R12" s="38">
        <v>7.3692900000000003</v>
      </c>
      <c r="S12" s="38">
        <v>7.0619122612521457</v>
      </c>
      <c r="T12" s="1155">
        <v>7.4050500000000001</v>
      </c>
      <c r="U12" s="1160">
        <v>7.0899400000000004</v>
      </c>
    </row>
    <row r="13" spans="1:22" ht="12.75" customHeight="1">
      <c r="A13" s="346" t="s">
        <v>211</v>
      </c>
      <c r="B13" s="351" t="s">
        <v>45</v>
      </c>
      <c r="C13" s="38">
        <v>16.257039999999996</v>
      </c>
      <c r="D13" s="38">
        <v>16.86458</v>
      </c>
      <c r="E13" s="38">
        <v>19.676800000000025</v>
      </c>
      <c r="F13" s="38">
        <v>19.171600000000002</v>
      </c>
      <c r="G13" s="38">
        <v>18.48062000000002</v>
      </c>
      <c r="H13" s="38">
        <v>16.950676446999982</v>
      </c>
      <c r="I13" s="38">
        <v>15.828691081999995</v>
      </c>
      <c r="J13" s="38">
        <v>16.073703363</v>
      </c>
      <c r="K13" s="38">
        <v>16.132051623999999</v>
      </c>
      <c r="L13" s="170">
        <v>16.506639216</v>
      </c>
      <c r="M13" s="168"/>
      <c r="N13" s="330">
        <v>17.176200000000001</v>
      </c>
      <c r="O13" s="38">
        <v>16.157499999999999</v>
      </c>
      <c r="P13" s="38">
        <v>16.343800000000002</v>
      </c>
      <c r="Q13" s="38">
        <v>16.823499999999999</v>
      </c>
      <c r="R13" s="38">
        <v>16.412099999999999</v>
      </c>
      <c r="S13" s="38">
        <v>16.299283459544334</v>
      </c>
      <c r="T13" s="1155">
        <v>15.1867</v>
      </c>
      <c r="U13" s="1160">
        <v>16.843699999999998</v>
      </c>
    </row>
    <row r="14" spans="1:22" ht="12.75" customHeight="1">
      <c r="A14" s="346" t="s">
        <v>200</v>
      </c>
      <c r="B14" s="351" t="s">
        <v>46</v>
      </c>
      <c r="C14" s="38">
        <v>6.3761700000000072</v>
      </c>
      <c r="D14" s="38">
        <v>6.2239300000000037</v>
      </c>
      <c r="E14" s="38">
        <v>6.2796100000000017</v>
      </c>
      <c r="F14" s="38">
        <v>5.3315399999999942</v>
      </c>
      <c r="G14" s="38">
        <v>5.7019899999999941</v>
      </c>
      <c r="H14" s="38">
        <v>5.0848139749999959</v>
      </c>
      <c r="I14" s="38">
        <v>4.6014657379999919</v>
      </c>
      <c r="J14" s="38">
        <v>4.5847435450000003</v>
      </c>
      <c r="K14" s="38">
        <v>4.9401869400000002</v>
      </c>
      <c r="L14" s="170">
        <v>5.3730273200000003</v>
      </c>
      <c r="M14" s="168"/>
      <c r="N14" s="330">
        <v>5.0555199999999996</v>
      </c>
      <c r="O14" s="38">
        <v>4.8109099999999998</v>
      </c>
      <c r="P14" s="38">
        <v>4.75258</v>
      </c>
      <c r="Q14" s="38">
        <v>5.22065</v>
      </c>
      <c r="R14" s="38">
        <v>5.4541700000000004</v>
      </c>
      <c r="S14" s="38">
        <v>4.5052172372295081</v>
      </c>
      <c r="T14" s="1155">
        <v>4.1431500000000003</v>
      </c>
      <c r="U14" s="1160">
        <v>4.2835700000000001</v>
      </c>
    </row>
    <row r="15" spans="1:22" ht="12.75" customHeight="1">
      <c r="A15" s="346" t="s">
        <v>212</v>
      </c>
      <c r="B15" s="351" t="s">
        <v>47</v>
      </c>
      <c r="C15" s="38">
        <v>3.6425900000000011</v>
      </c>
      <c r="D15" s="38">
        <v>4.515750000000005</v>
      </c>
      <c r="E15" s="38">
        <v>4.9917499999999952</v>
      </c>
      <c r="F15" s="38">
        <v>5.2398599999999966</v>
      </c>
      <c r="G15" s="38">
        <v>4.5028600000000036</v>
      </c>
      <c r="H15" s="38">
        <v>4.2512627619999934</v>
      </c>
      <c r="I15" s="38">
        <v>4.3355250760000015</v>
      </c>
      <c r="J15" s="38">
        <v>4.6440013119999994</v>
      </c>
      <c r="K15" s="38">
        <v>4.4738531879999996</v>
      </c>
      <c r="L15" s="170">
        <v>5.0894102759999997</v>
      </c>
      <c r="M15" s="168"/>
      <c r="N15" s="330">
        <v>3.72614</v>
      </c>
      <c r="O15" s="38">
        <v>3.7333400000000001</v>
      </c>
      <c r="P15" s="38">
        <v>4.0013100000000001</v>
      </c>
      <c r="Q15" s="38">
        <v>3.9888400000000002</v>
      </c>
      <c r="R15" s="38">
        <v>4.2313700000000001</v>
      </c>
      <c r="S15" s="38">
        <v>4.3551000251497554</v>
      </c>
      <c r="T15" s="1155">
        <v>3.9439199999999999</v>
      </c>
      <c r="U15" s="1160">
        <v>4.4102499999999996</v>
      </c>
    </row>
    <row r="16" spans="1:22" ht="12.75" customHeight="1">
      <c r="A16" s="346" t="s">
        <v>213</v>
      </c>
      <c r="B16" s="351" t="s">
        <v>48</v>
      </c>
      <c r="C16" s="38">
        <v>4.3706499999999942</v>
      </c>
      <c r="D16" s="38">
        <v>4.3676800000000062</v>
      </c>
      <c r="E16" s="38">
        <v>4.3297600000000092</v>
      </c>
      <c r="F16" s="38">
        <v>3.5973799999999989</v>
      </c>
      <c r="G16" s="38">
        <v>3.6439099999999969</v>
      </c>
      <c r="H16" s="38">
        <v>3.6391367840000033</v>
      </c>
      <c r="I16" s="38">
        <v>3.3975112649999941</v>
      </c>
      <c r="J16" s="38">
        <v>3.281072564</v>
      </c>
      <c r="K16" s="38">
        <v>3.4236111459999998</v>
      </c>
      <c r="L16" s="170">
        <v>3.7912880219999998</v>
      </c>
      <c r="M16" s="168"/>
      <c r="N16" s="330">
        <v>3.7699400000000001</v>
      </c>
      <c r="O16" s="38">
        <v>3.6275900000000001</v>
      </c>
      <c r="P16" s="38">
        <v>3.5434399999999999</v>
      </c>
      <c r="Q16" s="38">
        <v>3.5630299999999999</v>
      </c>
      <c r="R16" s="38">
        <v>3.8828499999999999</v>
      </c>
      <c r="S16" s="38">
        <v>4.2253833059672719</v>
      </c>
      <c r="T16" s="1155">
        <v>3.6181800000000002</v>
      </c>
      <c r="U16" s="1160">
        <v>4.0855300000000003</v>
      </c>
    </row>
    <row r="17" spans="1:21" ht="12.75" customHeight="1">
      <c r="A17" s="346" t="s">
        <v>214</v>
      </c>
      <c r="B17" s="351" t="s">
        <v>49</v>
      </c>
      <c r="C17" s="38">
        <v>2.199720000000001</v>
      </c>
      <c r="D17" s="38">
        <v>2.0716199999999958</v>
      </c>
      <c r="E17" s="38">
        <v>1.9866700000000088</v>
      </c>
      <c r="F17" s="38">
        <v>1.7876500000000073</v>
      </c>
      <c r="G17" s="38">
        <v>1.6049099999999996</v>
      </c>
      <c r="H17" s="38">
        <v>1.4781670890000007</v>
      </c>
      <c r="I17" s="38">
        <v>1.3497237319999997</v>
      </c>
      <c r="J17" s="38">
        <v>1.5969085350000001</v>
      </c>
      <c r="K17" s="38">
        <v>1.3136285590000001</v>
      </c>
      <c r="L17" s="170">
        <v>1.632934484</v>
      </c>
      <c r="M17" s="168"/>
      <c r="N17" s="330">
        <v>1.5786500000000001</v>
      </c>
      <c r="O17" s="38">
        <v>1.53562</v>
      </c>
      <c r="P17" s="38">
        <v>1.6255900000000001</v>
      </c>
      <c r="Q17" s="38">
        <v>1.3567899999999999</v>
      </c>
      <c r="R17" s="38">
        <v>1.54853</v>
      </c>
      <c r="S17" s="38">
        <v>1.4339975698841998</v>
      </c>
      <c r="T17" s="1155">
        <v>1.6391</v>
      </c>
      <c r="U17" s="1160">
        <v>1.7781</v>
      </c>
    </row>
    <row r="18" spans="1:21" ht="12.75" customHeight="1">
      <c r="A18" s="346" t="s">
        <v>201</v>
      </c>
      <c r="B18" s="351" t="s">
        <v>50</v>
      </c>
      <c r="C18" s="38">
        <v>5.2352799999999959</v>
      </c>
      <c r="D18" s="38">
        <v>5.3684899999999978</v>
      </c>
      <c r="E18" s="38">
        <v>5.4029000000000051</v>
      </c>
      <c r="F18" s="38">
        <v>5.1139299999999963</v>
      </c>
      <c r="G18" s="38">
        <v>5.1193800000000023</v>
      </c>
      <c r="H18" s="38">
        <v>5.2637831810000026</v>
      </c>
      <c r="I18" s="38">
        <v>4.9744083550000013</v>
      </c>
      <c r="J18" s="38">
        <v>5.4705619270000003</v>
      </c>
      <c r="K18" s="38">
        <v>6.0288103829999997</v>
      </c>
      <c r="L18" s="170">
        <v>6.5977571050000003</v>
      </c>
      <c r="M18" s="168"/>
      <c r="N18" s="330">
        <v>4.6354600000000001</v>
      </c>
      <c r="O18" s="38">
        <v>4.4482100000000004</v>
      </c>
      <c r="P18" s="38">
        <v>5.0459899999999998</v>
      </c>
      <c r="Q18" s="38">
        <v>5.5581199999999997</v>
      </c>
      <c r="R18" s="38">
        <v>5.7135899999999999</v>
      </c>
      <c r="S18" s="38">
        <v>5.5561777938331671</v>
      </c>
      <c r="T18" s="1155">
        <v>5.5259999999999998</v>
      </c>
      <c r="U18" s="1160">
        <v>5.9279900000000003</v>
      </c>
    </row>
    <row r="19" spans="1:21" ht="12.75" customHeight="1">
      <c r="A19" s="346" t="s">
        <v>215</v>
      </c>
      <c r="B19" s="351" t="s">
        <v>51</v>
      </c>
      <c r="C19" s="38">
        <v>6.1230199999999959</v>
      </c>
      <c r="D19" s="38">
        <v>5.5386299999999915</v>
      </c>
      <c r="E19" s="38">
        <v>5.2878000000000052</v>
      </c>
      <c r="F19" s="38">
        <v>4.8178400000000066</v>
      </c>
      <c r="G19" s="38">
        <v>5.0037400000000032</v>
      </c>
      <c r="H19" s="38">
        <v>3.8578037760000079</v>
      </c>
      <c r="I19" s="38">
        <v>3.8272059150000022</v>
      </c>
      <c r="J19" s="38">
        <v>4.1673324630000002</v>
      </c>
      <c r="K19" s="38">
        <v>5.1046449249999997</v>
      </c>
      <c r="L19" s="170">
        <v>5.9527949659999999</v>
      </c>
      <c r="M19" s="168"/>
      <c r="N19" s="330">
        <v>4.2519299999999998</v>
      </c>
      <c r="O19" s="38">
        <v>4.0622699999999998</v>
      </c>
      <c r="P19" s="38">
        <v>4.7873000000000001</v>
      </c>
      <c r="Q19" s="38">
        <v>6.0007999999999999</v>
      </c>
      <c r="R19" s="38">
        <v>7.3238799999999999</v>
      </c>
      <c r="S19" s="38">
        <v>8.1198263943950906</v>
      </c>
      <c r="T19" s="1155">
        <v>7.7537099999999999</v>
      </c>
      <c r="U19" s="1160">
        <v>8.5397499999999997</v>
      </c>
    </row>
    <row r="20" spans="1:21" ht="12.75" customHeight="1">
      <c r="A20" s="346" t="s">
        <v>202</v>
      </c>
      <c r="B20" s="351" t="s">
        <v>52</v>
      </c>
      <c r="C20" s="38">
        <v>2.0476299999999981</v>
      </c>
      <c r="D20" s="38">
        <v>2.4298800000000051</v>
      </c>
      <c r="E20" s="38">
        <v>2.3239200000000015</v>
      </c>
      <c r="F20" s="38">
        <v>2.2062000000000035</v>
      </c>
      <c r="G20" s="38">
        <v>2.0107600000000034</v>
      </c>
      <c r="H20" s="38">
        <v>1.8416405589999956</v>
      </c>
      <c r="I20" s="38">
        <v>1.583625098999994</v>
      </c>
      <c r="J20" s="38">
        <v>1.323016797</v>
      </c>
      <c r="K20" s="38">
        <v>1.8665634609999999</v>
      </c>
      <c r="L20" s="170">
        <v>2.144908064</v>
      </c>
      <c r="M20" s="168"/>
      <c r="N20" s="330">
        <v>1.8303199999999999</v>
      </c>
      <c r="O20" s="38">
        <v>1.69991</v>
      </c>
      <c r="P20" s="38">
        <v>1.4103300000000001</v>
      </c>
      <c r="Q20" s="38">
        <v>1.89899</v>
      </c>
      <c r="R20" s="38">
        <v>2.0089899999999998</v>
      </c>
      <c r="S20" s="38">
        <v>1.5091762376772722</v>
      </c>
      <c r="T20" s="1155">
        <v>1.7201899999999999</v>
      </c>
      <c r="U20" s="1160">
        <v>1.5254399999999999</v>
      </c>
    </row>
    <row r="21" spans="1:21" ht="12.75" customHeight="1">
      <c r="A21" s="346" t="s">
        <v>216</v>
      </c>
      <c r="B21" s="351" t="s">
        <v>53</v>
      </c>
      <c r="C21" s="38">
        <v>1.4692299999999998</v>
      </c>
      <c r="D21" s="38">
        <v>1.4779599999999997</v>
      </c>
      <c r="E21" s="38">
        <v>1.5155500000000004</v>
      </c>
      <c r="F21" s="38">
        <v>1.4388200000000007</v>
      </c>
      <c r="G21" s="38">
        <v>1.3821000000000001</v>
      </c>
      <c r="H21" s="38">
        <v>1.420378918000001</v>
      </c>
      <c r="I21" s="38">
        <v>1.6856193489999942</v>
      </c>
      <c r="J21" s="38">
        <v>1.5272909570000002</v>
      </c>
      <c r="K21" s="38">
        <v>1.862196403</v>
      </c>
      <c r="L21" s="170">
        <v>0.74680548300000005</v>
      </c>
      <c r="M21" s="168"/>
      <c r="N21" s="330">
        <v>1.28918</v>
      </c>
      <c r="O21" s="38">
        <v>1.4488700000000001</v>
      </c>
      <c r="P21" s="38">
        <v>1.2540500000000001</v>
      </c>
      <c r="Q21" s="38">
        <v>1.50742</v>
      </c>
      <c r="R21" s="38">
        <v>0.70248999999999995</v>
      </c>
      <c r="S21" s="38">
        <v>1.3377580695512798</v>
      </c>
      <c r="T21" s="1155">
        <v>1.1510800000000001</v>
      </c>
      <c r="U21" s="1160">
        <v>1.4350799999999999</v>
      </c>
    </row>
    <row r="22" spans="1:21" ht="12.75" customHeight="1">
      <c r="A22" s="346" t="s">
        <v>203</v>
      </c>
      <c r="B22" s="351" t="s">
        <v>54</v>
      </c>
      <c r="C22" s="38">
        <v>31.556719999999931</v>
      </c>
      <c r="D22" s="38">
        <v>33.511410000000005</v>
      </c>
      <c r="E22" s="38">
        <v>34.825389999999956</v>
      </c>
      <c r="F22" s="38">
        <v>30.261719999999968</v>
      </c>
      <c r="G22" s="38">
        <v>33.510489999999919</v>
      </c>
      <c r="H22" s="38">
        <v>32.661348049000019</v>
      </c>
      <c r="I22" s="38">
        <v>27.436424674000051</v>
      </c>
      <c r="J22" s="38">
        <v>24.631049754999999</v>
      </c>
      <c r="K22" s="38">
        <v>28.308592002000001</v>
      </c>
      <c r="L22" s="170">
        <v>29.659187833000001</v>
      </c>
      <c r="M22" s="168"/>
      <c r="N22" s="330">
        <v>33.533999999999999</v>
      </c>
      <c r="O22" s="38">
        <v>29.001200000000001</v>
      </c>
      <c r="P22" s="38">
        <v>26.202500000000001</v>
      </c>
      <c r="Q22" s="38">
        <v>29.726700000000001</v>
      </c>
      <c r="R22" s="38">
        <v>30.3766</v>
      </c>
      <c r="S22" s="38">
        <v>32.555144585016016</v>
      </c>
      <c r="T22" s="1155">
        <v>30.069099999999999</v>
      </c>
      <c r="U22" s="1160">
        <v>33.378</v>
      </c>
    </row>
    <row r="23" spans="1:21" ht="12.75" customHeight="1">
      <c r="A23" s="346" t="s">
        <v>217</v>
      </c>
      <c r="B23" s="351" t="s">
        <v>55</v>
      </c>
      <c r="C23" s="38">
        <v>1.0559299999999998</v>
      </c>
      <c r="D23" s="38">
        <v>1.5646400000000009</v>
      </c>
      <c r="E23" s="38">
        <v>2.2759899999999957</v>
      </c>
      <c r="F23" s="38">
        <v>1.9190699999999989</v>
      </c>
      <c r="G23" s="38">
        <v>2.367389999999999</v>
      </c>
      <c r="H23" s="38">
        <v>1.9120772560000028</v>
      </c>
      <c r="I23" s="38">
        <v>1.8521375970000022</v>
      </c>
      <c r="J23" s="38">
        <v>1.5858151069999999</v>
      </c>
      <c r="K23" s="38">
        <v>1.5343625940000001</v>
      </c>
      <c r="L23" s="170">
        <v>1.2172110650000001</v>
      </c>
      <c r="M23" s="168"/>
      <c r="N23" s="330">
        <v>2.0055299999999998</v>
      </c>
      <c r="O23" s="38">
        <v>2.1549700000000001</v>
      </c>
      <c r="P23" s="38">
        <v>1.7845599999999999</v>
      </c>
      <c r="Q23" s="38">
        <v>1.68069</v>
      </c>
      <c r="R23" s="38">
        <v>1.3360300000000001</v>
      </c>
      <c r="S23" s="38">
        <v>1.3823209902792999</v>
      </c>
      <c r="T23" s="1155">
        <v>1.3392900000000001</v>
      </c>
      <c r="U23" s="1160">
        <v>1.4970399999999999</v>
      </c>
    </row>
    <row r="24" spans="1:21" ht="12.75" customHeight="1">
      <c r="A24" s="346" t="s">
        <v>218</v>
      </c>
      <c r="B24" s="351" t="s">
        <v>56</v>
      </c>
      <c r="C24" s="38">
        <v>3.5159999999999941E-2</v>
      </c>
      <c r="D24" s="38">
        <v>7.7300000000000091E-2</v>
      </c>
      <c r="E24" s="38">
        <v>6.8970000000000087E-2</v>
      </c>
      <c r="F24" s="38">
        <v>0.10469000000000003</v>
      </c>
      <c r="G24" s="38">
        <v>0.11934999999999996</v>
      </c>
      <c r="H24" s="38">
        <v>0.10536395300000007</v>
      </c>
      <c r="I24" s="38">
        <v>0.18038185999999967</v>
      </c>
      <c r="J24" s="38">
        <v>9.0737825999999994E-2</v>
      </c>
      <c r="K24" s="38">
        <v>9.5074417999999994E-2</v>
      </c>
      <c r="L24" s="170">
        <v>0.12353982400000001</v>
      </c>
      <c r="M24" s="168"/>
      <c r="N24" s="330">
        <v>0.11427</v>
      </c>
      <c r="O24" s="38">
        <v>0.20280999999999999</v>
      </c>
      <c r="P24" s="38">
        <v>9.0880000000000002E-2</v>
      </c>
      <c r="Q24" s="38">
        <v>8.9099999999999999E-2</v>
      </c>
      <c r="R24" s="38">
        <v>0.1038</v>
      </c>
      <c r="S24" s="38">
        <v>9.3568126324302905E-2</v>
      </c>
      <c r="T24" s="1155">
        <v>9.4079999999999997E-2</v>
      </c>
      <c r="U24" s="1160">
        <v>4.5199999999999997E-2</v>
      </c>
    </row>
    <row r="25" spans="1:21" ht="12.75" customHeight="1">
      <c r="A25" s="352"/>
      <c r="B25" s="1173" t="s">
        <v>64</v>
      </c>
      <c r="C25" s="171">
        <v>165.88386</v>
      </c>
      <c r="D25" s="171">
        <v>174.29214999999999</v>
      </c>
      <c r="E25" s="171">
        <v>177.88621000000001</v>
      </c>
      <c r="F25" s="171">
        <v>165.74272999999999</v>
      </c>
      <c r="G25" s="171">
        <v>165.21583999999999</v>
      </c>
      <c r="H25" s="171">
        <v>159.453607062</v>
      </c>
      <c r="I25" s="171">
        <v>148.64542298399999</v>
      </c>
      <c r="J25" s="171">
        <v>150.962047222</v>
      </c>
      <c r="K25" s="171">
        <v>162.56274866800001</v>
      </c>
      <c r="L25" s="172">
        <v>168.41895873999999</v>
      </c>
      <c r="M25" s="168"/>
      <c r="N25" s="331">
        <v>158.75200000000001</v>
      </c>
      <c r="O25" s="171">
        <v>150.779</v>
      </c>
      <c r="P25" s="171">
        <v>152.75700000000001</v>
      </c>
      <c r="Q25" s="171">
        <v>164.94499999999999</v>
      </c>
      <c r="R25" s="171">
        <v>166.32499999999999</v>
      </c>
      <c r="S25" s="171">
        <v>168.83600000000001</v>
      </c>
      <c r="T25" s="1161">
        <v>162.17122999999998</v>
      </c>
      <c r="U25" s="1162">
        <v>168.10059000000001</v>
      </c>
    </row>
    <row r="26" spans="1:21" ht="12.75" customHeight="1">
      <c r="B26" s="39"/>
    </row>
    <row r="27" spans="1:21" ht="12.75" customHeight="1">
      <c r="A27" s="1008" t="s">
        <v>554</v>
      </c>
    </row>
    <row r="28" spans="1:21" ht="60.75" customHeight="1">
      <c r="A28" s="1288" t="s">
        <v>525</v>
      </c>
      <c r="B28" s="1288"/>
    </row>
  </sheetData>
  <sheetProtection selectLockedCells="1" selectUnlockedCells="1"/>
  <mergeCells count="1">
    <mergeCell ref="A28:B28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40</vt:i4>
      </vt:variant>
      <vt:variant>
        <vt:lpstr>Plages nommées</vt:lpstr>
      </vt:variant>
      <vt:variant>
        <vt:i4>5</vt:i4>
      </vt:variant>
    </vt:vector>
  </HeadingPairs>
  <TitlesOfParts>
    <vt:vector size="45" baseType="lpstr">
      <vt:lpstr>Sommaire</vt:lpstr>
      <vt:lpstr>E1.a1</vt:lpstr>
      <vt:lpstr>E1.a2</vt:lpstr>
      <vt:lpstr>E1.b</vt:lpstr>
      <vt:lpstr>E1.c1</vt:lpstr>
      <vt:lpstr>E1.c2</vt:lpstr>
      <vt:lpstr>E1.d</vt:lpstr>
      <vt:lpstr>E2.a</vt:lpstr>
      <vt:lpstr>E2.b1</vt:lpstr>
      <vt:lpstr>E2.b2</vt:lpstr>
      <vt:lpstr>E2.c</vt:lpstr>
      <vt:lpstr>E2.d</vt:lpstr>
      <vt:lpstr>E3.a</vt:lpstr>
      <vt:lpstr>E3.b</vt:lpstr>
      <vt:lpstr>E3.c1</vt:lpstr>
      <vt:lpstr>E3.c2</vt:lpstr>
      <vt:lpstr>E4.a</vt:lpstr>
      <vt:lpstr>E4.b1</vt:lpstr>
      <vt:lpstr>E4.b2</vt:lpstr>
      <vt:lpstr>E4.c</vt:lpstr>
      <vt:lpstr>E4.d</vt:lpstr>
      <vt:lpstr>E4.e</vt:lpstr>
      <vt:lpstr>E5.a</vt:lpstr>
      <vt:lpstr>E5.b</vt:lpstr>
      <vt:lpstr>E5.c</vt:lpstr>
      <vt:lpstr>E5.d</vt:lpstr>
      <vt:lpstr>E5.e</vt:lpstr>
      <vt:lpstr>E6.a</vt:lpstr>
      <vt:lpstr>E6.b</vt:lpstr>
      <vt:lpstr>E6.c</vt:lpstr>
      <vt:lpstr>E6.d</vt:lpstr>
      <vt:lpstr>E7.a</vt:lpstr>
      <vt:lpstr>E7.b</vt:lpstr>
      <vt:lpstr>E7.c</vt:lpstr>
      <vt:lpstr>E8</vt:lpstr>
      <vt:lpstr>E9.a</vt:lpstr>
      <vt:lpstr>E9.b</vt:lpstr>
      <vt:lpstr>E9.c</vt:lpstr>
      <vt:lpstr>E9.d</vt:lpstr>
      <vt:lpstr>E9.e</vt:lpstr>
      <vt:lpstr>'E1.a1'!Zone_d_impression</vt:lpstr>
      <vt:lpstr>E1.d!Zone_d_impression</vt:lpstr>
      <vt:lpstr>E2.a!Zone_d_impression</vt:lpstr>
      <vt:lpstr>E4.a!Zone_d_impression</vt:lpstr>
      <vt:lpstr>Sommaire!Zone_d_impression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 de marchandises</dc:title>
  <dc:subject>Comptes des transports</dc:subject>
  <dc:creator>SDES</dc:creator>
  <cp:keywords>économie des transports, transport, compte, transport de marchandises, transport de voyageurs, financement des transports</cp:keywords>
  <cp:lastModifiedBy>RUFFIN Vladimir</cp:lastModifiedBy>
  <dcterms:created xsi:type="dcterms:W3CDTF">2019-06-07T08:14:55Z</dcterms:created>
  <dcterms:modified xsi:type="dcterms:W3CDTF">2023-01-16T16:05:16Z</dcterms:modified>
</cp:coreProperties>
</file>