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vladimir.ruffin\Desktop\"/>
    </mc:Choice>
  </mc:AlternateContent>
  <bookViews>
    <workbookView xWindow="0" yWindow="0" windowWidth="21600" windowHeight="9000" tabRatio="922"/>
  </bookViews>
  <sheets>
    <sheet name="Graph. 1 Log-Eco Total" sheetId="3" r:id="rId1"/>
    <sheet name="Tab. 1 Log-Eco Total" sheetId="25" r:id="rId2"/>
    <sheet name="Graph. 2 Gestes Total" sheetId="24" r:id="rId3"/>
    <sheet name="Tab. 2 Gestes Total" sheetId="27" r:id="rId4"/>
    <sheet name="Graph. 3,4 &amp; 5 Gestes par aide" sheetId="1" r:id="rId5"/>
    <sheet name="Tab. 3 Gestes CITE" sheetId="28" r:id="rId6"/>
    <sheet name="Tab. 4 Gestes CEE" sheetId="29" r:id="rId7"/>
    <sheet name="Tab. 5 MaPrimeRénov' " sheetId="31" r:id="rId8"/>
    <sheet name="Graph. 6a Gestes Maisons" sheetId="7" r:id="rId9"/>
    <sheet name="Graph. 6b Gestes Collectif" sheetId="14" r:id="rId10"/>
    <sheet name="Graph. 7 &amp; 8 Date de constr." sheetId="18" r:id="rId11"/>
    <sheet name="Graph. Zone climatique" sheetId="13" r:id="rId12"/>
    <sheet name="Cartes 1 &amp; 2 a-b-c Département" sheetId="22" r:id="rId13"/>
    <sheet name="Graph.9  Type de commune" sheetId="23" r:id="rId14"/>
    <sheet name="Graph.10 Statut d'occupation" sheetId="19" r:id="rId15"/>
    <sheet name="Graph. 11 à 14 Déciles revenu" sheetId="20" r:id="rId16"/>
    <sheet name="Tab 6. Habiter mieux Agilité" sheetId="36" r:id="rId17"/>
    <sheet name="Tab. 7 Log-Eco Maisons" sheetId="30" r:id="rId18"/>
    <sheet name="Tab. 8 Log-Eco Logt. coll." sheetId="32" r:id="rId19"/>
    <sheet name="Tab. 9 Gestes Maisons" sheetId="34" r:id="rId20"/>
    <sheet name="Tab.10 Gestes Logt col" sheetId="35" r:id="rId21"/>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3" i="31" l="1"/>
  <c r="C39" i="31"/>
  <c r="C35" i="31"/>
  <c r="C32" i="31"/>
  <c r="C29" i="31"/>
  <c r="C26" i="31"/>
  <c r="C23" i="31"/>
  <c r="C20" i="31"/>
  <c r="C16" i="31"/>
  <c r="C13" i="31"/>
  <c r="C10" i="31"/>
  <c r="C7" i="31"/>
  <c r="F21" i="23" l="1"/>
  <c r="G21" i="23"/>
  <c r="E21" i="23"/>
  <c r="W7" i="22" l="1"/>
  <c r="X7" i="22"/>
  <c r="Y7" i="22"/>
  <c r="W8" i="22"/>
  <c r="X8" i="22"/>
  <c r="Y8" i="22"/>
  <c r="W9" i="22"/>
  <c r="X9" i="22"/>
  <c r="Y9" i="22"/>
  <c r="W10" i="22"/>
  <c r="X10" i="22"/>
  <c r="Y10" i="22"/>
  <c r="W11" i="22"/>
  <c r="X11" i="22"/>
  <c r="Y11" i="22"/>
  <c r="W12" i="22"/>
  <c r="X12" i="22"/>
  <c r="Y12" i="22"/>
  <c r="W13" i="22"/>
  <c r="X13" i="22"/>
  <c r="Y13" i="22"/>
  <c r="W14" i="22"/>
  <c r="X14" i="22"/>
  <c r="Y14" i="22"/>
  <c r="W15" i="22"/>
  <c r="X15" i="22"/>
  <c r="Y15" i="22"/>
  <c r="W16" i="22"/>
  <c r="X16" i="22"/>
  <c r="Y16" i="22"/>
  <c r="W17" i="22"/>
  <c r="X17" i="22"/>
  <c r="Y17" i="22"/>
  <c r="W18" i="22"/>
  <c r="X18" i="22"/>
  <c r="Y18" i="22"/>
  <c r="W19" i="22"/>
  <c r="X19" i="22"/>
  <c r="Y19" i="22"/>
  <c r="W20" i="22"/>
  <c r="X20" i="22"/>
  <c r="Y20" i="22"/>
  <c r="W21" i="22"/>
  <c r="X21" i="22"/>
  <c r="Y21" i="22"/>
  <c r="W22" i="22"/>
  <c r="X22" i="22"/>
  <c r="Y22" i="22"/>
  <c r="W23" i="22"/>
  <c r="X23" i="22"/>
  <c r="Y23" i="22"/>
  <c r="W24" i="22"/>
  <c r="X24" i="22"/>
  <c r="Y24" i="22"/>
  <c r="W25" i="22"/>
  <c r="X25" i="22"/>
  <c r="Y25" i="22"/>
  <c r="W26" i="22"/>
  <c r="X26" i="22"/>
  <c r="Y26" i="22"/>
  <c r="W27" i="22"/>
  <c r="X27" i="22"/>
  <c r="Y27" i="22"/>
  <c r="W28" i="22"/>
  <c r="X28" i="22"/>
  <c r="Y28" i="22"/>
  <c r="W29" i="22"/>
  <c r="X29" i="22"/>
  <c r="Y29" i="22"/>
  <c r="W30" i="22"/>
  <c r="X30" i="22"/>
  <c r="Y30" i="22"/>
  <c r="W31" i="22"/>
  <c r="X31" i="22"/>
  <c r="Y31" i="22"/>
  <c r="W32" i="22"/>
  <c r="X32" i="22"/>
  <c r="Y32" i="22"/>
  <c r="W33" i="22"/>
  <c r="X33" i="22"/>
  <c r="Y33" i="22"/>
  <c r="W34" i="22"/>
  <c r="X34" i="22"/>
  <c r="Y34" i="22"/>
  <c r="W35" i="22"/>
  <c r="X35" i="22"/>
  <c r="Y35" i="22"/>
  <c r="W36" i="22"/>
  <c r="X36" i="22"/>
  <c r="Y36" i="22"/>
  <c r="W37" i="22"/>
  <c r="X37" i="22"/>
  <c r="Y37" i="22"/>
  <c r="W38" i="22"/>
  <c r="X38" i="22"/>
  <c r="Y38" i="22"/>
  <c r="W39" i="22"/>
  <c r="X39" i="22"/>
  <c r="Y39" i="22"/>
  <c r="W40" i="22"/>
  <c r="X40" i="22"/>
  <c r="Y40" i="22"/>
  <c r="W41" i="22"/>
  <c r="X41" i="22"/>
  <c r="Y41" i="22"/>
  <c r="W42" i="22"/>
  <c r="X42" i="22"/>
  <c r="Y42" i="22"/>
  <c r="W43" i="22"/>
  <c r="X43" i="22"/>
  <c r="Y43" i="22"/>
  <c r="W44" i="22"/>
  <c r="X44" i="22"/>
  <c r="Y44" i="22"/>
  <c r="W45" i="22"/>
  <c r="X45" i="22"/>
  <c r="Y45" i="22"/>
  <c r="W46" i="22"/>
  <c r="X46" i="22"/>
  <c r="Y46" i="22"/>
  <c r="W47" i="22"/>
  <c r="X47" i="22"/>
  <c r="Y47" i="22"/>
  <c r="W48" i="22"/>
  <c r="X48" i="22"/>
  <c r="Y48" i="22"/>
  <c r="W49" i="22"/>
  <c r="X49" i="22"/>
  <c r="Y49" i="22"/>
  <c r="W50" i="22"/>
  <c r="X50" i="22"/>
  <c r="Y50" i="22"/>
  <c r="W51" i="22"/>
  <c r="X51" i="22"/>
  <c r="Y51" i="22"/>
  <c r="W52" i="22"/>
  <c r="X52" i="22"/>
  <c r="Y52" i="22"/>
  <c r="W53" i="22"/>
  <c r="X53" i="22"/>
  <c r="Y53" i="22"/>
  <c r="W54" i="22"/>
  <c r="X54" i="22"/>
  <c r="Y54" i="22"/>
  <c r="W55" i="22"/>
  <c r="X55" i="22"/>
  <c r="Y55" i="22"/>
  <c r="W56" i="22"/>
  <c r="X56" i="22"/>
  <c r="Y56" i="22"/>
  <c r="W57" i="22"/>
  <c r="X57" i="22"/>
  <c r="Y57" i="22"/>
  <c r="W58" i="22"/>
  <c r="X58" i="22"/>
  <c r="Y58" i="22"/>
  <c r="W59" i="22"/>
  <c r="X59" i="22"/>
  <c r="Y59" i="22"/>
  <c r="W60" i="22"/>
  <c r="X60" i="22"/>
  <c r="Y60" i="22"/>
  <c r="W61" i="22"/>
  <c r="X61" i="22"/>
  <c r="Y61" i="22"/>
  <c r="W62" i="22"/>
  <c r="X62" i="22"/>
  <c r="Y62" i="22"/>
  <c r="W63" i="22"/>
  <c r="X63" i="22"/>
  <c r="Y63" i="22"/>
  <c r="W64" i="22"/>
  <c r="X64" i="22"/>
  <c r="Y64" i="22"/>
  <c r="W65" i="22"/>
  <c r="X65" i="22"/>
  <c r="Y65" i="22"/>
  <c r="W66" i="22"/>
  <c r="X66" i="22"/>
  <c r="Y66" i="22"/>
  <c r="W67" i="22"/>
  <c r="X67" i="22"/>
  <c r="Y67" i="22"/>
  <c r="W68" i="22"/>
  <c r="X68" i="22"/>
  <c r="Y68" i="22"/>
  <c r="W69" i="22"/>
  <c r="X69" i="22"/>
  <c r="Y69" i="22"/>
  <c r="W70" i="22"/>
  <c r="X70" i="22"/>
  <c r="Y70" i="22"/>
  <c r="W71" i="22"/>
  <c r="X71" i="22"/>
  <c r="Y71" i="22"/>
  <c r="W72" i="22"/>
  <c r="X72" i="22"/>
  <c r="Y72" i="22"/>
  <c r="W73" i="22"/>
  <c r="X73" i="22"/>
  <c r="Y73" i="22"/>
  <c r="W74" i="22"/>
  <c r="X74" i="22"/>
  <c r="Y74" i="22"/>
  <c r="W75" i="22"/>
  <c r="X75" i="22"/>
  <c r="Y75" i="22"/>
  <c r="W76" i="22"/>
  <c r="X76" i="22"/>
  <c r="Y76" i="22"/>
  <c r="W77" i="22"/>
  <c r="X77" i="22"/>
  <c r="Y77" i="22"/>
  <c r="W78" i="22"/>
  <c r="X78" i="22"/>
  <c r="Y78" i="22"/>
  <c r="W79" i="22"/>
  <c r="X79" i="22"/>
  <c r="Y79" i="22"/>
  <c r="W80" i="22"/>
  <c r="X80" i="22"/>
  <c r="Y80" i="22"/>
  <c r="W81" i="22"/>
  <c r="X81" i="22"/>
  <c r="Y81" i="22"/>
  <c r="W82" i="22"/>
  <c r="X82" i="22"/>
  <c r="Y82" i="22"/>
  <c r="W83" i="22"/>
  <c r="X83" i="22"/>
  <c r="Y83" i="22"/>
  <c r="W84" i="22"/>
  <c r="X84" i="22"/>
  <c r="Y84" i="22"/>
  <c r="W85" i="22"/>
  <c r="X85" i="22"/>
  <c r="Y85" i="22"/>
  <c r="W86" i="22"/>
  <c r="X86" i="22"/>
  <c r="Y86" i="22"/>
  <c r="W87" i="22"/>
  <c r="X87" i="22"/>
  <c r="Y87" i="22"/>
  <c r="W88" i="22"/>
  <c r="X88" i="22"/>
  <c r="Y88" i="22"/>
  <c r="W89" i="22"/>
  <c r="X89" i="22"/>
  <c r="Y89" i="22"/>
  <c r="W90" i="22"/>
  <c r="X90" i="22"/>
  <c r="Y90" i="22"/>
  <c r="W91" i="22"/>
  <c r="X91" i="22"/>
  <c r="Y91" i="22"/>
  <c r="W92" i="22"/>
  <c r="X92" i="22"/>
  <c r="Y92" i="22"/>
  <c r="W93" i="22"/>
  <c r="X93" i="22"/>
  <c r="Y93" i="22"/>
  <c r="W94" i="22"/>
  <c r="X94" i="22"/>
  <c r="Y94" i="22"/>
  <c r="W95" i="22"/>
  <c r="X95" i="22"/>
  <c r="Y95" i="22"/>
  <c r="W96" i="22"/>
  <c r="X96" i="22"/>
  <c r="Y96" i="22"/>
  <c r="W97" i="22"/>
  <c r="X97" i="22"/>
  <c r="Y97" i="22"/>
  <c r="W98" i="22"/>
  <c r="X98" i="22"/>
  <c r="Y98" i="22"/>
  <c r="W99" i="22"/>
  <c r="X99" i="22"/>
  <c r="Y99" i="22"/>
  <c r="W100" i="22"/>
  <c r="X100" i="22"/>
  <c r="Y100" i="22"/>
  <c r="W101" i="22"/>
  <c r="X101" i="22"/>
  <c r="Y101" i="22"/>
  <c r="W102" i="22"/>
  <c r="X102" i="22"/>
  <c r="Y102" i="22"/>
  <c r="X6" i="22"/>
  <c r="Y6" i="22"/>
  <c r="W6" i="22"/>
  <c r="M3" i="23" l="1"/>
  <c r="L3" i="23"/>
  <c r="K3" i="23"/>
  <c r="M1" i="23"/>
  <c r="L1" i="23"/>
  <c r="K1" i="23"/>
  <c r="B1" i="23" l="1"/>
  <c r="I1" i="23"/>
  <c r="J3" i="23"/>
  <c r="J1" i="23"/>
  <c r="B3" i="23" l="1"/>
  <c r="I3" i="23"/>
  <c r="C3" i="23"/>
  <c r="D3" i="23"/>
  <c r="C1" i="23"/>
  <c r="C5" i="23"/>
  <c r="H3" i="23"/>
  <c r="I5" i="23"/>
  <c r="H1" i="23"/>
  <c r="D1" i="23" l="1"/>
</calcChain>
</file>

<file path=xl/sharedStrings.xml><?xml version="1.0" encoding="utf-8"?>
<sst xmlns="http://schemas.openxmlformats.org/spreadsheetml/2006/main" count="827" uniqueCount="323">
  <si>
    <t>type de travaux</t>
  </si>
  <si>
    <t>Année</t>
  </si>
  <si>
    <t>Total</t>
  </si>
  <si>
    <t>CITE</t>
  </si>
  <si>
    <t>CEE</t>
  </si>
  <si>
    <t>Ventilation</t>
  </si>
  <si>
    <t>Type de travaux</t>
  </si>
  <si>
    <t>Type d'aide</t>
  </si>
  <si>
    <t>Isolation toiture, murs, planchers</t>
  </si>
  <si>
    <t>Isolation fenêtres, volets, portes</t>
  </si>
  <si>
    <t xml:space="preserve">Chauffage, eau chaude sanitaire </t>
  </si>
  <si>
    <t>Isolation fenêtres, volets,  portes</t>
  </si>
  <si>
    <t>Isolation fenêtres, portes</t>
  </si>
  <si>
    <t>Individuel</t>
  </si>
  <si>
    <t>Collectif</t>
  </si>
  <si>
    <t>Avant 1948</t>
  </si>
  <si>
    <t>1949-1974</t>
  </si>
  <si>
    <t>1975-1981</t>
  </si>
  <si>
    <t>1982-1989</t>
  </si>
  <si>
    <t>1990-2000</t>
  </si>
  <si>
    <t>2001-2011</t>
  </si>
  <si>
    <t>Après 2012</t>
  </si>
  <si>
    <t>Type de communes</t>
  </si>
  <si>
    <t>Paris</t>
  </si>
  <si>
    <t>Banlieue parisienne</t>
  </si>
  <si>
    <t>H3</t>
  </si>
  <si>
    <t>Pôles secondaires</t>
  </si>
  <si>
    <t>collectif</t>
  </si>
  <si>
    <t xml:space="preserve">Communes périurbaines de l'aire urbaine parisienne </t>
  </si>
  <si>
    <t>Villes centre des aires &gt; 700 000 hab.</t>
  </si>
  <si>
    <t>Banlieues des aires &gt; 700 000 hab.</t>
  </si>
  <si>
    <t>Villes centre des aires &lt; 700 000 hab.</t>
  </si>
  <si>
    <t>Banlieues des aires &lt; 700 000 hab.</t>
  </si>
  <si>
    <t>Communes périurbaines des aires &lt; 700 000 hab.</t>
  </si>
  <si>
    <t>en %</t>
  </si>
  <si>
    <t>Logement collectif</t>
  </si>
  <si>
    <t>Propriétaire</t>
  </si>
  <si>
    <t>Vacant</t>
  </si>
  <si>
    <t>Maison individuelles</t>
  </si>
  <si>
    <t>D01</t>
  </si>
  <si>
    <t>D02</t>
  </si>
  <si>
    <t>D03</t>
  </si>
  <si>
    <t>D04</t>
  </si>
  <si>
    <t>D05</t>
  </si>
  <si>
    <t>D06</t>
  </si>
  <si>
    <t>D07</t>
  </si>
  <si>
    <t>D08</t>
  </si>
  <si>
    <t>D09</t>
  </si>
  <si>
    <t>D10</t>
  </si>
  <si>
    <t>01</t>
  </si>
  <si>
    <t>02</t>
  </si>
  <si>
    <t>03</t>
  </si>
  <si>
    <t>04</t>
  </si>
  <si>
    <t>05</t>
  </si>
  <si>
    <t>06</t>
  </si>
  <si>
    <t>07</t>
  </si>
  <si>
    <t>08</t>
  </si>
  <si>
    <t>09</t>
  </si>
  <si>
    <t>10</t>
  </si>
  <si>
    <t>11</t>
  </si>
  <si>
    <t>12</t>
  </si>
  <si>
    <t>13</t>
  </si>
  <si>
    <t>14</t>
  </si>
  <si>
    <t>15</t>
  </si>
  <si>
    <t>16</t>
  </si>
  <si>
    <t>17</t>
  </si>
  <si>
    <t>18</t>
  </si>
  <si>
    <t>19</t>
  </si>
  <si>
    <t>21</t>
  </si>
  <si>
    <t>22</t>
  </si>
  <si>
    <t>23</t>
  </si>
  <si>
    <t>24</t>
  </si>
  <si>
    <t>25</t>
  </si>
  <si>
    <t>26</t>
  </si>
  <si>
    <t>27</t>
  </si>
  <si>
    <t>28</t>
  </si>
  <si>
    <t>29</t>
  </si>
  <si>
    <t>2A</t>
  </si>
  <si>
    <t>2B</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</si>
  <si>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</si>
  <si>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</si>
  <si>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</si>
  <si>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</si>
  <si>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</si>
  <si>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</si>
  <si>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</si>
  <si>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</si>
  <si>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</si>
  <si>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</si>
  <si>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</si>
  <si>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</si>
  <si>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</si>
  <si>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</si>
  <si>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</si>
  <si>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</si>
  <si>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</si>
  <si>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</si>
  <si>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</si>
  <si>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</si>
  <si>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</si>
  <si>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</si>
  <si>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</si>
  <si>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</si>
  <si>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</si>
  <si>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</si>
  <si>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</si>
  <si>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</si>
  <si>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</si>
  <si>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</si>
  <si>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</si>
  <si>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</si>
  <si>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</si>
  <si>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</si>
  <si>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</si>
  <si>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</si>
  <si>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</si>
  <si>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</si>
  <si>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</si>
  <si>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</si>
  <si>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</si>
  <si>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</si>
  <si>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</si>
  <si>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</si>
  <si>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</si>
  <si>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</si>
  <si>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</si>
  <si>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</si>
  <si>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</si>
  <si>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</si>
  <si>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</si>
  <si>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</si>
  <si>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</si>
  <si>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</si>
  <si>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</si>
  <si>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</si>
  <si>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</si>
  <si>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</si>
  <si>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</si>
  <si>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</si>
  <si>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</si>
  <si>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</si>
  <si>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</si>
  <si>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</si>
  <si>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</si>
  <si>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</si>
  <si>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Autres*</t>
  </si>
  <si>
    <t>Logements collectifs</t>
  </si>
  <si>
    <t>Pompes à chaleur (PAC)</t>
  </si>
  <si>
    <t>Eau chaude sanitaire</t>
  </si>
  <si>
    <t>Parc en surfaces habitables</t>
  </si>
  <si>
    <t>HMS</t>
  </si>
  <si>
    <t>gain individuel</t>
  </si>
  <si>
    <t>Gain collectif</t>
  </si>
  <si>
    <t>Gain total</t>
  </si>
  <si>
    <t>Surf. individuel</t>
  </si>
  <si>
    <t>Surf. collectif</t>
  </si>
  <si>
    <t>Surf. total</t>
  </si>
  <si>
    <t>Locataire HLM</t>
  </si>
  <si>
    <t>Locataire autre</t>
  </si>
  <si>
    <t>H1b</t>
  </si>
  <si>
    <t>H1a</t>
  </si>
  <si>
    <t>H1c</t>
  </si>
  <si>
    <t>H2a</t>
  </si>
  <si>
    <t>H2b</t>
  </si>
  <si>
    <t>H2c</t>
  </si>
  <si>
    <t>H2d</t>
  </si>
  <si>
    <t>* Ventilation, raccordement réseaux de chaleur</t>
  </si>
  <si>
    <t>Chauffage hors PAC</t>
  </si>
  <si>
    <t>Maisons individuelles</t>
  </si>
  <si>
    <t>Total aides</t>
  </si>
  <si>
    <t>maisons</t>
  </si>
  <si>
    <t>tous logements</t>
  </si>
  <si>
    <t>Zone_climatique</t>
  </si>
  <si>
    <t>Hors attraction des villes</t>
  </si>
  <si>
    <t>&lt;700 000</t>
  </si>
  <si>
    <t>AU Paris</t>
  </si>
  <si>
    <t>Graphique 1 : nombre de logements aidés et économies d’énergie associées</t>
  </si>
  <si>
    <t>Champ : France métropolitaine</t>
  </si>
  <si>
    <t>Nb logements (en milliers)</t>
  </si>
  <si>
    <t xml:space="preserve">Graphique 6a : économies d’énergie par types de gestes </t>
  </si>
  <si>
    <t xml:space="preserve">Graphique 6b : économies d’énergie par types de gestes </t>
  </si>
  <si>
    <t>Graphique 7 : répartition des économies d’énergie et surfaces habitables du parc par type de logement et date de construction (en %)</t>
  </si>
  <si>
    <t xml:space="preserve">Graphique 8 : économies d’énergie rapportées à la surface habitable du parc par type de logement et date de construction </t>
  </si>
  <si>
    <t>en MWh pour 100 m²</t>
  </si>
  <si>
    <t>Champ : France métropolitaine.</t>
  </si>
  <si>
    <t xml:space="preserve">Source : DGFip, calculs SDES </t>
  </si>
  <si>
    <t xml:space="preserve">Source : fichiers d’aides à la rénovation (DGEC), calculs SDES </t>
  </si>
  <si>
    <t xml:space="preserve">Source : fichiers d’aides à la rénovation (DGFip, Anah, DGEC), Taxe d’habitation, calculs SDES </t>
  </si>
  <si>
    <t>par type de logement et zone climatique (en MWh/an pour 100 m²)</t>
  </si>
  <si>
    <t>France métropolitaine</t>
  </si>
  <si>
    <t>(en %)</t>
  </si>
  <si>
    <t xml:space="preserve">Source : fichiers d’aides à la rénovation (DGFip, Anah, DGEC), calculs SDES </t>
  </si>
  <si>
    <t>Communes périurbaines des aires &gt; 700 000 hab.</t>
  </si>
  <si>
    <t>Département</t>
  </si>
  <si>
    <t>(en MWh/an pour 100 m²)</t>
  </si>
  <si>
    <t xml:space="preserve">Source : fichiers d’aides à la rénovation (DGFip, Anah, DGEC), Taxe d’habitation, Fidéli 2019, calculs SDES </t>
  </si>
  <si>
    <t>Source : fichiers d’aides à la rénovation (DGFip, Anah, DGEC), Fidéli 2019, calculs SDES</t>
  </si>
  <si>
    <t xml:space="preserve">Décile de revenus </t>
  </si>
  <si>
    <t>Source : fichiers d’aides à la rénovation (DGEC), Fidéli 2019, calculs SDES</t>
  </si>
  <si>
    <t>« Habiter mieux Sérénité » (HMS)</t>
  </si>
  <si>
    <t xml:space="preserve"> (1) Ne sont comptabilisés ici que les aides ayant généré des économies d’énergie. </t>
  </si>
  <si>
    <t>Source : fichiers d’aides à la rénovation (DGFip, Anah, DGEC), calculs SDES</t>
  </si>
  <si>
    <t>Tableau 1 : nombre de logements ayant bénéficié d'aides à la rénovation(1) et économies d'énergie conventionnelles associées</t>
  </si>
  <si>
    <t>Tous types de travaux en France métropolitaine</t>
  </si>
  <si>
    <t>Éco. d’énergie/logt aidé</t>
  </si>
  <si>
    <t>Raccordement réseau de chaleur</t>
  </si>
  <si>
    <t>et économies d'énergie conventionnelles associées (en MWh/an), par types de travaux</t>
  </si>
  <si>
    <t xml:space="preserve"> et économies d'énergie conventionnelles associées (en MWh/an), par type de travaux</t>
  </si>
  <si>
    <t>Type de travaux*</t>
  </si>
  <si>
    <t>Isolation</t>
  </si>
  <si>
    <t xml:space="preserve">     Isolation toiture</t>
  </si>
  <si>
    <t>n.d.</t>
  </si>
  <si>
    <t xml:space="preserve">    Isolation murs extérieurs</t>
  </si>
  <si>
    <t xml:space="preserve">    Isolation planchers bas</t>
  </si>
  <si>
    <t>Chauffage-ECS</t>
  </si>
  <si>
    <t xml:space="preserve">  Chauffage hors PAC</t>
  </si>
  <si>
    <t xml:space="preserve">  Pompes à chaleur (PAC) </t>
  </si>
  <si>
    <t>Eau chaude sanitaire (ECS) </t>
  </si>
  <si>
    <t>et économies d'énergie conventionnelles associées (en MWh/an), par type de travaux</t>
  </si>
  <si>
    <t>Isolation toiture, murs, planchers </t>
  </si>
  <si>
    <t xml:space="preserve">     Isolation Toitures - Terrasses - Combles </t>
  </si>
  <si>
    <t xml:space="preserve">     Isolation murs </t>
  </si>
  <si>
    <t xml:space="preserve">     Isolation plancher bas </t>
  </si>
  <si>
    <t>Isolation fenêtres, portes </t>
  </si>
  <si>
    <t xml:space="preserve">  Chauffage hors PAC </t>
  </si>
  <si>
    <r>
      <t>Chauffage-ECS</t>
    </r>
    <r>
      <rPr>
        <sz val="10"/>
        <color rgb="FF000000"/>
        <rFont val="Calibri"/>
        <family val="2"/>
        <scheme val="minor"/>
      </rPr>
      <t> </t>
    </r>
  </si>
  <si>
    <r>
      <t>Ventilation</t>
    </r>
    <r>
      <rPr>
        <sz val="10"/>
        <color rgb="FF000000"/>
        <rFont val="Calibri"/>
        <family val="2"/>
        <scheme val="minor"/>
      </rPr>
      <t> </t>
    </r>
  </si>
  <si>
    <r>
      <t>Source :</t>
    </r>
    <r>
      <rPr>
        <i/>
        <sz val="10"/>
        <color theme="1"/>
        <rFont val="Calibri"/>
        <family val="2"/>
        <scheme val="minor"/>
      </rPr>
      <t xml:space="preserve"> fichier d’aides à la rénovation (DGEC), calculs SDES </t>
    </r>
  </si>
  <si>
    <t xml:space="preserve"> Maisons individuelles</t>
  </si>
  <si>
    <t>et économies d'énergie conventionnelles associées (en MWh/an)</t>
  </si>
  <si>
    <t xml:space="preserve">Habiter mieux Sérénité (HMS)    </t>
  </si>
  <si>
    <t>(1) Ne sont comptabilisées ici que les aides ayant généré des économies</t>
  </si>
  <si>
    <t xml:space="preserve">(en MWh/an), par types de travaux </t>
  </si>
  <si>
    <t>Tous logements</t>
  </si>
  <si>
    <r>
      <t>Champ : France métropolitaine</t>
    </r>
    <r>
      <rPr>
        <b/>
        <sz val="10.5"/>
        <color theme="1"/>
        <rFont val="Marianne"/>
        <family val="3"/>
      </rPr>
      <t/>
    </r>
  </si>
  <si>
    <r>
      <rPr>
        <sz val="10.5"/>
        <color theme="1"/>
        <rFont val="Calibri"/>
        <family val="2"/>
        <scheme val="minor"/>
      </rPr>
      <t xml:space="preserve"> </t>
    </r>
    <r>
      <rPr>
        <i/>
        <sz val="10"/>
        <color theme="1"/>
        <rFont val="Calibri"/>
        <family val="2"/>
        <scheme val="minor"/>
      </rPr>
      <t>Source : fichiers d’aides à la rénovation (DGFip, Anah, DGEC), calculs SDES</t>
    </r>
  </si>
  <si>
    <t>Source : Anah</t>
  </si>
  <si>
    <t>Tableau 6 : logements aidés par le programme « Habiter mieux Agilité »</t>
  </si>
  <si>
    <t>Type de geste</t>
  </si>
  <si>
    <t>% des logements</t>
  </si>
  <si>
    <t>PAC</t>
  </si>
  <si>
    <t>air eau</t>
  </si>
  <si>
    <t>air air</t>
  </si>
  <si>
    <t>autre</t>
  </si>
  <si>
    <t>Chaudière</t>
  </si>
  <si>
    <t>gaz</t>
  </si>
  <si>
    <t>bois granulés</t>
  </si>
  <si>
    <t>bois bûches</t>
  </si>
  <si>
    <t>fioul</t>
  </si>
  <si>
    <t>Poêle</t>
  </si>
  <si>
    <t>granulés</t>
  </si>
  <si>
    <t>bûches</t>
  </si>
  <si>
    <t>Isolation des combles</t>
  </si>
  <si>
    <t>Isolation des parois opaques</t>
  </si>
  <si>
    <t xml:space="preserve">Source : fichiers d’aides à la rénovation Anah, calculs SDES </t>
  </si>
  <si>
    <t xml:space="preserve"> par type de geste, en 2018 et 2019 (en %)</t>
  </si>
  <si>
    <t>Date de construction</t>
  </si>
  <si>
    <t>Statut d'occupation</t>
  </si>
  <si>
    <t>Surface habitable du parc des résidences principales (en m²)</t>
  </si>
  <si>
    <t>Economies d'énergie rapportées à la surface habitable (en MWh pour 100 m²)</t>
  </si>
  <si>
    <t>Nb logements aidés</t>
  </si>
  <si>
    <t>Economies d'énergie (en MWh/an)</t>
  </si>
  <si>
    <t xml:space="preserve">« Habiter mieux Sérénité » (HMS) </t>
  </si>
  <si>
    <t>2016-2020</t>
  </si>
  <si>
    <t>Ma Prime Renov (MPR)</t>
  </si>
  <si>
    <t>-</t>
  </si>
  <si>
    <t xml:space="preserve">* Ne sont pas pris en compte dans les économies d'énergie de ce tableau la rénovation globale, la régulation par sonde de température extérieure, le robinet thermostatique, le système de régulation par programmation d'intermittence, le récupérateur de chaleur à condensation, l'optimiseur de relance en chauffage collectif, le système de variation électronique de vitesse sur une pompe. </t>
  </si>
  <si>
    <t>MPR</t>
  </si>
  <si>
    <t>en 2020</t>
  </si>
  <si>
    <t>Autre</t>
  </si>
  <si>
    <t xml:space="preserve">Tableau 3 : nombre de logements ayant bénéficié d'un CITE </t>
  </si>
  <si>
    <t>Graphique 3 : économies d'énergie par type de gestes aidés dans le cadre du CITE (en TWh/an)</t>
  </si>
  <si>
    <t>Graphique 4 : économies d'énergie par type de gestes aidés dans le cadre des CEE (en TWh/an)</t>
  </si>
  <si>
    <t xml:space="preserve">Tableau 2 : nombre de logements ayant bénéficié d'un CITE, de CEE ou de MPR (hors doubles comptes) </t>
  </si>
  <si>
    <r>
      <t>Graphique 2</t>
    </r>
    <r>
      <rPr>
        <b/>
        <sz val="10.5"/>
        <color theme="1"/>
        <rFont val="Calibri"/>
        <family val="2"/>
        <scheme val="minor"/>
      </rPr>
      <t xml:space="preserve"> : économies d'énergie par type de gestes aidés dans le </t>
    </r>
    <r>
      <rPr>
        <b/>
        <sz val="11"/>
        <color theme="1"/>
        <rFont val="Calibri"/>
        <family val="2"/>
        <scheme val="minor"/>
      </rPr>
      <t>cadre des CEE, du CITE et de MPR</t>
    </r>
    <r>
      <rPr>
        <b/>
        <sz val="11"/>
        <color theme="1"/>
        <rFont val="Marianne"/>
        <family val="3"/>
      </rPr>
      <t xml:space="preserve"> </t>
    </r>
    <r>
      <rPr>
        <b/>
        <sz val="11"/>
        <color theme="1"/>
        <rFont val="Calibri"/>
        <family val="2"/>
        <scheme val="minor"/>
      </rPr>
      <t>(en TWh)</t>
    </r>
  </si>
  <si>
    <t xml:space="preserve">Tableau 4 : nombre de logements ayant bénéficié de CEE </t>
  </si>
  <si>
    <t>Graphique : économies d’énergie rapportées à la surface habitable, en 2020</t>
  </si>
  <si>
    <t>Graphique 9 : économies d’énergie par type de communes, en 2020</t>
  </si>
  <si>
    <t>Graphique 5 : économies d'énergie par gestes aidés dans le cadre de MaPrimeRénov’ (en TWh/an)</t>
  </si>
  <si>
    <t xml:space="preserve">     Isolation Toitures - Terrasses - Combles</t>
  </si>
  <si>
    <t xml:space="preserve">     Isolation murs</t>
  </si>
  <si>
    <t xml:space="preserve">  Chauffage</t>
  </si>
  <si>
    <t xml:space="preserve">     dont fonctionnant au bois ou biomasse</t>
  </si>
  <si>
    <t xml:space="preserve">     autres</t>
  </si>
  <si>
    <t xml:space="preserve">  Pompes à chaleur (PAC)</t>
  </si>
  <si>
    <t xml:space="preserve">  ECS</t>
  </si>
  <si>
    <t>Tableau 5 : nombre de logements ayant bénéficié de MaPrimeRenov'</t>
  </si>
  <si>
    <t xml:space="preserve">Source : Anah, calculs SDES </t>
  </si>
  <si>
    <r>
      <t>Tableau 7 : nombre de logements ayant bénéficié d'aides à la rénovation</t>
    </r>
    <r>
      <rPr>
        <b/>
        <vertAlign val="superscript"/>
        <sz val="11"/>
        <color theme="1"/>
        <rFont val="Calibri"/>
        <family val="2"/>
        <scheme val="minor"/>
      </rPr>
      <t>(1)</t>
    </r>
    <r>
      <rPr>
        <b/>
        <sz val="11"/>
        <color theme="1"/>
        <rFont val="Calibri"/>
        <family val="2"/>
        <scheme val="minor"/>
      </rPr>
      <t>,</t>
    </r>
  </si>
  <si>
    <r>
      <t>Tableau 8 : nombre de logements ayant bénéficié d'aides à la rénovation</t>
    </r>
    <r>
      <rPr>
        <b/>
        <vertAlign val="superscript"/>
        <sz val="11"/>
        <color theme="1"/>
        <rFont val="Calibri"/>
        <family val="2"/>
        <scheme val="minor"/>
      </rPr>
      <t>(1)</t>
    </r>
    <r>
      <rPr>
        <b/>
        <sz val="11"/>
        <color theme="1"/>
        <rFont val="Calibri"/>
        <family val="2"/>
        <scheme val="minor"/>
      </rPr>
      <t>,</t>
    </r>
  </si>
  <si>
    <t xml:space="preserve">Tableau 9 : nombre de logements aidés et économies d'énergie conventionnelles associées </t>
  </si>
  <si>
    <t xml:space="preserve">Tableau 10 : nombre de logements aidés et économies d'énergie conventionnelles associées </t>
  </si>
  <si>
    <t xml:space="preserve">Cartes 1 : économies d’énergie 2020 rapportées à la surface du parc des résidences principales </t>
  </si>
  <si>
    <t>Graphique 10 : économies d’énergie 2020, par statut d’occupation du logement</t>
  </si>
  <si>
    <t xml:space="preserve">Graphique 11 : économies d’énergie 2016 et 2020 des CITE, CEE, MPR ou Habiter mieux sérénité, </t>
  </si>
  <si>
    <t>Graphique 14 : économies d’énergie 2020 des CEE, par déciles de revenus et type de logement</t>
  </si>
  <si>
    <t>par déciles de revenus disponibles par unité de consommation des ménages occupants</t>
  </si>
  <si>
    <t>par déciles de revenus des ménages occupants et type de logement</t>
  </si>
  <si>
    <t xml:space="preserve">Graphique 12 : économies d’énergie 2020 des CEE, CITE, MPR ou Habiter mieux sérénité </t>
  </si>
  <si>
    <t>Graphique 13 : économies d’énergie, en 2020, par déciles de revenus des ménages occupants selon le type d’aide</t>
  </si>
  <si>
    <t>(3) Les totaux comptabilisent les logements bénéficiant d’au moins une des aides mentionnées. Ces totaux sont inférieurs à la somme des aides prises séparément du fait de possibles cumuls d’aides.</t>
  </si>
  <si>
    <r>
      <t xml:space="preserve">Total </t>
    </r>
    <r>
      <rPr>
        <b/>
        <i/>
        <vertAlign val="superscript"/>
        <sz val="10"/>
        <color rgb="FF000000"/>
        <rFont val="Calibri"/>
        <family val="2"/>
        <scheme val="minor"/>
      </rPr>
      <t>(3)</t>
    </r>
    <r>
      <rPr>
        <b/>
        <i/>
        <sz val="10"/>
        <color rgb="FF000000"/>
        <rFont val="Calibri"/>
        <family val="2"/>
        <scheme val="minor"/>
      </rPr>
      <t xml:space="preserve"> CITE, CEE, MPR</t>
    </r>
  </si>
  <si>
    <r>
      <t>Total</t>
    </r>
    <r>
      <rPr>
        <b/>
        <i/>
        <vertAlign val="superscript"/>
        <sz val="10"/>
        <color rgb="FF000000"/>
        <rFont val="Calibri"/>
        <family val="2"/>
        <scheme val="minor"/>
      </rPr>
      <t>(3)</t>
    </r>
    <r>
      <rPr>
        <b/>
        <sz val="10"/>
        <color rgb="FF000000"/>
        <rFont val="Calibri"/>
        <family val="2"/>
        <scheme val="minor"/>
      </rPr>
      <t xml:space="preserve"> CITE, CEE, MPR, HMS</t>
    </r>
  </si>
  <si>
    <t xml:space="preserve">(2) L’identification du nombre de logements concernés par les rénovations est plus délicate dans le collectif. </t>
  </si>
  <si>
    <r>
      <t>Total</t>
    </r>
    <r>
      <rPr>
        <b/>
        <vertAlign val="superscript"/>
        <sz val="10"/>
        <color rgb="FF000000"/>
        <rFont val="Calibri"/>
        <family val="2"/>
        <scheme val="minor"/>
      </rPr>
      <t>(2)</t>
    </r>
    <r>
      <rPr>
        <sz val="10"/>
        <color rgb="FF000000"/>
        <rFont val="Calibri"/>
        <family val="2"/>
        <scheme val="minor"/>
      </rPr>
      <t xml:space="preserve"> CITE, CEE, MPR,</t>
    </r>
  </si>
  <si>
    <r>
      <t>Total</t>
    </r>
    <r>
      <rPr>
        <b/>
        <vertAlign val="superscript"/>
        <sz val="10"/>
        <color rgb="FF000000"/>
        <rFont val="Calibri"/>
        <family val="2"/>
        <scheme val="minor"/>
      </rPr>
      <t>(2)</t>
    </r>
    <r>
      <rPr>
        <b/>
        <sz val="10"/>
        <color rgb="FF000000"/>
        <rFont val="Calibri"/>
        <family val="2"/>
        <scheme val="minor"/>
      </rPr>
      <t xml:space="preserve"> CITE, CEE, MPR, HMS</t>
    </r>
  </si>
  <si>
    <r>
      <t>Total</t>
    </r>
    <r>
      <rPr>
        <b/>
        <vertAlign val="superscript"/>
        <sz val="10"/>
        <color rgb="FF000000"/>
        <rFont val="Calibri"/>
        <family val="2"/>
        <scheme val="minor"/>
      </rPr>
      <t>(3)</t>
    </r>
    <r>
      <rPr>
        <sz val="10"/>
        <color rgb="FF000000"/>
        <rFont val="Calibri"/>
        <family val="2"/>
        <scheme val="minor"/>
      </rPr>
      <t xml:space="preserve"> CITE, CEE, MPR,</t>
    </r>
  </si>
  <si>
    <r>
      <t>Total</t>
    </r>
    <r>
      <rPr>
        <b/>
        <vertAlign val="superscript"/>
        <sz val="10"/>
        <color rgb="FF000000"/>
        <rFont val="Calibri"/>
        <family val="2"/>
        <scheme val="minor"/>
      </rPr>
      <t>(3)</t>
    </r>
    <r>
      <rPr>
        <b/>
        <sz val="10"/>
        <color rgb="FF000000"/>
        <rFont val="Calibri"/>
        <family val="2"/>
        <scheme val="minor"/>
      </rPr>
      <t xml:space="preserve"> CITE, CEE, MPR, HMS</t>
    </r>
  </si>
  <si>
    <t>(2) Les totaux comptabilisent les logements bénéficiant d’au moins une des aides mentionnées. Ces totaux sont inférieurs à la somme des aides prises séparément du fait de possibles cumuls d’aides.</t>
  </si>
  <si>
    <t>MaPrimeRenov' (MPR)</t>
  </si>
  <si>
    <t>Nb de logements (en milliers)</t>
  </si>
  <si>
    <t xml:space="preserve">Nb de logements aidés </t>
  </si>
  <si>
    <r>
      <t xml:space="preserve">Nb de logements aidés </t>
    </r>
    <r>
      <rPr>
        <b/>
        <vertAlign val="superscript"/>
        <sz val="10"/>
        <color rgb="FF000000"/>
        <rFont val="Calibri"/>
        <family val="2"/>
        <scheme val="minor"/>
      </rPr>
      <t xml:space="preserve">(2) </t>
    </r>
  </si>
  <si>
    <t>Nb de logements aidés</t>
  </si>
  <si>
    <t>* Ventilation, raccordement réseaux de chaleur.</t>
  </si>
  <si>
    <t>Économies d'énergie (en TWh)</t>
  </si>
  <si>
    <t>Économies d'énergie (en MWh/an)</t>
  </si>
  <si>
    <t xml:space="preserve">Économies d'énergie </t>
  </si>
  <si>
    <t xml:space="preserve">Source : fichiers d’aides à la rénovation (DGFip, Anah, DGEC), taxe d’habitation, calculs SDES </t>
  </si>
  <si>
    <t>Économies d'énergie (en MWh)</t>
  </si>
  <si>
    <t>Économies d'énergie</t>
  </si>
  <si>
    <t xml:space="preserve">Nb de logements aidés (2) </t>
  </si>
  <si>
    <t xml:space="preserve">Nb de logements aidés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</si>
</sst>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
    <numFmt numFmtId="167" formatCode="#,##0.000"/>
  </numFmts>
  <fonts count="29"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i/>
      <sz val="11"/>
      <color theme="1"/>
      <name val="Calibri"/>
      <family val="2"/>
      <scheme val="minor"/>
    </font>
    <font>
      <sz val="11"/>
      <color theme="1"/>
      <name val="Calibri"/>
      <family val="2"/>
      <scheme val="minor"/>
    </font>
    <font>
      <sz val="10"/>
      <name val="Calibri"/>
      <family val="2"/>
      <scheme val="minor"/>
    </font>
    <font>
      <sz val="11"/>
      <name val="Calibri"/>
      <family val="2"/>
      <scheme val="minor"/>
    </font>
    <font>
      <b/>
      <sz val="11"/>
      <name val="Calibri"/>
      <family val="2"/>
      <scheme val="minor"/>
    </font>
    <font>
      <b/>
      <sz val="10"/>
      <name val="Calibri"/>
      <family val="2"/>
      <scheme val="minor"/>
    </font>
    <font>
      <b/>
      <i/>
      <sz val="10"/>
      <color theme="1"/>
      <name val="Calibri"/>
      <family val="2"/>
      <scheme val="minor"/>
    </font>
    <font>
      <b/>
      <sz val="10.5"/>
      <color theme="1"/>
      <name val="Calibri"/>
      <family val="2"/>
      <scheme val="minor"/>
    </font>
    <font>
      <b/>
      <sz val="11"/>
      <color theme="1"/>
      <name val="Marianne"/>
      <family val="3"/>
    </font>
    <font>
      <sz val="10.5"/>
      <color theme="1"/>
      <name val="Calibri"/>
      <family val="2"/>
      <scheme val="minor"/>
    </font>
    <font>
      <b/>
      <i/>
      <sz val="10"/>
      <color theme="1"/>
      <name val="Marianne"/>
      <family val="3"/>
    </font>
    <font>
      <sz val="10"/>
      <color rgb="FF000000"/>
      <name val="Calibri"/>
      <family val="2"/>
      <scheme val="minor"/>
    </font>
    <font>
      <b/>
      <sz val="10"/>
      <color rgb="FF000000"/>
      <name val="Calibri"/>
      <family val="2"/>
      <scheme val="minor"/>
    </font>
    <font>
      <b/>
      <vertAlign val="superscript"/>
      <sz val="10"/>
      <color rgb="FF000000"/>
      <name val="Calibri"/>
      <family val="2"/>
      <scheme val="minor"/>
    </font>
    <font>
      <i/>
      <sz val="10"/>
      <color rgb="FF000000"/>
      <name val="Calibri"/>
      <family val="2"/>
      <scheme val="minor"/>
    </font>
    <font>
      <b/>
      <i/>
      <sz val="10"/>
      <color rgb="FF000000"/>
      <name val="Calibri"/>
      <family val="2"/>
      <scheme val="minor"/>
    </font>
    <font>
      <b/>
      <i/>
      <vertAlign val="superscript"/>
      <sz val="10"/>
      <color rgb="FF000000"/>
      <name val="Calibri"/>
      <family val="2"/>
      <scheme val="minor"/>
    </font>
    <font>
      <b/>
      <sz val="10.5"/>
      <color theme="1"/>
      <name val="Marianne"/>
      <family val="3"/>
    </font>
    <font>
      <sz val="10"/>
      <color rgb="FF000000"/>
      <name val="Calibri"/>
      <family val="2"/>
    </font>
    <font>
      <i/>
      <sz val="9"/>
      <color theme="1"/>
      <name val="Calibri"/>
      <family val="2"/>
      <scheme val="minor"/>
    </font>
    <font>
      <b/>
      <sz val="10"/>
      <color rgb="FF000000"/>
      <name val="Calibri"/>
      <family val="2"/>
    </font>
    <font>
      <b/>
      <vertAlign val="superscript"/>
      <sz val="11"/>
      <color theme="1"/>
      <name val="Calibri"/>
      <family val="2"/>
      <scheme val="minor"/>
    </font>
    <font>
      <i/>
      <sz val="10"/>
      <name val="Calibri"/>
      <family val="2"/>
      <scheme val="minor"/>
    </font>
    <font>
      <b/>
      <i/>
      <sz val="1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9" fontId="6" fillId="0" borderId="0" applyFont="0" applyFill="0" applyBorder="0" applyAlignment="0" applyProtection="0"/>
  </cellStyleXfs>
  <cellXfs count="196">
    <xf numFmtId="0" fontId="0" fillId="0" borderId="0" xfId="0"/>
    <xf numFmtId="0" fontId="1" fillId="0" borderId="0" xfId="0" applyFont="1"/>
    <xf numFmtId="0" fontId="1" fillId="0" borderId="0" xfId="0" applyFont="1" applyFill="1"/>
    <xf numFmtId="0" fontId="2" fillId="2" borderId="0" xfId="0" applyFont="1" applyFill="1"/>
    <xf numFmtId="0" fontId="2" fillId="2" borderId="1" xfId="0" applyFont="1" applyFill="1" applyBorder="1" applyAlignment="1">
      <alignment horizontal="center"/>
    </xf>
    <xf numFmtId="0" fontId="3" fillId="0" borderId="1" xfId="0" applyFont="1" applyBorder="1"/>
    <xf numFmtId="0" fontId="0" fillId="0" borderId="0" xfId="0" applyFont="1"/>
    <xf numFmtId="0" fontId="0" fillId="0" borderId="0" xfId="0" applyFill="1"/>
    <xf numFmtId="0" fontId="5" fillId="0" borderId="0" xfId="0" applyFont="1" applyFill="1"/>
    <xf numFmtId="3" fontId="3" fillId="0" borderId="1" xfId="0" applyNumberFormat="1" applyFont="1" applyFill="1" applyBorder="1"/>
    <xf numFmtId="0" fontId="2" fillId="0" borderId="0" xfId="0" applyFont="1" applyFill="1"/>
    <xf numFmtId="165" fontId="0" fillId="0" borderId="0" xfId="1" applyNumberFormat="1" applyFont="1"/>
    <xf numFmtId="0" fontId="7" fillId="0" borderId="1" xfId="0" applyFont="1" applyBorder="1"/>
    <xf numFmtId="0" fontId="0" fillId="0" borderId="0" xfId="0" applyAlignment="1">
      <alignment horizontal="center"/>
    </xf>
    <xf numFmtId="0" fontId="3" fillId="0" borderId="0" xfId="0" applyFont="1" applyBorder="1"/>
    <xf numFmtId="165" fontId="0" fillId="0" borderId="0" xfId="0" applyNumberFormat="1"/>
    <xf numFmtId="0" fontId="3" fillId="0" borderId="1" xfId="0" applyFont="1" applyBorder="1" applyAlignment="1">
      <alignment horizontal="left" vertical="center"/>
    </xf>
    <xf numFmtId="0" fontId="3" fillId="0" borderId="5" xfId="0" applyFont="1" applyFill="1" applyBorder="1" applyAlignment="1">
      <alignment horizontal="left" vertical="center"/>
    </xf>
    <xf numFmtId="0" fontId="3" fillId="0" borderId="5" xfId="0" applyFont="1" applyFill="1" applyBorder="1" applyAlignment="1">
      <alignment vertical="center"/>
    </xf>
    <xf numFmtId="164" fontId="3" fillId="0" borderId="1" xfId="0" applyNumberFormat="1" applyFont="1" applyFill="1" applyBorder="1"/>
    <xf numFmtId="4" fontId="3" fillId="0" borderId="1" xfId="0" applyNumberFormat="1" applyFont="1" applyFill="1" applyBorder="1"/>
    <xf numFmtId="3" fontId="3" fillId="0" borderId="0" xfId="0" applyNumberFormat="1" applyFont="1" applyFill="1" applyBorder="1"/>
    <xf numFmtId="0" fontId="3" fillId="0" borderId="1" xfId="0" applyFont="1" applyFill="1" applyBorder="1" applyAlignment="1">
      <alignment vertical="center"/>
    </xf>
    <xf numFmtId="4" fontId="7" fillId="0" borderId="1" xfId="0" applyNumberFormat="1" applyFont="1" applyFill="1" applyBorder="1"/>
    <xf numFmtId="0" fontId="7" fillId="0" borderId="5" xfId="0" applyFont="1" applyFill="1" applyBorder="1" applyAlignment="1">
      <alignment vertical="center"/>
    </xf>
    <xf numFmtId="0" fontId="1" fillId="2" borderId="1" xfId="0" applyFont="1" applyFill="1" applyBorder="1" applyAlignment="1">
      <alignment horizontal="center"/>
    </xf>
    <xf numFmtId="0" fontId="0" fillId="0" borderId="1" xfId="0" applyBorder="1" applyAlignment="1">
      <alignment horizontal="left" vertical="top"/>
    </xf>
    <xf numFmtId="0" fontId="3" fillId="0" borderId="1" xfId="0" applyFont="1" applyBorder="1" applyAlignment="1">
      <alignment horizontal="left" vertical="center"/>
    </xf>
    <xf numFmtId="165" fontId="0" fillId="0" borderId="1" xfId="1" applyNumberFormat="1" applyFont="1" applyBorder="1" applyAlignment="1"/>
    <xf numFmtId="0" fontId="2" fillId="0" borderId="1" xfId="0" applyFont="1" applyBorder="1" applyAlignment="1">
      <alignment horizontal="left" vertical="center"/>
    </xf>
    <xf numFmtId="0" fontId="9" fillId="0" borderId="0" xfId="0" applyFont="1"/>
    <xf numFmtId="165" fontId="8" fillId="0" borderId="1" xfId="1" applyNumberFormat="1" applyFont="1" applyBorder="1" applyAlignment="1"/>
    <xf numFmtId="165" fontId="7" fillId="0" borderId="1" xfId="1" applyNumberFormat="1" applyFont="1" applyBorder="1" applyAlignment="1">
      <alignment horizontal="center"/>
    </xf>
    <xf numFmtId="3" fontId="7" fillId="0" borderId="1" xfId="0" applyNumberFormat="1" applyFont="1" applyFill="1" applyBorder="1"/>
    <xf numFmtId="164" fontId="7" fillId="0" borderId="1" xfId="0" applyNumberFormat="1" applyFont="1" applyFill="1" applyBorder="1"/>
    <xf numFmtId="0" fontId="4" fillId="0" borderId="0" xfId="0" applyFont="1" applyAlignment="1">
      <alignment vertical="center"/>
    </xf>
    <xf numFmtId="0" fontId="1" fillId="0" borderId="0" xfId="0" applyFont="1" applyFill="1" applyAlignment="1"/>
    <xf numFmtId="0" fontId="1" fillId="0" borderId="0" xfId="0" applyFont="1" applyAlignment="1"/>
    <xf numFmtId="0" fontId="2" fillId="0" borderId="0" xfId="0" applyFont="1"/>
    <xf numFmtId="0" fontId="3" fillId="0" borderId="0" xfId="0" applyFont="1"/>
    <xf numFmtId="0" fontId="2" fillId="0" borderId="1" xfId="0" applyFont="1" applyBorder="1"/>
    <xf numFmtId="165" fontId="7" fillId="0" borderId="1" xfId="0" applyNumberFormat="1" applyFont="1" applyBorder="1"/>
    <xf numFmtId="165" fontId="3" fillId="0" borderId="0" xfId="0" applyNumberFormat="1" applyFont="1"/>
    <xf numFmtId="0" fontId="3" fillId="0" borderId="2" xfId="0" applyFont="1" applyBorder="1" applyAlignment="1">
      <alignment horizontal="left" vertical="top"/>
    </xf>
    <xf numFmtId="0" fontId="14" fillId="0" borderId="0" xfId="0" applyFont="1"/>
    <xf numFmtId="0" fontId="12" fillId="0" borderId="1" xfId="0" applyFont="1" applyBorder="1"/>
    <xf numFmtId="0" fontId="14" fillId="0" borderId="7" xfId="0" applyFont="1" applyBorder="1" applyAlignment="1">
      <alignment horizontal="left" vertical="top"/>
    </xf>
    <xf numFmtId="0" fontId="14" fillId="0" borderId="2" xfId="0" applyFont="1" applyBorder="1" applyAlignment="1">
      <alignment horizontal="left" vertical="top"/>
    </xf>
    <xf numFmtId="0" fontId="15" fillId="0" borderId="0" xfId="0" applyFont="1"/>
    <xf numFmtId="0" fontId="4" fillId="0" borderId="0" xfId="0" applyFont="1" applyAlignment="1"/>
    <xf numFmtId="0" fontId="3" fillId="0" borderId="1" xfId="0" applyFont="1" applyBorder="1" applyAlignment="1">
      <alignment vertical="center" wrapText="1"/>
    </xf>
    <xf numFmtId="0" fontId="1" fillId="0" borderId="0" xfId="0" applyFont="1" applyAlignment="1">
      <alignment horizontal="left" vertical="center"/>
    </xf>
    <xf numFmtId="165" fontId="3" fillId="0" borderId="1" xfId="1" applyNumberFormat="1" applyFont="1" applyBorder="1" applyAlignment="1">
      <alignment horizontal="center" vertical="top"/>
    </xf>
    <xf numFmtId="165" fontId="3" fillId="0" borderId="1" xfId="1" applyNumberFormat="1" applyFont="1" applyBorder="1" applyAlignment="1">
      <alignment horizontal="center"/>
    </xf>
    <xf numFmtId="165" fontId="3" fillId="0" borderId="5" xfId="1" applyNumberFormat="1" applyFont="1" applyBorder="1" applyAlignment="1">
      <alignment horizontal="center" vertical="top"/>
    </xf>
    <xf numFmtId="165" fontId="3" fillId="0" borderId="5" xfId="1" applyNumberFormat="1" applyFont="1" applyBorder="1" applyAlignment="1">
      <alignment horizontal="center" vertical="top" wrapText="1"/>
    </xf>
    <xf numFmtId="0" fontId="3" fillId="0" borderId="1" xfId="0" applyFont="1" applyBorder="1" applyAlignment="1">
      <alignment horizontal="left" vertical="top"/>
    </xf>
    <xf numFmtId="0" fontId="3" fillId="0" borderId="5" xfId="0" applyFont="1" applyBorder="1" applyAlignment="1">
      <alignment horizontal="left" vertical="top"/>
    </xf>
    <xf numFmtId="0" fontId="3" fillId="0" borderId="5" xfId="0" applyFont="1" applyBorder="1" applyAlignment="1">
      <alignment horizontal="left" vertical="top" wrapText="1"/>
    </xf>
    <xf numFmtId="0" fontId="2" fillId="2" borderId="1" xfId="0" applyFont="1" applyFill="1" applyBorder="1"/>
    <xf numFmtId="0" fontId="4" fillId="0" borderId="0" xfId="0" applyFont="1" applyAlignment="1">
      <alignment horizontal="left" vertical="center"/>
    </xf>
    <xf numFmtId="0" fontId="4" fillId="0" borderId="0" xfId="0" applyFont="1" applyAlignment="1">
      <alignment horizontal="left"/>
    </xf>
    <xf numFmtId="0" fontId="2" fillId="0" borderId="1" xfId="0" applyFont="1" applyFill="1" applyBorder="1" applyAlignment="1">
      <alignment horizontal="left" vertical="top" wrapText="1"/>
    </xf>
    <xf numFmtId="165" fontId="2" fillId="0" borderId="1" xfId="1" applyNumberFormat="1" applyFont="1" applyBorder="1" applyAlignment="1">
      <alignment horizontal="center" vertical="top"/>
    </xf>
    <xf numFmtId="165" fontId="10" fillId="0" borderId="1" xfId="0" applyNumberFormat="1" applyFont="1" applyBorder="1"/>
    <xf numFmtId="0" fontId="4" fillId="0" borderId="0" xfId="0" applyFont="1"/>
    <xf numFmtId="0" fontId="4" fillId="0" borderId="0" xfId="0" applyFont="1" applyBorder="1" applyAlignment="1">
      <alignment horizontal="left" vertical="center"/>
    </xf>
    <xf numFmtId="3" fontId="10" fillId="0" borderId="1" xfId="0" applyNumberFormat="1" applyFont="1" applyFill="1" applyBorder="1"/>
    <xf numFmtId="164" fontId="10" fillId="0" borderId="1" xfId="0" applyNumberFormat="1" applyFont="1" applyFill="1" applyBorder="1"/>
    <xf numFmtId="0" fontId="11" fillId="0" borderId="1" xfId="0" applyFont="1" applyBorder="1" applyAlignment="1">
      <alignment vertical="center" wrapText="1"/>
    </xf>
    <xf numFmtId="0" fontId="1" fillId="0" borderId="0" xfId="0" applyFont="1" applyAlignment="1">
      <alignment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1" xfId="0" applyFont="1" applyFill="1" applyBorder="1" applyAlignment="1">
      <alignment horizontal="center"/>
    </xf>
    <xf numFmtId="3" fontId="2" fillId="0" borderId="1" xfId="0" applyNumberFormat="1" applyFont="1" applyBorder="1"/>
    <xf numFmtId="0" fontId="3" fillId="2" borderId="5" xfId="0" applyFont="1" applyFill="1" applyBorder="1"/>
    <xf numFmtId="0" fontId="2" fillId="2" borderId="6" xfId="0" applyFont="1" applyFill="1" applyBorder="1"/>
    <xf numFmtId="0" fontId="2" fillId="2" borderId="8" xfId="0" applyFont="1" applyFill="1" applyBorder="1"/>
    <xf numFmtId="0" fontId="12" fillId="0" borderId="0" xfId="0" applyFont="1" applyAlignment="1">
      <alignment horizontal="left" vertical="center"/>
    </xf>
    <xf numFmtId="165" fontId="7" fillId="0" borderId="1" xfId="1" applyNumberFormat="1" applyFont="1" applyBorder="1" applyAlignment="1"/>
    <xf numFmtId="165" fontId="10" fillId="0" borderId="1" xfId="1" applyNumberFormat="1" applyFont="1" applyBorder="1" applyAlignment="1"/>
    <xf numFmtId="165" fontId="2" fillId="0" borderId="1" xfId="1" applyNumberFormat="1" applyFont="1" applyBorder="1" applyAlignment="1"/>
    <xf numFmtId="165" fontId="2" fillId="0" borderId="1" xfId="0" applyNumberFormat="1" applyFont="1" applyBorder="1"/>
    <xf numFmtId="0" fontId="0" fillId="0" borderId="0" xfId="0" applyFont="1" applyAlignment="1">
      <alignment horizontal="left"/>
    </xf>
    <xf numFmtId="0" fontId="4" fillId="0" borderId="0" xfId="0" applyFont="1" applyAlignment="1">
      <alignment horizontal="left" vertical="center"/>
    </xf>
    <xf numFmtId="0" fontId="16" fillId="0" borderId="1" xfId="0" applyFont="1" applyBorder="1" applyAlignment="1">
      <alignment vertical="center"/>
    </xf>
    <xf numFmtId="0" fontId="10" fillId="0" borderId="1" xfId="0" applyFont="1" applyBorder="1"/>
    <xf numFmtId="3" fontId="3" fillId="0" borderId="1" xfId="0" applyNumberFormat="1" applyFont="1" applyBorder="1" applyAlignment="1">
      <alignment horizontal="right" vertical="center"/>
    </xf>
    <xf numFmtId="0" fontId="19" fillId="0" borderId="1" xfId="0" applyFont="1" applyBorder="1" applyAlignment="1">
      <alignment vertical="center"/>
    </xf>
    <xf numFmtId="0" fontId="4" fillId="0" borderId="1" xfId="0" applyFont="1" applyBorder="1" applyAlignment="1">
      <alignment horizontal="right" vertical="center"/>
    </xf>
    <xf numFmtId="3" fontId="2" fillId="0" borderId="1" xfId="0" applyNumberFormat="1" applyFont="1" applyBorder="1" applyAlignment="1">
      <alignment horizontal="right" vertical="center"/>
    </xf>
    <xf numFmtId="3" fontId="17" fillId="0" borderId="1" xfId="0" applyNumberFormat="1" applyFont="1" applyBorder="1" applyAlignment="1">
      <alignment horizontal="right" vertical="center"/>
    </xf>
    <xf numFmtId="0" fontId="20" fillId="0" borderId="1" xfId="0" applyFont="1" applyBorder="1" applyAlignment="1">
      <alignment vertical="center"/>
    </xf>
    <xf numFmtId="0" fontId="17" fillId="0" borderId="1" xfId="0" applyFont="1" applyBorder="1" applyAlignment="1">
      <alignment vertical="center"/>
    </xf>
    <xf numFmtId="0" fontId="2" fillId="3" borderId="1" xfId="0" applyFont="1" applyFill="1" applyBorder="1" applyAlignment="1">
      <alignment horizontal="justify" vertical="center"/>
    </xf>
    <xf numFmtId="0" fontId="2" fillId="3" borderId="1" xfId="0" applyFont="1" applyFill="1" applyBorder="1" applyAlignment="1">
      <alignment horizontal="center" vertical="center"/>
    </xf>
    <xf numFmtId="3" fontId="16" fillId="0" borderId="1" xfId="0" applyNumberFormat="1" applyFont="1" applyBorder="1" applyAlignment="1">
      <alignment horizontal="right" vertical="center"/>
    </xf>
    <xf numFmtId="0" fontId="19" fillId="0" borderId="1" xfId="0" applyFont="1" applyBorder="1" applyAlignment="1">
      <alignment horizontal="right" vertical="center"/>
    </xf>
    <xf numFmtId="0" fontId="16" fillId="0" borderId="1" xfId="0" applyFont="1" applyBorder="1" applyAlignment="1">
      <alignment horizontal="right" vertical="center"/>
    </xf>
    <xf numFmtId="0" fontId="11" fillId="0" borderId="0" xfId="0" applyFont="1" applyAlignment="1">
      <alignment horizontal="left"/>
    </xf>
    <xf numFmtId="0" fontId="17" fillId="3" borderId="1" xfId="0" applyFont="1" applyFill="1" applyBorder="1" applyAlignment="1">
      <alignment vertical="center"/>
    </xf>
    <xf numFmtId="0" fontId="16" fillId="3" borderId="1" xfId="0" applyFont="1" applyFill="1" applyBorder="1" applyAlignment="1">
      <alignment vertical="center"/>
    </xf>
    <xf numFmtId="0" fontId="24" fillId="0" borderId="0" xfId="0" applyFont="1" applyAlignment="1">
      <alignment vertical="center"/>
    </xf>
    <xf numFmtId="0" fontId="23" fillId="0" borderId="1" xfId="0" applyFont="1" applyBorder="1" applyAlignment="1">
      <alignment horizontal="left" vertical="center" indent="2"/>
    </xf>
    <xf numFmtId="0" fontId="23" fillId="0" borderId="1" xfId="0" applyFont="1" applyBorder="1" applyAlignment="1">
      <alignment horizontal="right" vertical="center" indent="2"/>
    </xf>
    <xf numFmtId="0" fontId="25" fillId="0" borderId="1" xfId="0" applyFont="1" applyBorder="1" applyAlignment="1">
      <alignment horizontal="right" vertical="center" indent="2"/>
    </xf>
    <xf numFmtId="0" fontId="3" fillId="2" borderId="1" xfId="0" applyFont="1" applyFill="1" applyBorder="1"/>
    <xf numFmtId="0" fontId="16" fillId="2" borderId="1" xfId="0" applyFont="1" applyFill="1" applyBorder="1" applyAlignment="1">
      <alignment vertical="center"/>
    </xf>
    <xf numFmtId="0" fontId="17" fillId="2" borderId="1" xfId="0" applyFont="1" applyFill="1" applyBorder="1" applyAlignment="1">
      <alignment horizontal="center" vertical="center"/>
    </xf>
    <xf numFmtId="0" fontId="17" fillId="2" borderId="1" xfId="0" applyFont="1" applyFill="1" applyBorder="1" applyAlignment="1">
      <alignment vertical="center"/>
    </xf>
    <xf numFmtId="0" fontId="2" fillId="2" borderId="1" xfId="0" applyFont="1" applyFill="1" applyBorder="1" applyAlignment="1">
      <alignment horizontal="left" vertical="center" wrapText="1"/>
    </xf>
    <xf numFmtId="0" fontId="25" fillId="2" borderId="1" xfId="0" applyFont="1" applyFill="1" applyBorder="1" applyAlignment="1">
      <alignment horizontal="center" vertical="center"/>
    </xf>
    <xf numFmtId="0" fontId="2" fillId="2" borderId="1" xfId="0" applyFont="1" applyFill="1" applyBorder="1" applyAlignment="1">
      <alignment horizontal="right" vertical="center"/>
    </xf>
    <xf numFmtId="0" fontId="2" fillId="2" borderId="5" xfId="0" applyFont="1" applyFill="1" applyBorder="1" applyAlignment="1">
      <alignment horizontal="right" vertical="center"/>
    </xf>
    <xf numFmtId="0" fontId="16" fillId="0" borderId="1" xfId="0" applyFont="1" applyBorder="1" applyAlignment="1">
      <alignment vertical="center"/>
    </xf>
    <xf numFmtId="0" fontId="20" fillId="0" borderId="1" xfId="0" applyFont="1" applyBorder="1" applyAlignment="1">
      <alignment vertical="center"/>
    </xf>
    <xf numFmtId="166" fontId="20" fillId="0" borderId="1" xfId="0" applyNumberFormat="1" applyFont="1" applyBorder="1" applyAlignment="1">
      <alignment horizontal="right" vertical="center"/>
    </xf>
    <xf numFmtId="166" fontId="4" fillId="0" borderId="1" xfId="0" applyNumberFormat="1" applyFont="1" applyBorder="1" applyAlignment="1">
      <alignment horizontal="right" vertical="center"/>
    </xf>
    <xf numFmtId="164" fontId="3" fillId="0" borderId="1" xfId="0" applyNumberFormat="1" applyFont="1" applyFill="1" applyBorder="1" applyAlignment="1">
      <alignment horizontal="right"/>
    </xf>
    <xf numFmtId="3" fontId="7" fillId="0" borderId="1" xfId="0" applyNumberFormat="1" applyFont="1" applyFill="1" applyBorder="1" applyAlignment="1">
      <alignment horizontal="right"/>
    </xf>
    <xf numFmtId="164" fontId="2" fillId="0" borderId="1" xfId="0" applyNumberFormat="1" applyFont="1" applyFill="1" applyBorder="1" applyAlignment="1">
      <alignment horizontal="right"/>
    </xf>
    <xf numFmtId="166" fontId="11" fillId="0" borderId="1" xfId="0" applyNumberFormat="1" applyFont="1" applyBorder="1" applyAlignment="1">
      <alignment horizontal="right" vertical="center"/>
    </xf>
    <xf numFmtId="164" fontId="4" fillId="0" borderId="1" xfId="0" applyNumberFormat="1" applyFont="1" applyFill="1" applyBorder="1" applyAlignment="1">
      <alignment horizontal="right"/>
    </xf>
    <xf numFmtId="165" fontId="3" fillId="0" borderId="5" xfId="1" applyNumberFormat="1" applyFont="1" applyBorder="1" applyAlignment="1">
      <alignment horizontal="center" vertical="center" wrapText="1"/>
    </xf>
    <xf numFmtId="165" fontId="7" fillId="0" borderId="1" xfId="1" applyNumberFormat="1" applyFont="1" applyBorder="1" applyAlignment="1">
      <alignment horizontal="center" vertical="center"/>
    </xf>
    <xf numFmtId="165" fontId="3" fillId="0" borderId="1" xfId="1" applyNumberFormat="1" applyFont="1" applyBorder="1" applyAlignment="1">
      <alignment horizontal="center" vertical="center"/>
    </xf>
    <xf numFmtId="3" fontId="3" fillId="0" borderId="0" xfId="0" applyNumberFormat="1" applyFont="1"/>
    <xf numFmtId="166" fontId="19" fillId="0" borderId="1" xfId="0" applyNumberFormat="1" applyFont="1" applyBorder="1" applyAlignment="1">
      <alignment horizontal="right" vertical="center"/>
    </xf>
    <xf numFmtId="0" fontId="16" fillId="0" borderId="1" xfId="0" applyFont="1" applyBorder="1" applyAlignment="1">
      <alignment vertical="center"/>
    </xf>
    <xf numFmtId="0" fontId="2" fillId="2" borderId="1" xfId="0" applyFont="1" applyFill="1" applyBorder="1" applyAlignment="1">
      <alignment horizontal="center"/>
    </xf>
    <xf numFmtId="0" fontId="17" fillId="0" borderId="1" xfId="0" applyFont="1" applyBorder="1" applyAlignment="1">
      <alignment vertical="center"/>
    </xf>
    <xf numFmtId="0" fontId="1" fillId="0" borderId="0" xfId="0" applyFont="1" applyAlignment="1"/>
    <xf numFmtId="0" fontId="16" fillId="0" borderId="1" xfId="0" applyFont="1" applyBorder="1" applyAlignment="1">
      <alignment vertical="center"/>
    </xf>
    <xf numFmtId="0" fontId="20" fillId="0" borderId="1" xfId="0" applyFont="1" applyBorder="1" applyAlignment="1">
      <alignment vertical="center"/>
    </xf>
    <xf numFmtId="3" fontId="3" fillId="0" borderId="1" xfId="0" quotePrefix="1" applyNumberFormat="1" applyFont="1" applyBorder="1" applyAlignment="1">
      <alignment horizontal="center" vertical="center"/>
    </xf>
    <xf numFmtId="166" fontId="16" fillId="0" borderId="1" xfId="0" applyNumberFormat="1" applyFont="1" applyBorder="1" applyAlignment="1">
      <alignment horizontal="right" vertical="center"/>
    </xf>
    <xf numFmtId="2" fontId="0" fillId="0" borderId="0" xfId="0" applyNumberFormat="1"/>
    <xf numFmtId="166" fontId="0" fillId="0" borderId="0" xfId="0" applyNumberFormat="1"/>
    <xf numFmtId="0" fontId="2" fillId="0" borderId="1" xfId="0" applyFont="1" applyFill="1" applyBorder="1"/>
    <xf numFmtId="0" fontId="10" fillId="0" borderId="1" xfId="0" applyFont="1" applyFill="1" applyBorder="1"/>
    <xf numFmtId="0" fontId="2" fillId="0" borderId="1" xfId="0" applyFont="1" applyFill="1" applyBorder="1" applyAlignment="1">
      <alignment horizontal="center"/>
    </xf>
    <xf numFmtId="0" fontId="11" fillId="0" borderId="1" xfId="0" applyFont="1" applyFill="1" applyBorder="1"/>
    <xf numFmtId="0" fontId="3" fillId="0" borderId="1" xfId="0" applyFont="1" applyFill="1" applyBorder="1"/>
    <xf numFmtId="0" fontId="7" fillId="0" borderId="1" xfId="0" applyFont="1" applyFill="1" applyBorder="1"/>
    <xf numFmtId="164" fontId="7" fillId="0" borderId="1" xfId="0" applyNumberFormat="1" applyFont="1" applyFill="1" applyBorder="1" applyAlignment="1">
      <alignment horizontal="right"/>
    </xf>
    <xf numFmtId="0" fontId="4" fillId="0" borderId="1" xfId="0" applyFont="1" applyFill="1" applyBorder="1" applyAlignment="1"/>
    <xf numFmtId="0" fontId="27" fillId="0" borderId="1" xfId="0" applyFont="1" applyFill="1" applyBorder="1"/>
    <xf numFmtId="3" fontId="27" fillId="0" borderId="1" xfId="0" applyNumberFormat="1" applyFont="1" applyFill="1" applyBorder="1" applyAlignment="1">
      <alignment horizontal="right"/>
    </xf>
    <xf numFmtId="0" fontId="4" fillId="0" borderId="1" xfId="0" applyFont="1" applyFill="1" applyBorder="1"/>
    <xf numFmtId="0" fontId="28" fillId="0" borderId="1" xfId="0" applyFont="1" applyFill="1" applyBorder="1"/>
    <xf numFmtId="0" fontId="2" fillId="2" borderId="1" xfId="0" applyFont="1" applyFill="1" applyBorder="1" applyAlignment="1"/>
    <xf numFmtId="167" fontId="7" fillId="0" borderId="1" xfId="0" applyNumberFormat="1" applyFont="1" applyFill="1" applyBorder="1"/>
    <xf numFmtId="165" fontId="0" fillId="0" borderId="1" xfId="0" applyNumberFormat="1" applyFill="1" applyBorder="1"/>
    <xf numFmtId="2" fontId="0" fillId="0" borderId="1" xfId="0" applyNumberFormat="1" applyFill="1" applyBorder="1"/>
    <xf numFmtId="2" fontId="8" fillId="0" borderId="0" xfId="0" applyNumberFormat="1" applyFont="1" applyFill="1" applyAlignment="1">
      <alignment horizontal="center"/>
    </xf>
    <xf numFmtId="3" fontId="0" fillId="0" borderId="1" xfId="0" applyNumberFormat="1" applyBorder="1" applyAlignment="1">
      <alignment vertical="center" wrapText="1"/>
    </xf>
    <xf numFmtId="0" fontId="1" fillId="2" borderId="1" xfId="0" applyFont="1" applyFill="1" applyBorder="1"/>
    <xf numFmtId="0" fontId="24" fillId="0" borderId="0" xfId="0" applyFont="1" applyBorder="1" applyAlignment="1">
      <alignment horizontal="left" vertical="center"/>
    </xf>
    <xf numFmtId="3" fontId="0" fillId="0" borderId="0" xfId="0" applyNumberFormat="1"/>
    <xf numFmtId="9" fontId="0" fillId="0" borderId="0" xfId="1" applyFont="1"/>
    <xf numFmtId="11" fontId="7" fillId="0" borderId="1" xfId="0" applyNumberFormat="1" applyFont="1" applyFill="1" applyBorder="1" applyAlignment="1">
      <alignment horizontal="center"/>
    </xf>
    <xf numFmtId="0" fontId="1" fillId="0" borderId="0" xfId="0" applyFont="1" applyAlignment="1">
      <alignment horizontal="left" vertical="center"/>
    </xf>
    <xf numFmtId="0" fontId="0" fillId="0" borderId="0" xfId="0" applyFont="1" applyAlignment="1">
      <alignment horizontal="left" vertical="center"/>
    </xf>
    <xf numFmtId="0" fontId="4" fillId="0" borderId="0" xfId="0" applyFont="1" applyAlignment="1">
      <alignment horizontal="left" vertical="center"/>
    </xf>
    <xf numFmtId="0" fontId="16" fillId="0" borderId="1" xfId="0" applyFont="1" applyBorder="1" applyAlignment="1">
      <alignment horizontal="justify" vertical="center"/>
    </xf>
    <xf numFmtId="0" fontId="16" fillId="0" borderId="1" xfId="0" applyFont="1" applyBorder="1" applyAlignment="1">
      <alignment vertical="center"/>
    </xf>
    <xf numFmtId="0" fontId="20" fillId="0" borderId="1" xfId="0" applyFont="1" applyBorder="1" applyAlignment="1">
      <alignment horizontal="justify" vertical="center"/>
    </xf>
    <xf numFmtId="0" fontId="17" fillId="0" borderId="1" xfId="0" applyFont="1" applyBorder="1" applyAlignment="1">
      <alignment horizontal="justify" vertical="center"/>
    </xf>
    <xf numFmtId="0" fontId="3" fillId="0" borderId="1" xfId="0" applyFont="1" applyBorder="1" applyAlignment="1">
      <alignment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4" fillId="0" borderId="0" xfId="0" applyFont="1" applyAlignment="1">
      <alignment horizontal="left"/>
    </xf>
    <xf numFmtId="0" fontId="20" fillId="0" borderId="1" xfId="0" applyFont="1" applyBorder="1" applyAlignment="1">
      <alignment vertical="center"/>
    </xf>
    <xf numFmtId="0" fontId="17" fillId="0" borderId="1" xfId="0" applyFont="1" applyBorder="1" applyAlignment="1">
      <alignment vertical="center"/>
    </xf>
    <xf numFmtId="0" fontId="1" fillId="0" borderId="0" xfId="0" applyFont="1" applyAlignment="1">
      <alignment horizontal="left"/>
    </xf>
    <xf numFmtId="0" fontId="4" fillId="0" borderId="9" xfId="0" applyFont="1" applyBorder="1" applyAlignment="1">
      <alignment horizontal="left" vertical="top" wrapText="1"/>
    </xf>
    <xf numFmtId="0" fontId="3" fillId="2" borderId="4" xfId="0" applyFont="1" applyFill="1" applyBorder="1" applyAlignment="1">
      <alignment horizont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3" fillId="0" borderId="1" xfId="0" applyFont="1" applyBorder="1" applyAlignment="1">
      <alignment horizontal="left" vertical="center" indent="2"/>
    </xf>
    <xf numFmtId="0" fontId="25" fillId="0" borderId="1" xfId="0" applyFont="1" applyBorder="1" applyAlignment="1">
      <alignment horizontal="left" vertical="center" indent="2"/>
    </xf>
    <xf numFmtId="0" fontId="25" fillId="2" borderId="1" xfId="0" applyFont="1" applyFill="1" applyBorder="1" applyAlignment="1">
      <alignment horizontal="left" vertical="center" indent="2"/>
    </xf>
    <xf numFmtId="0" fontId="24" fillId="0" borderId="9" xfId="0" applyFont="1" applyBorder="1" applyAlignment="1">
      <alignment horizontal="left" vertical="center"/>
    </xf>
    <xf numFmtId="0" fontId="16" fillId="0" borderId="1" xfId="0" applyFont="1" applyBorder="1" applyAlignment="1">
      <alignment vertical="center" wrapText="1"/>
    </xf>
    <xf numFmtId="0" fontId="1" fillId="0" borderId="0" xfId="0" applyFont="1" applyAlignment="1"/>
    <xf numFmtId="0" fontId="24" fillId="0" borderId="0" xfId="0" applyFont="1" applyBorder="1" applyAlignment="1">
      <alignment horizontal="left" vertical="center"/>
    </xf>
    <xf numFmtId="0" fontId="4" fillId="0" borderId="9" xfId="0" applyFont="1" applyBorder="1" applyAlignment="1">
      <alignment horizontal="left" vertical="center"/>
    </xf>
    <xf numFmtId="0" fontId="4" fillId="0" borderId="0" xfId="0" applyFont="1" applyBorder="1" applyAlignment="1">
      <alignment horizontal="left" vertical="center"/>
    </xf>
  </cellXfs>
  <cellStyles count="2">
    <cellStyle name="Normal" xfId="0" builtinId="0"/>
    <cellStyle name="Pourcentage" xfId="1" builtinId="5"/>
  </cellStyles>
  <dxfs count="0"/>
  <tableStyles count="0" defaultTableStyle="TableStyleMedium2" defaultPivotStyle="PivotStyleLight16"/>
  <colors>
    <mruColors>
      <color rgb="FFFB9F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N27"/>
  <sheetViews>
    <sheetView showGridLines="0" tabSelected="1" zoomScaleNormal="100" workbookViewId="0">
      <selection activeCell="A32" sqref="A32"/>
    </sheetView>
  </sheetViews>
  <sheetFormatPr baseColWidth="10" defaultRowHeight="15" x14ac:dyDescent="0.25"/>
  <cols>
    <col min="1" max="1" width="31.85546875" customWidth="1"/>
    <col min="2" max="2" width="24.7109375" customWidth="1"/>
  </cols>
  <sheetData>
    <row r="1" spans="1:12" ht="15" customHeight="1" x14ac:dyDescent="0.25">
      <c r="A1" s="37" t="s">
        <v>176</v>
      </c>
      <c r="B1" s="37"/>
      <c r="C1" s="37"/>
      <c r="D1" s="37"/>
      <c r="E1" s="37"/>
      <c r="F1" s="132"/>
      <c r="G1" s="37"/>
    </row>
    <row r="2" spans="1:12" ht="15" customHeight="1" x14ac:dyDescent="0.25">
      <c r="A2" s="162" t="s">
        <v>203</v>
      </c>
      <c r="B2" s="162"/>
      <c r="C2" s="162"/>
      <c r="D2" s="162"/>
      <c r="E2" s="162"/>
      <c r="F2" s="162"/>
      <c r="G2" s="162"/>
    </row>
    <row r="3" spans="1:12" x14ac:dyDescent="0.25">
      <c r="A3" s="59" t="s">
        <v>7</v>
      </c>
      <c r="B3" s="107"/>
      <c r="C3" s="4">
        <v>2016</v>
      </c>
      <c r="D3" s="4">
        <v>2017</v>
      </c>
      <c r="E3" s="4">
        <v>2018</v>
      </c>
      <c r="F3" s="130">
        <v>2019</v>
      </c>
      <c r="G3" s="4">
        <v>2020</v>
      </c>
      <c r="I3" s="7"/>
    </row>
    <row r="4" spans="1:12" x14ac:dyDescent="0.25">
      <c r="A4" s="27" t="s">
        <v>3</v>
      </c>
      <c r="B4" s="12" t="s">
        <v>310</v>
      </c>
      <c r="C4" s="33">
        <v>1196.116</v>
      </c>
      <c r="D4" s="33">
        <v>1397.7249999999999</v>
      </c>
      <c r="E4" s="33">
        <v>916.04600000000005</v>
      </c>
      <c r="F4" s="33">
        <v>875.62300000000005</v>
      </c>
      <c r="G4" s="33">
        <v>386.74</v>
      </c>
    </row>
    <row r="5" spans="1:12" x14ac:dyDescent="0.25">
      <c r="A5" s="27" t="s">
        <v>3</v>
      </c>
      <c r="B5" s="12" t="s">
        <v>315</v>
      </c>
      <c r="C5" s="34">
        <v>2.72246626834615</v>
      </c>
      <c r="D5" s="34">
        <v>3.3153476883412902</v>
      </c>
      <c r="E5" s="34">
        <v>2.83679052442946</v>
      </c>
      <c r="F5" s="34">
        <v>3.4101838254358001</v>
      </c>
      <c r="G5" s="34">
        <v>1.41391938922855</v>
      </c>
    </row>
    <row r="6" spans="1:12" x14ac:dyDescent="0.25">
      <c r="A6" s="27" t="s">
        <v>4</v>
      </c>
      <c r="B6" s="12" t="s">
        <v>310</v>
      </c>
      <c r="C6" s="33">
        <v>720.13019300581789</v>
      </c>
      <c r="D6" s="33">
        <v>928.22402933396904</v>
      </c>
      <c r="E6" s="33">
        <v>1072.48743111517</v>
      </c>
      <c r="F6" s="33">
        <v>1798.1731335982402</v>
      </c>
      <c r="G6" s="33">
        <v>1776.2105223200801</v>
      </c>
    </row>
    <row r="7" spans="1:12" x14ac:dyDescent="0.25">
      <c r="A7" s="27" t="s">
        <v>4</v>
      </c>
      <c r="B7" s="12" t="s">
        <v>315</v>
      </c>
      <c r="C7" s="34">
        <v>2.2097918850961098</v>
      </c>
      <c r="D7" s="34">
        <v>2.6966127493687702</v>
      </c>
      <c r="E7" s="34">
        <v>3.0838098891202299</v>
      </c>
      <c r="F7" s="34">
        <v>5.7324298338392596</v>
      </c>
      <c r="G7" s="34">
        <v>6.2033550942199103</v>
      </c>
    </row>
    <row r="8" spans="1:12" x14ac:dyDescent="0.25">
      <c r="A8" s="27" t="s">
        <v>309</v>
      </c>
      <c r="B8" s="12" t="s">
        <v>178</v>
      </c>
      <c r="C8" s="161" t="s">
        <v>265</v>
      </c>
      <c r="D8" s="161" t="s">
        <v>265</v>
      </c>
      <c r="E8" s="161" t="s">
        <v>265</v>
      </c>
      <c r="F8" s="161" t="s">
        <v>265</v>
      </c>
      <c r="G8" s="34">
        <v>52.558</v>
      </c>
    </row>
    <row r="9" spans="1:12" x14ac:dyDescent="0.25">
      <c r="A9" s="27" t="s">
        <v>309</v>
      </c>
      <c r="B9" s="12" t="s">
        <v>315</v>
      </c>
      <c r="C9" s="161" t="s">
        <v>265</v>
      </c>
      <c r="D9" s="161" t="s">
        <v>265</v>
      </c>
      <c r="E9" s="161" t="s">
        <v>265</v>
      </c>
      <c r="F9" s="161" t="s">
        <v>265</v>
      </c>
      <c r="G9" s="34">
        <v>0.30027952941301805</v>
      </c>
    </row>
    <row r="10" spans="1:12" x14ac:dyDescent="0.25">
      <c r="A10" s="27" t="s">
        <v>262</v>
      </c>
      <c r="B10" s="12" t="s">
        <v>310</v>
      </c>
      <c r="C10" s="33">
        <v>38.613999999999997</v>
      </c>
      <c r="D10" s="33">
        <v>47.74</v>
      </c>
      <c r="E10" s="33">
        <v>45.9</v>
      </c>
      <c r="F10" s="33">
        <v>44.406999999999996</v>
      </c>
      <c r="G10" s="33">
        <v>44.478000000000002</v>
      </c>
    </row>
    <row r="11" spans="1:12" x14ac:dyDescent="0.25">
      <c r="A11" s="27" t="s">
        <v>262</v>
      </c>
      <c r="B11" s="12" t="s">
        <v>315</v>
      </c>
      <c r="C11" s="34">
        <v>0.57458254928840302</v>
      </c>
      <c r="D11" s="34">
        <v>0.70152141798282797</v>
      </c>
      <c r="E11" s="34">
        <v>0.68412941501555502</v>
      </c>
      <c r="F11" s="34">
        <v>0.65349819303261802</v>
      </c>
      <c r="G11" s="34">
        <v>0.68428403445716701</v>
      </c>
    </row>
    <row r="12" spans="1:12" x14ac:dyDescent="0.25">
      <c r="A12" s="29" t="s">
        <v>169</v>
      </c>
      <c r="B12" s="12" t="s">
        <v>310</v>
      </c>
      <c r="C12" s="67">
        <v>1738.5941595004699</v>
      </c>
      <c r="D12" s="67">
        <v>2122.61061976275</v>
      </c>
      <c r="E12" s="67">
        <v>1799.1569157563999</v>
      </c>
      <c r="F12" s="67">
        <v>2407.65227383095</v>
      </c>
      <c r="G12" s="67">
        <v>2112.0820037849203</v>
      </c>
    </row>
    <row r="13" spans="1:12" x14ac:dyDescent="0.25">
      <c r="A13" s="29" t="s">
        <v>169</v>
      </c>
      <c r="B13" s="12" t="s">
        <v>315</v>
      </c>
      <c r="C13" s="68">
        <v>4.8080161897071703</v>
      </c>
      <c r="D13" s="68">
        <v>5.9235157065678097</v>
      </c>
      <c r="E13" s="68">
        <v>5.7795023461301804</v>
      </c>
      <c r="F13" s="68">
        <v>8.0724813762115595</v>
      </c>
      <c r="G13" s="68">
        <v>7.6625772096454607</v>
      </c>
    </row>
    <row r="14" spans="1:12" x14ac:dyDescent="0.25">
      <c r="A14" s="35" t="s">
        <v>184</v>
      </c>
    </row>
    <row r="15" spans="1:12" x14ac:dyDescent="0.25">
      <c r="A15" s="65" t="s">
        <v>191</v>
      </c>
    </row>
    <row r="16" spans="1:12" x14ac:dyDescent="0.25">
      <c r="H16" s="1"/>
      <c r="I16" s="7"/>
      <c r="J16" s="7"/>
      <c r="K16" s="7"/>
      <c r="L16" s="7"/>
    </row>
    <row r="17" spans="1:14" x14ac:dyDescent="0.25">
      <c r="I17" s="7"/>
      <c r="J17" s="7"/>
      <c r="K17" s="7"/>
      <c r="L17" s="7"/>
    </row>
    <row r="18" spans="1:14" x14ac:dyDescent="0.25">
      <c r="I18" s="7"/>
      <c r="J18" s="7"/>
      <c r="K18" s="7"/>
      <c r="L18" s="7"/>
    </row>
    <row r="19" spans="1:14" x14ac:dyDescent="0.25">
      <c r="I19" s="7"/>
      <c r="J19" s="7"/>
      <c r="K19" s="7"/>
      <c r="L19" s="7"/>
    </row>
    <row r="20" spans="1:14" x14ac:dyDescent="0.25">
      <c r="I20" s="7"/>
      <c r="J20" s="7"/>
      <c r="K20" s="7"/>
      <c r="L20" s="7"/>
    </row>
    <row r="21" spans="1:14" x14ac:dyDescent="0.25">
      <c r="I21" s="7"/>
      <c r="J21" s="7"/>
      <c r="K21" s="7"/>
      <c r="L21" s="7"/>
    </row>
    <row r="22" spans="1:14" x14ac:dyDescent="0.25">
      <c r="A22" s="6"/>
      <c r="B22" s="6"/>
      <c r="C22" s="6"/>
      <c r="D22" s="6"/>
      <c r="E22" s="6"/>
      <c r="F22" s="6"/>
      <c r="G22" s="6"/>
      <c r="I22" s="7"/>
      <c r="J22" s="7"/>
      <c r="K22" s="7"/>
      <c r="L22" s="7"/>
    </row>
    <row r="23" spans="1:14" s="6" customFormat="1" x14ac:dyDescent="0.25">
      <c r="I23" s="7"/>
      <c r="J23" s="7"/>
      <c r="K23" s="7"/>
      <c r="L23" s="7"/>
      <c r="M23"/>
      <c r="N23"/>
    </row>
    <row r="24" spans="1:14" s="6" customFormat="1" x14ac:dyDescent="0.25">
      <c r="A24"/>
      <c r="B24"/>
      <c r="C24"/>
      <c r="D24"/>
      <c r="E24"/>
      <c r="F24"/>
      <c r="G24"/>
      <c r="I24" s="1"/>
    </row>
    <row r="25" spans="1:14" s="6" customFormat="1" x14ac:dyDescent="0.25">
      <c r="A25"/>
      <c r="B25"/>
      <c r="C25"/>
      <c r="D25"/>
      <c r="E25"/>
      <c r="F25"/>
      <c r="G25"/>
    </row>
    <row r="27" spans="1:14" x14ac:dyDescent="0.25">
      <c r="H27" s="1"/>
    </row>
  </sheetData>
  <mergeCells count="1">
    <mergeCell ref="A2:G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H10"/>
  <sheetViews>
    <sheetView showGridLines="0" zoomScaleNormal="100" workbookViewId="0">
      <selection activeCell="A39" sqref="A39"/>
    </sheetView>
  </sheetViews>
  <sheetFormatPr baseColWidth="10" defaultRowHeight="15" x14ac:dyDescent="0.25"/>
  <cols>
    <col min="1" max="1" width="38.5703125" customWidth="1"/>
  </cols>
  <sheetData>
    <row r="1" spans="1:8" x14ac:dyDescent="0.25">
      <c r="A1" s="1" t="s">
        <v>180</v>
      </c>
      <c r="B1" s="37"/>
      <c r="C1" s="37"/>
      <c r="D1" s="37"/>
      <c r="E1" s="132"/>
      <c r="F1" s="37"/>
    </row>
    <row r="2" spans="1:8" x14ac:dyDescent="0.25">
      <c r="A2" s="1" t="s">
        <v>146</v>
      </c>
      <c r="H2" s="1"/>
    </row>
    <row r="3" spans="1:8" x14ac:dyDescent="0.25">
      <c r="A3" s="3" t="s">
        <v>6</v>
      </c>
      <c r="B3" s="74">
        <v>2016</v>
      </c>
      <c r="C3" s="74">
        <v>2017</v>
      </c>
      <c r="D3" s="74">
        <v>2018</v>
      </c>
      <c r="E3" s="130">
        <v>2019</v>
      </c>
      <c r="F3" s="74">
        <v>2020</v>
      </c>
    </row>
    <row r="4" spans="1:8" x14ac:dyDescent="0.25">
      <c r="A4" s="16" t="s">
        <v>8</v>
      </c>
      <c r="B4" s="19">
        <v>0.69329962304858506</v>
      </c>
      <c r="C4" s="19">
        <v>0.83375436121743896</v>
      </c>
      <c r="D4" s="19">
        <v>0.81883106485303003</v>
      </c>
      <c r="E4" s="19">
        <v>1.1794623149099699</v>
      </c>
      <c r="F4" s="19">
        <v>1.2050644330814799</v>
      </c>
    </row>
    <row r="5" spans="1:8" x14ac:dyDescent="0.25">
      <c r="A5" s="16" t="s">
        <v>9</v>
      </c>
      <c r="B5" s="19">
        <v>8.3112317366871094E-2</v>
      </c>
      <c r="C5" s="19">
        <v>0.10068030120319101</v>
      </c>
      <c r="D5" s="19">
        <v>6.3673386575291896E-2</v>
      </c>
      <c r="E5" s="19">
        <v>6.1204391618689097E-2</v>
      </c>
      <c r="F5" s="19">
        <v>4.3927735993929101E-2</v>
      </c>
    </row>
    <row r="6" spans="1:8" x14ac:dyDescent="0.25">
      <c r="A6" s="16" t="s">
        <v>10</v>
      </c>
      <c r="B6" s="19">
        <v>0.53118802589705094</v>
      </c>
      <c r="C6" s="19">
        <v>0.67041669543463001</v>
      </c>
      <c r="D6" s="19">
        <v>0.74409930165877702</v>
      </c>
      <c r="E6" s="19">
        <v>0.84978075565586708</v>
      </c>
      <c r="F6" s="19">
        <v>0.87629699208108103</v>
      </c>
    </row>
    <row r="7" spans="1:8" x14ac:dyDescent="0.25">
      <c r="A7" s="16" t="s">
        <v>145</v>
      </c>
      <c r="B7" s="19">
        <v>2.0965855031468365E-2</v>
      </c>
      <c r="C7" s="19">
        <v>4.5943139034458416E-2</v>
      </c>
      <c r="D7" s="19">
        <v>4.7797639839861031E-2</v>
      </c>
      <c r="E7" s="19">
        <v>6.0537497829630069E-2</v>
      </c>
      <c r="F7" s="19">
        <v>6.2841976674360284E-2</v>
      </c>
    </row>
    <row r="8" spans="1:8" x14ac:dyDescent="0.25">
      <c r="A8" s="66" t="s">
        <v>166</v>
      </c>
    </row>
    <row r="9" spans="1:8" x14ac:dyDescent="0.25">
      <c r="A9" s="65" t="s">
        <v>177</v>
      </c>
    </row>
    <row r="10" spans="1:8" x14ac:dyDescent="0.25">
      <c r="A10" s="65" t="s">
        <v>187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J29"/>
  <sheetViews>
    <sheetView showGridLines="0" zoomScaleNormal="100" workbookViewId="0">
      <selection activeCell="A39" sqref="A39"/>
    </sheetView>
  </sheetViews>
  <sheetFormatPr baseColWidth="10" defaultRowHeight="15" x14ac:dyDescent="0.25"/>
  <cols>
    <col min="1" max="1" width="18.7109375" customWidth="1"/>
    <col min="2" max="7" width="16" customWidth="1"/>
  </cols>
  <sheetData>
    <row r="1" spans="1:10" x14ac:dyDescent="0.25">
      <c r="A1" s="1" t="s">
        <v>181</v>
      </c>
      <c r="E1" s="11"/>
      <c r="F1" s="11"/>
      <c r="G1" s="11"/>
    </row>
    <row r="2" spans="1:10" x14ac:dyDescent="0.25">
      <c r="A2" s="1" t="s">
        <v>268</v>
      </c>
      <c r="E2" s="11"/>
      <c r="F2" s="11"/>
      <c r="G2" s="11"/>
    </row>
    <row r="3" spans="1:10" x14ac:dyDescent="0.25">
      <c r="A3" s="39"/>
      <c r="B3" s="171" t="s">
        <v>170</v>
      </c>
      <c r="C3" s="179"/>
      <c r="D3" s="171" t="s">
        <v>14</v>
      </c>
      <c r="E3" s="179" t="s">
        <v>27</v>
      </c>
      <c r="F3" s="171" t="s">
        <v>171</v>
      </c>
      <c r="G3" s="179" t="s">
        <v>27</v>
      </c>
      <c r="I3" s="1"/>
      <c r="J3" s="1"/>
    </row>
    <row r="4" spans="1:10" x14ac:dyDescent="0.25">
      <c r="A4" s="107" t="s">
        <v>256</v>
      </c>
      <c r="B4" s="59" t="s">
        <v>151</v>
      </c>
      <c r="C4" s="59" t="s">
        <v>154</v>
      </c>
      <c r="D4" s="59" t="s">
        <v>152</v>
      </c>
      <c r="E4" s="59" t="s">
        <v>155</v>
      </c>
      <c r="F4" s="59" t="s">
        <v>153</v>
      </c>
      <c r="G4" s="59" t="s">
        <v>156</v>
      </c>
    </row>
    <row r="5" spans="1:10" x14ac:dyDescent="0.25">
      <c r="A5" s="5" t="s">
        <v>15</v>
      </c>
      <c r="B5" s="41">
        <v>0.32711885164637261</v>
      </c>
      <c r="C5" s="153">
        <v>0.31771479852724094</v>
      </c>
      <c r="D5" s="41">
        <v>0.18659527632804648</v>
      </c>
      <c r="E5" s="153">
        <v>0.23220605770427932</v>
      </c>
      <c r="F5" s="41">
        <v>0.28572433866588204</v>
      </c>
      <c r="G5" s="153">
        <v>0.2900455180251274</v>
      </c>
    </row>
    <row r="6" spans="1:10" x14ac:dyDescent="0.25">
      <c r="A6" s="5" t="s">
        <v>16</v>
      </c>
      <c r="B6" s="41">
        <v>0.29387809644565233</v>
      </c>
      <c r="C6" s="153">
        <v>0.16430026522694119</v>
      </c>
      <c r="D6" s="41">
        <v>0.42863354572249729</v>
      </c>
      <c r="E6" s="153">
        <v>0.32054860230034621</v>
      </c>
      <c r="F6" s="41">
        <v>0.33357347269602106</v>
      </c>
      <c r="G6" s="153">
        <v>0.21485976388011166</v>
      </c>
    </row>
    <row r="7" spans="1:10" x14ac:dyDescent="0.25">
      <c r="A7" s="5" t="s">
        <v>17</v>
      </c>
      <c r="B7" s="41">
        <v>0.10499631161106013</v>
      </c>
      <c r="C7" s="153">
        <v>0.10546455484086129</v>
      </c>
      <c r="D7" s="41">
        <v>0.10388041738781717</v>
      </c>
      <c r="E7" s="153">
        <v>8.5909891294016411E-2</v>
      </c>
      <c r="F7" s="41">
        <v>0.10466759881101223</v>
      </c>
      <c r="G7" s="153">
        <v>9.913697399246206E-2</v>
      </c>
    </row>
    <row r="8" spans="1:10" x14ac:dyDescent="0.25">
      <c r="A8" s="5" t="s">
        <v>18</v>
      </c>
      <c r="B8" s="41">
        <v>7.9752065875699801E-2</v>
      </c>
      <c r="C8" s="153">
        <v>0.1015080763807017</v>
      </c>
      <c r="D8" s="41">
        <v>4.6066462961360834E-2</v>
      </c>
      <c r="E8" s="153">
        <v>5.9333761882414411E-2</v>
      </c>
      <c r="F8" s="41">
        <v>6.982918194721853E-2</v>
      </c>
      <c r="G8" s="153">
        <v>8.7861133078688897E-2</v>
      </c>
    </row>
    <row r="9" spans="1:10" x14ac:dyDescent="0.25">
      <c r="A9" s="5" t="s">
        <v>19</v>
      </c>
      <c r="B9" s="41">
        <v>8.1089190634234184E-2</v>
      </c>
      <c r="C9" s="153">
        <v>0.10184974036030892</v>
      </c>
      <c r="D9" s="41">
        <v>6.9517491208314131E-2</v>
      </c>
      <c r="E9" s="153">
        <v>9.9647623297170251E-2</v>
      </c>
      <c r="F9" s="41">
        <v>7.768047532783115E-2</v>
      </c>
      <c r="G9" s="153">
        <v>0.10113716999461234</v>
      </c>
    </row>
    <row r="10" spans="1:10" x14ac:dyDescent="0.25">
      <c r="A10" s="5" t="s">
        <v>20</v>
      </c>
      <c r="B10" s="41">
        <v>9.0083830030999901E-2</v>
      </c>
      <c r="C10" s="153">
        <v>0.13997310785893077</v>
      </c>
      <c r="D10" s="41">
        <v>0.13258315453463221</v>
      </c>
      <c r="E10" s="153">
        <v>0.11377439080516723</v>
      </c>
      <c r="F10" s="41">
        <v>0.10260300224701913</v>
      </c>
      <c r="G10" s="153">
        <v>0.13149561603786736</v>
      </c>
    </row>
    <row r="11" spans="1:10" x14ac:dyDescent="0.25">
      <c r="A11" s="5" t="s">
        <v>21</v>
      </c>
      <c r="B11" s="41">
        <v>2.3081653755981139E-2</v>
      </c>
      <c r="C11" s="153">
        <v>6.9189456805015176E-2</v>
      </c>
      <c r="D11" s="41">
        <v>3.272365185733201E-2</v>
      </c>
      <c r="E11" s="153">
        <v>8.8579672716606203E-2</v>
      </c>
      <c r="F11" s="41">
        <v>2.5921930305015869E-2</v>
      </c>
      <c r="G11" s="153">
        <v>7.5463824991130343E-2</v>
      </c>
    </row>
    <row r="12" spans="1:10" x14ac:dyDescent="0.25">
      <c r="A12" s="40" t="s">
        <v>2</v>
      </c>
      <c r="B12" s="64">
        <v>1</v>
      </c>
      <c r="C12" s="153">
        <v>1</v>
      </c>
      <c r="D12" s="64">
        <v>1</v>
      </c>
      <c r="E12" s="153">
        <v>1</v>
      </c>
      <c r="F12" s="64">
        <v>1</v>
      </c>
      <c r="G12" s="153">
        <v>1</v>
      </c>
    </row>
    <row r="13" spans="1:10" x14ac:dyDescent="0.25">
      <c r="A13" s="35" t="s">
        <v>177</v>
      </c>
      <c r="B13" s="42"/>
      <c r="C13" s="42"/>
      <c r="D13" s="42"/>
      <c r="E13" s="42"/>
      <c r="F13" s="42"/>
      <c r="G13" s="42"/>
    </row>
    <row r="14" spans="1:10" x14ac:dyDescent="0.25">
      <c r="A14" s="35" t="s">
        <v>187</v>
      </c>
      <c r="B14" s="39"/>
      <c r="C14" s="39"/>
      <c r="D14" s="39"/>
      <c r="E14" s="39"/>
      <c r="F14" s="39"/>
      <c r="G14" s="39"/>
    </row>
    <row r="15" spans="1:10" x14ac:dyDescent="0.25">
      <c r="A15" s="39"/>
      <c r="B15" s="39"/>
      <c r="C15" s="39"/>
      <c r="D15" s="39"/>
      <c r="E15" s="39"/>
      <c r="F15" s="39"/>
      <c r="G15" s="39"/>
      <c r="I15" s="15"/>
    </row>
    <row r="16" spans="1:10" x14ac:dyDescent="0.25">
      <c r="A16" s="39"/>
      <c r="B16" s="39"/>
      <c r="C16" s="39"/>
      <c r="D16" s="39"/>
      <c r="E16" s="44"/>
      <c r="F16" s="44"/>
      <c r="G16" s="44"/>
    </row>
    <row r="17" spans="1:9" x14ac:dyDescent="0.25">
      <c r="A17" s="39"/>
      <c r="B17" s="39"/>
      <c r="C17" s="39"/>
      <c r="D17" s="39"/>
      <c r="E17" s="44"/>
      <c r="F17" s="44"/>
      <c r="G17" s="44"/>
    </row>
    <row r="18" spans="1:9" x14ac:dyDescent="0.25">
      <c r="A18" s="1" t="s">
        <v>182</v>
      </c>
      <c r="B18" s="38"/>
      <c r="C18" s="38"/>
      <c r="D18" s="38"/>
      <c r="I18" s="1"/>
    </row>
    <row r="19" spans="1:9" x14ac:dyDescent="0.25">
      <c r="A19" s="6" t="s">
        <v>183</v>
      </c>
      <c r="B19" s="38"/>
      <c r="C19" s="38"/>
      <c r="D19" s="38"/>
    </row>
    <row r="20" spans="1:9" x14ac:dyDescent="0.25">
      <c r="A20" s="44"/>
      <c r="B20" s="45" t="s">
        <v>13</v>
      </c>
      <c r="C20" s="45" t="s">
        <v>14</v>
      </c>
      <c r="D20" s="45" t="s">
        <v>2</v>
      </c>
      <c r="E20" s="137"/>
      <c r="F20" s="137"/>
      <c r="G20" s="137"/>
    </row>
    <row r="21" spans="1:9" x14ac:dyDescent="0.25">
      <c r="A21" s="46" t="s">
        <v>15</v>
      </c>
      <c r="B21" s="154">
        <v>0.32471243231951102</v>
      </c>
      <c r="C21" s="154">
        <v>0.22122083791051489</v>
      </c>
      <c r="D21" s="154">
        <v>0.29790224680301375</v>
      </c>
    </row>
    <row r="22" spans="1:9" x14ac:dyDescent="0.25">
      <c r="A22" s="46" t="s">
        <v>16</v>
      </c>
      <c r="B22" s="154">
        <v>0.56410473009986761</v>
      </c>
      <c r="C22" s="154">
        <v>0.36812151619446026</v>
      </c>
      <c r="D22" s="154">
        <v>0.46949299139808326</v>
      </c>
    </row>
    <row r="23" spans="1:9" x14ac:dyDescent="0.25">
      <c r="A23" s="46" t="s">
        <v>17</v>
      </c>
      <c r="B23" s="154">
        <v>0.31397734087138152</v>
      </c>
      <c r="C23" s="154">
        <v>0.33288133867911129</v>
      </c>
      <c r="D23" s="154">
        <v>0.31927822759941821</v>
      </c>
    </row>
    <row r="24" spans="1:9" x14ac:dyDescent="0.25">
      <c r="A24" s="46" t="s">
        <v>18</v>
      </c>
      <c r="B24" s="154">
        <v>0.24778335652730507</v>
      </c>
      <c r="C24" s="154">
        <v>0.21373808617296328</v>
      </c>
      <c r="D24" s="154">
        <v>0.24034376267558288</v>
      </c>
    </row>
    <row r="25" spans="1:9" x14ac:dyDescent="0.25">
      <c r="A25" s="46" t="s">
        <v>19</v>
      </c>
      <c r="B25" s="154">
        <v>0.2510925499909536</v>
      </c>
      <c r="C25" s="154">
        <v>0.19205520366823728</v>
      </c>
      <c r="D25" s="154">
        <v>0.23227035229309459</v>
      </c>
    </row>
    <row r="26" spans="1:9" x14ac:dyDescent="0.25">
      <c r="A26" s="46" t="s">
        <v>20</v>
      </c>
      <c r="B26" s="154">
        <v>0.20297054824857472</v>
      </c>
      <c r="C26" s="154">
        <v>0.32080620663615705</v>
      </c>
      <c r="D26" s="154">
        <v>0.2359616889830482</v>
      </c>
    </row>
    <row r="27" spans="1:9" x14ac:dyDescent="0.25">
      <c r="A27" s="47" t="s">
        <v>21</v>
      </c>
      <c r="B27" s="154">
        <v>0.10521018607361923</v>
      </c>
      <c r="C27" s="154">
        <v>0.10170132829012442</v>
      </c>
      <c r="D27" s="154">
        <v>0.10387743703381591</v>
      </c>
    </row>
    <row r="28" spans="1:9" x14ac:dyDescent="0.25">
      <c r="A28" s="35" t="s">
        <v>184</v>
      </c>
      <c r="B28" s="44"/>
      <c r="C28" s="44"/>
      <c r="D28" s="44"/>
    </row>
    <row r="29" spans="1:9" x14ac:dyDescent="0.25">
      <c r="A29" s="35" t="s">
        <v>187</v>
      </c>
    </row>
  </sheetData>
  <mergeCells count="3">
    <mergeCell ref="B3:C3"/>
    <mergeCell ref="D3:E3"/>
    <mergeCell ref="F3:G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G13"/>
  <sheetViews>
    <sheetView showGridLines="0" zoomScaleNormal="100" workbookViewId="0">
      <selection activeCell="A38" sqref="A38"/>
    </sheetView>
  </sheetViews>
  <sheetFormatPr baseColWidth="10" defaultRowHeight="15" x14ac:dyDescent="0.25"/>
  <cols>
    <col min="1" max="1" width="21.42578125" customWidth="1"/>
    <col min="2" max="4" width="17.85546875" style="13" customWidth="1"/>
    <col min="5" max="5" width="15.140625" customWidth="1"/>
    <col min="6" max="6" width="14.7109375" customWidth="1"/>
    <col min="7" max="7" width="16.28515625" customWidth="1"/>
    <col min="9" max="9" width="13.140625" bestFit="1" customWidth="1"/>
    <col min="10" max="10" width="9.28515625" bestFit="1" customWidth="1"/>
    <col min="11" max="11" width="14.28515625" customWidth="1"/>
    <col min="12" max="12" width="14.5703125" bestFit="1" customWidth="1"/>
    <col min="13" max="13" width="15" bestFit="1" customWidth="1"/>
    <col min="14" max="14" width="11" bestFit="1" customWidth="1"/>
    <col min="15" max="15" width="17.140625" bestFit="1" customWidth="1"/>
    <col min="16" max="16" width="17.42578125" bestFit="1" customWidth="1"/>
  </cols>
  <sheetData>
    <row r="1" spans="1:7" x14ac:dyDescent="0.25">
      <c r="A1" s="1" t="s">
        <v>276</v>
      </c>
    </row>
    <row r="2" spans="1:7" x14ac:dyDescent="0.25">
      <c r="A2" s="1" t="s">
        <v>188</v>
      </c>
    </row>
    <row r="3" spans="1:7" x14ac:dyDescent="0.25">
      <c r="A3" s="111" t="s">
        <v>172</v>
      </c>
      <c r="B3" s="74" t="s">
        <v>168</v>
      </c>
      <c r="C3" s="74" t="s">
        <v>14</v>
      </c>
      <c r="D3" s="74" t="s">
        <v>2</v>
      </c>
    </row>
    <row r="4" spans="1:7" x14ac:dyDescent="0.25">
      <c r="A4" s="50" t="s">
        <v>160</v>
      </c>
      <c r="B4" s="154">
        <v>0.3038526898216985</v>
      </c>
      <c r="C4" s="154">
        <v>0.27108077345450893</v>
      </c>
      <c r="D4" s="154">
        <v>0.29041191500780317</v>
      </c>
      <c r="E4" s="137"/>
      <c r="F4" s="137"/>
      <c r="G4" s="137"/>
    </row>
    <row r="5" spans="1:7" x14ac:dyDescent="0.25">
      <c r="A5" s="5" t="s">
        <v>159</v>
      </c>
      <c r="B5" s="154">
        <v>0.37399097975886075</v>
      </c>
      <c r="C5" s="154">
        <v>0.28063488219039778</v>
      </c>
      <c r="D5" s="154">
        <v>0.34567322189708694</v>
      </c>
      <c r="E5" s="137"/>
      <c r="F5" s="137"/>
      <c r="G5" s="137"/>
    </row>
    <row r="6" spans="1:7" x14ac:dyDescent="0.25">
      <c r="A6" s="50" t="s">
        <v>161</v>
      </c>
      <c r="B6" s="154">
        <v>0.35281728396419798</v>
      </c>
      <c r="C6" s="154">
        <v>0.29258201944056095</v>
      </c>
      <c r="D6" s="154">
        <v>0.33046340680065395</v>
      </c>
      <c r="E6" s="137"/>
      <c r="F6" s="137"/>
      <c r="G6" s="137"/>
    </row>
    <row r="7" spans="1:7" x14ac:dyDescent="0.25">
      <c r="A7" s="50" t="s">
        <v>162</v>
      </c>
      <c r="B7" s="154">
        <v>0.29400100578671157</v>
      </c>
      <c r="C7" s="154">
        <v>0.17452113620335838</v>
      </c>
      <c r="D7" s="154">
        <v>0.27338648733763932</v>
      </c>
      <c r="E7" s="137"/>
      <c r="F7" s="137"/>
      <c r="G7" s="137"/>
    </row>
    <row r="8" spans="1:7" x14ac:dyDescent="0.25">
      <c r="A8" s="50" t="s">
        <v>163</v>
      </c>
      <c r="B8" s="154">
        <v>0.30654020248513447</v>
      </c>
      <c r="C8" s="154">
        <v>0.24384967646310726</v>
      </c>
      <c r="D8" s="154">
        <v>0.29657006198502361</v>
      </c>
      <c r="E8" s="137"/>
      <c r="F8" s="137"/>
      <c r="G8" s="137"/>
    </row>
    <row r="9" spans="1:7" x14ac:dyDescent="0.25">
      <c r="A9" s="50" t="s">
        <v>164</v>
      </c>
      <c r="B9" s="154">
        <v>0.33788543968214091</v>
      </c>
      <c r="C9" s="154">
        <v>0.33268709278303371</v>
      </c>
      <c r="D9" s="154">
        <v>0.33669627305888528</v>
      </c>
      <c r="E9" s="137"/>
      <c r="F9" s="137"/>
      <c r="G9" s="137"/>
    </row>
    <row r="10" spans="1:7" x14ac:dyDescent="0.25">
      <c r="A10" s="50" t="s">
        <v>165</v>
      </c>
      <c r="B10" s="154">
        <v>0.4033466217717756</v>
      </c>
      <c r="C10" s="154">
        <v>0.4138484611754209</v>
      </c>
      <c r="D10" s="154">
        <v>0.40621009655626489</v>
      </c>
      <c r="E10" s="137"/>
      <c r="F10" s="137"/>
      <c r="G10" s="137"/>
    </row>
    <row r="11" spans="1:7" x14ac:dyDescent="0.25">
      <c r="A11" s="50" t="s">
        <v>25</v>
      </c>
      <c r="B11" s="154">
        <v>0.18390288594969037</v>
      </c>
      <c r="C11" s="154">
        <v>0.24773963584740588</v>
      </c>
      <c r="D11" s="154">
        <v>0.21188175555257285</v>
      </c>
      <c r="E11" s="137"/>
      <c r="F11" s="137"/>
      <c r="G11" s="137"/>
    </row>
    <row r="12" spans="1:7" x14ac:dyDescent="0.25">
      <c r="A12" s="35" t="s">
        <v>177</v>
      </c>
      <c r="B12" s="155"/>
      <c r="C12" s="155"/>
      <c r="D12" s="155"/>
      <c r="E12" s="137"/>
      <c r="F12" s="137"/>
      <c r="G12" s="137"/>
    </row>
    <row r="13" spans="1:7" x14ac:dyDescent="0.25">
      <c r="A13" s="49" t="s">
        <v>187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4"/>
  <sheetViews>
    <sheetView showGridLines="0" zoomScaleNormal="100" workbookViewId="0">
      <selection activeCell="A129" sqref="A129"/>
    </sheetView>
  </sheetViews>
  <sheetFormatPr baseColWidth="10" defaultRowHeight="15" x14ac:dyDescent="0.25"/>
  <cols>
    <col min="1" max="1" width="13.28515625" customWidth="1"/>
    <col min="2" max="19" width="10.5703125" customWidth="1"/>
    <col min="20" max="22" width="16.85546875" customWidth="1"/>
    <col min="23" max="25" width="11" customWidth="1"/>
  </cols>
  <sheetData>
    <row r="1" spans="1:28" x14ac:dyDescent="0.25">
      <c r="A1" s="1" t="s">
        <v>292</v>
      </c>
    </row>
    <row r="2" spans="1:28" x14ac:dyDescent="0.25">
      <c r="A2" s="6" t="s">
        <v>194</v>
      </c>
    </row>
    <row r="3" spans="1:28" ht="32.25" customHeight="1" x14ac:dyDescent="0.25">
      <c r="A3" s="76"/>
      <c r="B3" s="180" t="s">
        <v>319</v>
      </c>
      <c r="C3" s="181"/>
      <c r="D3" s="181"/>
      <c r="E3" s="181"/>
      <c r="F3" s="181"/>
      <c r="G3" s="181"/>
      <c r="H3" s="181"/>
      <c r="I3" s="181"/>
      <c r="J3" s="181"/>
      <c r="K3" s="181"/>
      <c r="L3" s="181"/>
      <c r="M3" s="181"/>
      <c r="N3" s="181"/>
      <c r="O3" s="181"/>
      <c r="P3" s="181"/>
      <c r="Q3" s="181"/>
      <c r="R3" s="181"/>
      <c r="S3" s="182"/>
      <c r="T3" s="183" t="s">
        <v>258</v>
      </c>
      <c r="U3" s="183"/>
      <c r="V3" s="183"/>
      <c r="W3" s="183" t="s">
        <v>259</v>
      </c>
      <c r="X3" s="183"/>
      <c r="Y3" s="183"/>
      <c r="Z3" s="183"/>
      <c r="AA3" s="183"/>
      <c r="AB3" s="183"/>
    </row>
    <row r="4" spans="1:28" x14ac:dyDescent="0.25">
      <c r="A4" s="77" t="s">
        <v>193</v>
      </c>
      <c r="B4" s="171">
        <v>2016</v>
      </c>
      <c r="C4" s="172"/>
      <c r="D4" s="173"/>
      <c r="E4" s="171">
        <v>2017</v>
      </c>
      <c r="F4" s="172"/>
      <c r="G4" s="173"/>
      <c r="H4" s="171">
        <v>2018</v>
      </c>
      <c r="I4" s="172"/>
      <c r="J4" s="173"/>
      <c r="K4" s="171">
        <v>2019</v>
      </c>
      <c r="L4" s="172"/>
      <c r="M4" s="173"/>
      <c r="N4" s="171">
        <v>2020</v>
      </c>
      <c r="O4" s="172"/>
      <c r="P4" s="173"/>
      <c r="Q4" s="170" t="s">
        <v>263</v>
      </c>
      <c r="R4" s="170"/>
      <c r="S4" s="170"/>
      <c r="T4" s="170">
        <v>2020</v>
      </c>
      <c r="U4" s="170"/>
      <c r="V4" s="170"/>
      <c r="W4" s="170">
        <v>2020</v>
      </c>
      <c r="X4" s="170"/>
      <c r="Y4" s="170"/>
      <c r="Z4" s="170" t="s">
        <v>263</v>
      </c>
      <c r="AA4" s="170"/>
      <c r="AB4" s="170"/>
    </row>
    <row r="5" spans="1:28" x14ac:dyDescent="0.25">
      <c r="A5" s="78"/>
      <c r="B5" s="59" t="s">
        <v>13</v>
      </c>
      <c r="C5" s="59" t="s">
        <v>14</v>
      </c>
      <c r="D5" s="59" t="s">
        <v>2</v>
      </c>
      <c r="E5" s="59" t="s">
        <v>13</v>
      </c>
      <c r="F5" s="59" t="s">
        <v>14</v>
      </c>
      <c r="G5" s="59" t="s">
        <v>2</v>
      </c>
      <c r="H5" s="59" t="s">
        <v>13</v>
      </c>
      <c r="I5" s="59" t="s">
        <v>14</v>
      </c>
      <c r="J5" s="59" t="s">
        <v>2</v>
      </c>
      <c r="K5" s="59" t="s">
        <v>13</v>
      </c>
      <c r="L5" s="59" t="s">
        <v>14</v>
      </c>
      <c r="M5" s="59" t="s">
        <v>2</v>
      </c>
      <c r="N5" s="59" t="s">
        <v>13</v>
      </c>
      <c r="O5" s="59" t="s">
        <v>14</v>
      </c>
      <c r="P5" s="59" t="s">
        <v>2</v>
      </c>
      <c r="Q5" s="59" t="s">
        <v>13</v>
      </c>
      <c r="R5" s="59" t="s">
        <v>14</v>
      </c>
      <c r="S5" s="59" t="s">
        <v>2</v>
      </c>
      <c r="T5" s="59" t="s">
        <v>13</v>
      </c>
      <c r="U5" s="59" t="s">
        <v>14</v>
      </c>
      <c r="V5" s="59" t="s">
        <v>2</v>
      </c>
      <c r="W5" s="59" t="s">
        <v>13</v>
      </c>
      <c r="X5" s="59" t="s">
        <v>14</v>
      </c>
      <c r="Y5" s="59" t="s">
        <v>2</v>
      </c>
      <c r="Z5" s="157" t="s">
        <v>13</v>
      </c>
      <c r="AA5" s="157" t="s">
        <v>14</v>
      </c>
      <c r="AB5" s="157" t="s">
        <v>2</v>
      </c>
    </row>
    <row r="6" spans="1:28" x14ac:dyDescent="0.25">
      <c r="A6" s="56" t="s">
        <v>49</v>
      </c>
      <c r="B6" s="9">
        <v>40517.853575964902</v>
      </c>
      <c r="C6" s="9">
        <v>14590.287984341099</v>
      </c>
      <c r="D6" s="9">
        <v>55108.141560305397</v>
      </c>
      <c r="E6" s="9">
        <v>50533.897853672403</v>
      </c>
      <c r="F6" s="9">
        <v>21809.847768765499</v>
      </c>
      <c r="G6" s="9">
        <v>72343.745622438204</v>
      </c>
      <c r="H6" s="9">
        <v>50069.186653005003</v>
      </c>
      <c r="I6" s="9">
        <v>27862.681392789898</v>
      </c>
      <c r="J6" s="9">
        <v>77931.868045797106</v>
      </c>
      <c r="K6" s="9">
        <v>71927.226383476402</v>
      </c>
      <c r="L6" s="9">
        <v>28802.705916569899</v>
      </c>
      <c r="M6" s="9">
        <v>100729.93230004499</v>
      </c>
      <c r="N6" s="9">
        <v>68832.631290436999</v>
      </c>
      <c r="O6" s="9">
        <v>20209.147228288501</v>
      </c>
      <c r="P6" s="9">
        <v>89041.778518726394</v>
      </c>
      <c r="Q6" s="9">
        <v>281880.79575655574</v>
      </c>
      <c r="R6" s="9">
        <v>113274.6702907549</v>
      </c>
      <c r="S6" s="9">
        <v>395155.46604731213</v>
      </c>
      <c r="T6" s="156">
        <v>19976781</v>
      </c>
      <c r="U6" s="156">
        <v>7172951</v>
      </c>
      <c r="V6" s="156">
        <v>27149732</v>
      </c>
      <c r="W6" s="20">
        <f>100*N6/T6</f>
        <v>0.34456317707260747</v>
      </c>
      <c r="X6" s="20">
        <f t="shared" ref="X6:Y6" si="0">100*O6/U6</f>
        <v>0.28174104672245082</v>
      </c>
      <c r="Y6" s="20">
        <f t="shared" si="0"/>
        <v>0.32796558919523183</v>
      </c>
      <c r="Z6" s="20">
        <v>1.4110421281414447</v>
      </c>
      <c r="AA6" s="20">
        <v>1.5791920269740432</v>
      </c>
      <c r="AB6" s="20">
        <v>1.4554672806615998</v>
      </c>
    </row>
    <row r="7" spans="1:28" x14ac:dyDescent="0.25">
      <c r="A7" s="56" t="s">
        <v>50</v>
      </c>
      <c r="B7" s="9">
        <v>34471.013015730299</v>
      </c>
      <c r="C7" s="9">
        <v>6162.2578529103903</v>
      </c>
      <c r="D7" s="9">
        <v>40633.270868640197</v>
      </c>
      <c r="E7" s="9">
        <v>50873.705960678599</v>
      </c>
      <c r="F7" s="9">
        <v>5298.4820114548002</v>
      </c>
      <c r="G7" s="9">
        <v>56172.187972132997</v>
      </c>
      <c r="H7" s="9">
        <v>45904.957010582897</v>
      </c>
      <c r="I7" s="9">
        <v>10379.5759332488</v>
      </c>
      <c r="J7" s="9">
        <v>56284.532943831196</v>
      </c>
      <c r="K7" s="9">
        <v>61232.923531158303</v>
      </c>
      <c r="L7" s="9">
        <v>10271.567159804201</v>
      </c>
      <c r="M7" s="9">
        <v>71504.490690962295</v>
      </c>
      <c r="N7" s="9">
        <v>58390.250024245899</v>
      </c>
      <c r="O7" s="9">
        <v>11356.7805305211</v>
      </c>
      <c r="P7" s="9">
        <v>69747.030554767407</v>
      </c>
      <c r="Q7" s="9">
        <v>250872.849542396</v>
      </c>
      <c r="R7" s="9">
        <v>43468.663487939295</v>
      </c>
      <c r="S7" s="9">
        <v>294341.51303033408</v>
      </c>
      <c r="T7" s="156">
        <v>18157531</v>
      </c>
      <c r="U7" s="156">
        <v>3265073</v>
      </c>
      <c r="V7" s="156">
        <v>21422604</v>
      </c>
      <c r="W7" s="20">
        <f t="shared" ref="W7:W70" si="1">100*N7/T7</f>
        <v>0.32157593465899026</v>
      </c>
      <c r="X7" s="20">
        <f t="shared" ref="X7:X70" si="2">100*O7/U7</f>
        <v>0.34782623636657134</v>
      </c>
      <c r="Y7" s="20">
        <f t="shared" ref="Y7:Y70" si="3">100*P7/V7</f>
        <v>0.32557680921874582</v>
      </c>
      <c r="Z7" s="20">
        <v>1.3816462686606235</v>
      </c>
      <c r="AA7" s="20">
        <v>1.331322867450109</v>
      </c>
      <c r="AB7" s="20">
        <v>1.3739763524095114</v>
      </c>
    </row>
    <row r="8" spans="1:28" x14ac:dyDescent="0.25">
      <c r="A8" s="56" t="s">
        <v>51</v>
      </c>
      <c r="B8" s="9">
        <v>28153.0135443826</v>
      </c>
      <c r="C8" s="9">
        <v>10079.2996146197</v>
      </c>
      <c r="D8" s="9">
        <v>38232.313159002202</v>
      </c>
      <c r="E8" s="9">
        <v>34632.014888259</v>
      </c>
      <c r="F8" s="9">
        <v>24514.578543524702</v>
      </c>
      <c r="G8" s="9">
        <v>59146.593431784597</v>
      </c>
      <c r="H8" s="9">
        <v>35440.0530111224</v>
      </c>
      <c r="I8" s="9">
        <v>7657.4281885202099</v>
      </c>
      <c r="J8" s="9">
        <v>43097.481199642498</v>
      </c>
      <c r="K8" s="9">
        <v>42691.578984789398</v>
      </c>
      <c r="L8" s="9">
        <v>7875.7462735732597</v>
      </c>
      <c r="M8" s="9">
        <v>50567.325258362602</v>
      </c>
      <c r="N8" s="9">
        <v>42279.265603084001</v>
      </c>
      <c r="O8" s="9">
        <v>8618.3018753908109</v>
      </c>
      <c r="P8" s="9">
        <v>50897.567478475197</v>
      </c>
      <c r="Q8" s="9">
        <v>183195.92603163741</v>
      </c>
      <c r="R8" s="9">
        <v>58745.354495628686</v>
      </c>
      <c r="S8" s="9">
        <v>241941.28052726708</v>
      </c>
      <c r="T8" s="156">
        <v>12197479</v>
      </c>
      <c r="U8" s="156">
        <v>2936123</v>
      </c>
      <c r="V8" s="156">
        <v>15133602</v>
      </c>
      <c r="W8" s="20">
        <f t="shared" si="1"/>
        <v>0.34662298334831326</v>
      </c>
      <c r="X8" s="20">
        <f t="shared" si="2"/>
        <v>0.29352659528878083</v>
      </c>
      <c r="Y8" s="20">
        <f t="shared" si="3"/>
        <v>0.33632156758500187</v>
      </c>
      <c r="Z8" s="20">
        <v>1.5019163060796203</v>
      </c>
      <c r="AA8" s="20">
        <v>2.0007797526067095</v>
      </c>
      <c r="AB8" s="20">
        <v>1.5987025463420215</v>
      </c>
    </row>
    <row r="9" spans="1:28" x14ac:dyDescent="0.25">
      <c r="A9" s="56" t="s">
        <v>52</v>
      </c>
      <c r="B9" s="9">
        <v>7510.7561845315404</v>
      </c>
      <c r="C9" s="9">
        <v>4264.2338601373904</v>
      </c>
      <c r="D9" s="9">
        <v>11774.990044668901</v>
      </c>
      <c r="E9" s="9">
        <v>7513.0252689953904</v>
      </c>
      <c r="F9" s="9">
        <v>2744.2605967688701</v>
      </c>
      <c r="G9" s="9">
        <v>10257.285865764299</v>
      </c>
      <c r="H9" s="9">
        <v>6672.8287958279398</v>
      </c>
      <c r="I9" s="9">
        <v>3035.0671914914301</v>
      </c>
      <c r="J9" s="9">
        <v>9707.8959873193198</v>
      </c>
      <c r="K9" s="9">
        <v>13936.626283355599</v>
      </c>
      <c r="L9" s="9">
        <v>6917.6082663526104</v>
      </c>
      <c r="M9" s="9">
        <v>20854.234549708399</v>
      </c>
      <c r="N9" s="9">
        <v>14659.9218518049</v>
      </c>
      <c r="O9" s="9">
        <v>5664.1160489534604</v>
      </c>
      <c r="P9" s="9">
        <v>20324.037900758402</v>
      </c>
      <c r="Q9" s="9">
        <v>50293.158384515373</v>
      </c>
      <c r="R9" s="9">
        <v>22625.285963703762</v>
      </c>
      <c r="S9" s="9">
        <v>72918.444348219316</v>
      </c>
      <c r="T9" s="156">
        <v>4771440</v>
      </c>
      <c r="U9" s="156">
        <v>2013452</v>
      </c>
      <c r="V9" s="156">
        <v>6784892</v>
      </c>
      <c r="W9" s="20">
        <f t="shared" si="1"/>
        <v>0.3072431352339105</v>
      </c>
      <c r="X9" s="20">
        <f t="shared" si="2"/>
        <v>0.28131368659165756</v>
      </c>
      <c r="Y9" s="20">
        <f t="shared" si="3"/>
        <v>0.29954843644907542</v>
      </c>
      <c r="Z9" s="20">
        <v>1.0540457049552205</v>
      </c>
      <c r="AA9" s="20">
        <v>1.1237062499480377</v>
      </c>
      <c r="AB9" s="20">
        <v>1.0747178340969807</v>
      </c>
    </row>
    <row r="10" spans="1:28" x14ac:dyDescent="0.25">
      <c r="A10" s="56" t="s">
        <v>53</v>
      </c>
      <c r="B10" s="9">
        <v>6738.9272288886796</v>
      </c>
      <c r="C10" s="9">
        <v>5263.1299797007896</v>
      </c>
      <c r="D10" s="9">
        <v>12002.0572085895</v>
      </c>
      <c r="E10" s="9">
        <v>7190.4742106187005</v>
      </c>
      <c r="F10" s="9">
        <v>4521.0831744544603</v>
      </c>
      <c r="G10" s="9">
        <v>11711.5573850731</v>
      </c>
      <c r="H10" s="9">
        <v>7484.4114342829498</v>
      </c>
      <c r="I10" s="9">
        <v>3981.4997709181198</v>
      </c>
      <c r="J10" s="9">
        <v>11465.911205201101</v>
      </c>
      <c r="K10" s="9">
        <v>10356.221860712099</v>
      </c>
      <c r="L10" s="9">
        <v>5776.2437592501401</v>
      </c>
      <c r="M10" s="9">
        <v>16132.4656199622</v>
      </c>
      <c r="N10" s="9">
        <v>7937.3216692944698</v>
      </c>
      <c r="O10" s="9">
        <v>5796.6677600964704</v>
      </c>
      <c r="P10" s="9">
        <v>13733.9894293909</v>
      </c>
      <c r="Q10" s="9">
        <v>39707.356403796897</v>
      </c>
      <c r="R10" s="9">
        <v>25338.624444419984</v>
      </c>
      <c r="S10" s="9">
        <v>65045.980848216801</v>
      </c>
      <c r="T10" s="156">
        <v>3324084</v>
      </c>
      <c r="U10" s="156">
        <v>2653706</v>
      </c>
      <c r="V10" s="156">
        <v>5977790</v>
      </c>
      <c r="W10" s="20">
        <f t="shared" si="1"/>
        <v>0.23878222299119004</v>
      </c>
      <c r="X10" s="20">
        <f t="shared" si="2"/>
        <v>0.21843669796490156</v>
      </c>
      <c r="Y10" s="20">
        <f t="shared" si="3"/>
        <v>0.22975028278663018</v>
      </c>
      <c r="Z10" s="20">
        <v>1.1945352886328051</v>
      </c>
      <c r="AA10" s="20">
        <v>0.95483917376001648</v>
      </c>
      <c r="AB10" s="20">
        <v>1.088127566345034</v>
      </c>
    </row>
    <row r="11" spans="1:28" x14ac:dyDescent="0.25">
      <c r="A11" s="56" t="s">
        <v>54</v>
      </c>
      <c r="B11" s="9">
        <v>12631.247928253</v>
      </c>
      <c r="C11" s="9">
        <v>35561.846596732401</v>
      </c>
      <c r="D11" s="9">
        <v>48193.0945249863</v>
      </c>
      <c r="E11" s="9">
        <v>13221.0158416472</v>
      </c>
      <c r="F11" s="9">
        <v>36146.102171719001</v>
      </c>
      <c r="G11" s="9">
        <v>49367.118013365398</v>
      </c>
      <c r="H11" s="9">
        <v>10480.8211404012</v>
      </c>
      <c r="I11" s="9">
        <v>46731.6966676378</v>
      </c>
      <c r="J11" s="9">
        <v>57212.517808039403</v>
      </c>
      <c r="K11" s="9">
        <v>15687.4927456607</v>
      </c>
      <c r="L11" s="9">
        <v>44086.675382342801</v>
      </c>
      <c r="M11" s="9">
        <v>59774.168128004203</v>
      </c>
      <c r="N11" s="9">
        <v>13703.1720344647</v>
      </c>
      <c r="O11" s="9">
        <v>62765.580338362997</v>
      </c>
      <c r="P11" s="9">
        <v>76468.752372822099</v>
      </c>
      <c r="Q11" s="9">
        <v>65723.749690426805</v>
      </c>
      <c r="R11" s="9">
        <v>225291.90115679498</v>
      </c>
      <c r="S11" s="9">
        <v>291015.65084721742</v>
      </c>
      <c r="T11" s="156">
        <v>13090216</v>
      </c>
      <c r="U11" s="156">
        <v>26586780</v>
      </c>
      <c r="V11" s="156">
        <v>39676996</v>
      </c>
      <c r="W11" s="20">
        <f t="shared" si="1"/>
        <v>0.10468255095610875</v>
      </c>
      <c r="X11" s="20">
        <f t="shared" si="2"/>
        <v>0.23607815740891899</v>
      </c>
      <c r="Y11" s="20">
        <f t="shared" si="3"/>
        <v>0.19272818026047664</v>
      </c>
      <c r="Z11" s="20">
        <v>0.50208300375201453</v>
      </c>
      <c r="AA11" s="20">
        <v>0.84738317749195269</v>
      </c>
      <c r="AB11" s="20">
        <v>0.73346190534993472</v>
      </c>
    </row>
    <row r="12" spans="1:28" x14ac:dyDescent="0.25">
      <c r="A12" s="56" t="s">
        <v>55</v>
      </c>
      <c r="B12" s="9">
        <v>21540.266738107701</v>
      </c>
      <c r="C12" s="9">
        <v>6058.0378506062098</v>
      </c>
      <c r="D12" s="9">
        <v>27598.304588713901</v>
      </c>
      <c r="E12" s="9">
        <v>26131.775148591201</v>
      </c>
      <c r="F12" s="9">
        <v>9107.5128206116005</v>
      </c>
      <c r="G12" s="9">
        <v>35239.287969202902</v>
      </c>
      <c r="H12" s="9">
        <v>27559.0531490344</v>
      </c>
      <c r="I12" s="9">
        <v>12889.265586699999</v>
      </c>
      <c r="J12" s="9">
        <v>40448.318735734101</v>
      </c>
      <c r="K12" s="9">
        <v>48092.403965171397</v>
      </c>
      <c r="L12" s="9">
        <v>14227.424710089999</v>
      </c>
      <c r="M12" s="9">
        <v>62319.828675261699</v>
      </c>
      <c r="N12" s="9">
        <v>50527.856011230302</v>
      </c>
      <c r="O12" s="9">
        <v>21011.901335697301</v>
      </c>
      <c r="P12" s="9">
        <v>71539.757346927305</v>
      </c>
      <c r="Q12" s="9">
        <v>173851.355012135</v>
      </c>
      <c r="R12" s="9">
        <v>63294.142303705114</v>
      </c>
      <c r="S12" s="9">
        <v>237145.49731583992</v>
      </c>
      <c r="T12" s="156">
        <v>10940813</v>
      </c>
      <c r="U12" s="156">
        <v>3138277</v>
      </c>
      <c r="V12" s="156">
        <v>14079090</v>
      </c>
      <c r="W12" s="20">
        <f t="shared" si="1"/>
        <v>0.46182907989772154</v>
      </c>
      <c r="X12" s="20">
        <f t="shared" si="2"/>
        <v>0.66953622435805693</v>
      </c>
      <c r="Y12" s="20">
        <f t="shared" si="3"/>
        <v>0.5081277081610196</v>
      </c>
      <c r="Z12" s="20">
        <v>1.5890167852437931</v>
      </c>
      <c r="AA12" s="20">
        <v>2.0168437108548773</v>
      </c>
      <c r="AB12" s="20">
        <v>1.6843808606652841</v>
      </c>
    </row>
    <row r="13" spans="1:28" ht="13.9" customHeight="1" x14ac:dyDescent="0.25">
      <c r="A13" s="56" t="s">
        <v>56</v>
      </c>
      <c r="B13" s="9">
        <v>19486.7878278096</v>
      </c>
      <c r="C13" s="9">
        <v>13084.618116150699</v>
      </c>
      <c r="D13" s="9">
        <v>32571.405943960799</v>
      </c>
      <c r="E13" s="9">
        <v>28656.8743392338</v>
      </c>
      <c r="F13" s="9">
        <v>11290.7449513008</v>
      </c>
      <c r="G13" s="9">
        <v>39947.619290534203</v>
      </c>
      <c r="H13" s="9">
        <v>24879.0029667011</v>
      </c>
      <c r="I13" s="9">
        <v>8182.3628099787702</v>
      </c>
      <c r="J13" s="9">
        <v>33061.365776680002</v>
      </c>
      <c r="K13" s="9">
        <v>36959.664338276198</v>
      </c>
      <c r="L13" s="9">
        <v>4928.9173538943696</v>
      </c>
      <c r="M13" s="9">
        <v>41888.581692170497</v>
      </c>
      <c r="N13" s="9">
        <v>32049.856071227499</v>
      </c>
      <c r="O13" s="9">
        <v>8653.5601772080099</v>
      </c>
      <c r="P13" s="9">
        <v>40703.416248436202</v>
      </c>
      <c r="Q13" s="9">
        <v>142032.1855432482</v>
      </c>
      <c r="R13" s="9">
        <v>46140.203408532652</v>
      </c>
      <c r="S13" s="9">
        <v>188172.3889517817</v>
      </c>
      <c r="T13" s="156">
        <v>9290447</v>
      </c>
      <c r="U13" s="156">
        <v>2332846</v>
      </c>
      <c r="V13" s="156">
        <v>11623293</v>
      </c>
      <c r="W13" s="20">
        <f t="shared" si="1"/>
        <v>0.344976469606118</v>
      </c>
      <c r="X13" s="20">
        <f t="shared" si="2"/>
        <v>0.37094433911231217</v>
      </c>
      <c r="Y13" s="20">
        <f t="shared" si="3"/>
        <v>0.35018833516832282</v>
      </c>
      <c r="Z13" s="20">
        <v>1.5287981896161531</v>
      </c>
      <c r="AA13" s="20">
        <v>1.9778503771158771</v>
      </c>
      <c r="AB13" s="20">
        <v>1.6189249376384274</v>
      </c>
    </row>
    <row r="14" spans="1:28" x14ac:dyDescent="0.25">
      <c r="A14" s="56" t="s">
        <v>57</v>
      </c>
      <c r="B14" s="9">
        <v>13230.076869910599</v>
      </c>
      <c r="C14" s="9">
        <v>1676.36721676962</v>
      </c>
      <c r="D14" s="9">
        <v>14906.4440866802</v>
      </c>
      <c r="E14" s="9">
        <v>17375.262993377801</v>
      </c>
      <c r="F14" s="9">
        <v>1503.00390532301</v>
      </c>
      <c r="G14" s="9">
        <v>18878.266898701</v>
      </c>
      <c r="H14" s="9">
        <v>16287.280981314199</v>
      </c>
      <c r="I14" s="9">
        <v>2976.06473801846</v>
      </c>
      <c r="J14" s="9">
        <v>19263.345719332799</v>
      </c>
      <c r="K14" s="9">
        <v>21652.110054857199</v>
      </c>
      <c r="L14" s="9">
        <v>3140.84879319006</v>
      </c>
      <c r="M14" s="9">
        <v>24792.958848047201</v>
      </c>
      <c r="N14" s="9">
        <v>23084.0757884257</v>
      </c>
      <c r="O14" s="9">
        <v>5454.5444095884104</v>
      </c>
      <c r="P14" s="9">
        <v>28538.620198014101</v>
      </c>
      <c r="Q14" s="9">
        <v>91628.806687885502</v>
      </c>
      <c r="R14" s="9">
        <v>14750.829062889561</v>
      </c>
      <c r="S14" s="9">
        <v>106379.63575077531</v>
      </c>
      <c r="T14" s="156">
        <v>6169407</v>
      </c>
      <c r="U14" s="156">
        <v>965823</v>
      </c>
      <c r="V14" s="156">
        <v>7135230</v>
      </c>
      <c r="W14" s="20">
        <f t="shared" si="1"/>
        <v>0.3741700910383397</v>
      </c>
      <c r="X14" s="20">
        <f t="shared" si="2"/>
        <v>0.56475611054907682</v>
      </c>
      <c r="Y14" s="20">
        <f t="shared" si="3"/>
        <v>0.39996776835524711</v>
      </c>
      <c r="Z14" s="20">
        <v>1.4852125445425388</v>
      </c>
      <c r="AA14" s="20">
        <v>1.527280781560344</v>
      </c>
      <c r="AB14" s="20">
        <v>1.4909068908889456</v>
      </c>
    </row>
    <row r="15" spans="1:28" x14ac:dyDescent="0.25">
      <c r="A15" s="56" t="s">
        <v>58</v>
      </c>
      <c r="B15" s="9">
        <v>20079.3127637334</v>
      </c>
      <c r="C15" s="9">
        <v>9373.2675040113409</v>
      </c>
      <c r="D15" s="9">
        <v>29452.580267744899</v>
      </c>
      <c r="E15" s="9">
        <v>27103.5859271058</v>
      </c>
      <c r="F15" s="9">
        <v>5417.6591879213602</v>
      </c>
      <c r="G15" s="9">
        <v>32521.245115027101</v>
      </c>
      <c r="H15" s="9">
        <v>25547.0324398136</v>
      </c>
      <c r="I15" s="9">
        <v>4155.6944103972301</v>
      </c>
      <c r="J15" s="9">
        <v>29702.7268502107</v>
      </c>
      <c r="K15" s="9">
        <v>39895.263369234002</v>
      </c>
      <c r="L15" s="9">
        <v>8484.1437228799405</v>
      </c>
      <c r="M15" s="9">
        <v>48379.407092114801</v>
      </c>
      <c r="N15" s="9">
        <v>42162.3450235071</v>
      </c>
      <c r="O15" s="9">
        <v>9949.4736871599998</v>
      </c>
      <c r="P15" s="9">
        <v>52111.818710667598</v>
      </c>
      <c r="Q15" s="9">
        <v>154787.53952339391</v>
      </c>
      <c r="R15" s="9">
        <v>37380.238512369877</v>
      </c>
      <c r="S15" s="9">
        <v>192167.77803576511</v>
      </c>
      <c r="T15" s="156">
        <v>9939487</v>
      </c>
      <c r="U15" s="156">
        <v>2952367</v>
      </c>
      <c r="V15" s="156">
        <v>12891854</v>
      </c>
      <c r="W15" s="20">
        <f t="shared" si="1"/>
        <v>0.42419035332011706</v>
      </c>
      <c r="X15" s="20">
        <f t="shared" si="2"/>
        <v>0.33699989490330978</v>
      </c>
      <c r="Y15" s="20">
        <f t="shared" si="3"/>
        <v>0.40422284266225472</v>
      </c>
      <c r="Z15" s="20">
        <v>1.5572990791516093</v>
      </c>
      <c r="AA15" s="20">
        <v>1.2661108362330928</v>
      </c>
      <c r="AB15" s="20">
        <v>1.4906139802371723</v>
      </c>
    </row>
    <row r="16" spans="1:28" x14ac:dyDescent="0.25">
      <c r="A16" s="56" t="s">
        <v>59</v>
      </c>
      <c r="B16" s="9">
        <v>13605.677512639801</v>
      </c>
      <c r="C16" s="9">
        <v>5686.7222946435004</v>
      </c>
      <c r="D16" s="9">
        <v>19292.399807283498</v>
      </c>
      <c r="E16" s="9">
        <v>20567.149042160301</v>
      </c>
      <c r="F16" s="9">
        <v>5233.0303441372898</v>
      </c>
      <c r="G16" s="9">
        <v>25800.179386297499</v>
      </c>
      <c r="H16" s="9">
        <v>18911.071524987899</v>
      </c>
      <c r="I16" s="9">
        <v>5829.8022834276398</v>
      </c>
      <c r="J16" s="9">
        <v>24740.873808415599</v>
      </c>
      <c r="K16" s="9">
        <v>32441.056026080802</v>
      </c>
      <c r="L16" s="9">
        <v>15083.520718730701</v>
      </c>
      <c r="M16" s="9">
        <v>47524.576744812599</v>
      </c>
      <c r="N16" s="9">
        <v>29069.181672521601</v>
      </c>
      <c r="O16" s="9">
        <v>12251.9279743323</v>
      </c>
      <c r="P16" s="9">
        <v>41321.1096468541</v>
      </c>
      <c r="Q16" s="9">
        <v>114594.13577839041</v>
      </c>
      <c r="R16" s="9">
        <v>44085.003615271431</v>
      </c>
      <c r="S16" s="9">
        <v>158679.1393936633</v>
      </c>
      <c r="T16" s="156">
        <v>13391853</v>
      </c>
      <c r="U16" s="156">
        <v>2780419</v>
      </c>
      <c r="V16" s="156">
        <v>16172272</v>
      </c>
      <c r="W16" s="20">
        <f t="shared" si="1"/>
        <v>0.21706616457424974</v>
      </c>
      <c r="X16" s="20">
        <f t="shared" si="2"/>
        <v>0.4406504190315309</v>
      </c>
      <c r="Y16" s="20">
        <f t="shared" si="3"/>
        <v>0.25550590323273131</v>
      </c>
      <c r="Z16" s="20">
        <v>0.85570037080298311</v>
      </c>
      <c r="AA16" s="20">
        <v>1.5855525233884329</v>
      </c>
      <c r="AB16" s="20">
        <v>0.98118025342180304</v>
      </c>
    </row>
    <row r="17" spans="1:28" x14ac:dyDescent="0.25">
      <c r="A17" s="56" t="s">
        <v>60</v>
      </c>
      <c r="B17" s="9">
        <v>24566.768840309302</v>
      </c>
      <c r="C17" s="9">
        <v>6501.80608869966</v>
      </c>
      <c r="D17" s="9">
        <v>31068.574929008799</v>
      </c>
      <c r="E17" s="9">
        <v>28158.942616973101</v>
      </c>
      <c r="F17" s="9">
        <v>6651.9430758879398</v>
      </c>
      <c r="G17" s="9">
        <v>34810.885692860902</v>
      </c>
      <c r="H17" s="9">
        <v>26485.622989318101</v>
      </c>
      <c r="I17" s="9">
        <v>6756.6102814940696</v>
      </c>
      <c r="J17" s="9">
        <v>33242.233270812198</v>
      </c>
      <c r="K17" s="9">
        <v>37191.697763607102</v>
      </c>
      <c r="L17" s="9">
        <v>9954.1659346751294</v>
      </c>
      <c r="M17" s="9">
        <v>47145.863698282497</v>
      </c>
      <c r="N17" s="9">
        <v>36920.780086935702</v>
      </c>
      <c r="O17" s="9">
        <v>12361.273416138099</v>
      </c>
      <c r="P17" s="9">
        <v>49282.053503073403</v>
      </c>
      <c r="Q17" s="9">
        <v>153323.8122971433</v>
      </c>
      <c r="R17" s="9">
        <v>42225.798796894895</v>
      </c>
      <c r="S17" s="9">
        <v>195549.6110940378</v>
      </c>
      <c r="T17" s="156">
        <v>9974710</v>
      </c>
      <c r="U17" s="156">
        <v>2693385</v>
      </c>
      <c r="V17" s="156">
        <v>12668095</v>
      </c>
      <c r="W17" s="20">
        <f t="shared" si="1"/>
        <v>0.37014389477925375</v>
      </c>
      <c r="X17" s="20">
        <f t="shared" si="2"/>
        <v>0.45894936728830449</v>
      </c>
      <c r="Y17" s="20">
        <f t="shared" si="3"/>
        <v>0.38902497576054962</v>
      </c>
      <c r="Z17" s="20">
        <v>1.5371255133948085</v>
      </c>
      <c r="AA17" s="20">
        <v>1.5677594846965768</v>
      </c>
      <c r="AB17" s="20">
        <v>1.5436386535942288</v>
      </c>
    </row>
    <row r="18" spans="1:28" x14ac:dyDescent="0.25">
      <c r="A18" s="56" t="s">
        <v>61</v>
      </c>
      <c r="B18" s="9">
        <v>39219.120875409702</v>
      </c>
      <c r="C18" s="9">
        <v>52800.401675955698</v>
      </c>
      <c r="D18" s="9">
        <v>92019.522551368893</v>
      </c>
      <c r="E18" s="9">
        <v>45520.8637993636</v>
      </c>
      <c r="F18" s="9">
        <v>56081.135214163398</v>
      </c>
      <c r="G18" s="9">
        <v>101601.999013536</v>
      </c>
      <c r="H18" s="9">
        <v>33845.833705509802</v>
      </c>
      <c r="I18" s="9">
        <v>55299.408852549102</v>
      </c>
      <c r="J18" s="9">
        <v>89145.242558059093</v>
      </c>
      <c r="K18" s="9">
        <v>59915.715195398698</v>
      </c>
      <c r="L18" s="9">
        <v>78018.883405455897</v>
      </c>
      <c r="M18" s="9">
        <v>137934.598600864</v>
      </c>
      <c r="N18" s="9">
        <v>56594.686105932997</v>
      </c>
      <c r="O18" s="9">
        <v>107460.776848585</v>
      </c>
      <c r="P18" s="9">
        <v>164055.46295450299</v>
      </c>
      <c r="Q18" s="9">
        <v>235096.21968161478</v>
      </c>
      <c r="R18" s="9">
        <v>349660.60599670908</v>
      </c>
      <c r="S18" s="9">
        <v>584756.82567833096</v>
      </c>
      <c r="T18" s="156">
        <v>32957699</v>
      </c>
      <c r="U18" s="156">
        <v>36941950</v>
      </c>
      <c r="V18" s="156">
        <v>69899649</v>
      </c>
      <c r="W18" s="20">
        <f t="shared" si="1"/>
        <v>0.17171916675958779</v>
      </c>
      <c r="X18" s="20">
        <f t="shared" si="2"/>
        <v>0.29089091628510405</v>
      </c>
      <c r="Y18" s="20">
        <f t="shared" si="3"/>
        <v>0.23470141166875241</v>
      </c>
      <c r="Z18" s="20">
        <v>0.71332716425869047</v>
      </c>
      <c r="AA18" s="20">
        <v>0.94651366805680015</v>
      </c>
      <c r="AB18" s="20">
        <v>0.8365661831554132</v>
      </c>
    </row>
    <row r="19" spans="1:28" x14ac:dyDescent="0.25">
      <c r="A19" s="56" t="s">
        <v>62</v>
      </c>
      <c r="B19" s="9">
        <v>48983.730284630401</v>
      </c>
      <c r="C19" s="9">
        <v>15919.401110447699</v>
      </c>
      <c r="D19" s="9">
        <v>64903.131395077296</v>
      </c>
      <c r="E19" s="9">
        <v>56299.440832329201</v>
      </c>
      <c r="F19" s="9">
        <v>20871.161000056301</v>
      </c>
      <c r="G19" s="9">
        <v>77170.601832386194</v>
      </c>
      <c r="H19" s="9">
        <v>51240.263974363203</v>
      </c>
      <c r="I19" s="9">
        <v>21920.757413430802</v>
      </c>
      <c r="J19" s="9">
        <v>73161.021387795103</v>
      </c>
      <c r="K19" s="9">
        <v>73245.598847475398</v>
      </c>
      <c r="L19" s="9">
        <v>13748.383908194801</v>
      </c>
      <c r="M19" s="9">
        <v>86993.982755671706</v>
      </c>
      <c r="N19" s="9">
        <v>62882.356527223201</v>
      </c>
      <c r="O19" s="9">
        <v>17079.6219052245</v>
      </c>
      <c r="P19" s="9">
        <v>79961.978432449003</v>
      </c>
      <c r="Q19" s="9">
        <v>292651.39046602143</v>
      </c>
      <c r="R19" s="9">
        <v>89539.325337354108</v>
      </c>
      <c r="S19" s="9">
        <v>382190.71580337931</v>
      </c>
      <c r="T19" s="156">
        <v>22203194</v>
      </c>
      <c r="U19" s="156">
        <v>6196344</v>
      </c>
      <c r="V19" s="156">
        <v>28399538</v>
      </c>
      <c r="W19" s="20">
        <f t="shared" si="1"/>
        <v>0.28321311126328585</v>
      </c>
      <c r="X19" s="20">
        <f t="shared" si="2"/>
        <v>0.27564031153248592</v>
      </c>
      <c r="Y19" s="20">
        <f t="shared" si="3"/>
        <v>0.28156084240683421</v>
      </c>
      <c r="Z19" s="20">
        <v>1.3180598722238857</v>
      </c>
      <c r="AA19" s="20">
        <v>1.4450347711062219</v>
      </c>
      <c r="AB19" s="20">
        <v>1.345763849409731</v>
      </c>
    </row>
    <row r="20" spans="1:28" x14ac:dyDescent="0.25">
      <c r="A20" s="56" t="s">
        <v>63</v>
      </c>
      <c r="B20" s="9">
        <v>15851.1003552691</v>
      </c>
      <c r="C20" s="9">
        <v>3470.4371943778201</v>
      </c>
      <c r="D20" s="9">
        <v>19321.537549646899</v>
      </c>
      <c r="E20" s="9">
        <v>16729.9157822587</v>
      </c>
      <c r="F20" s="9">
        <v>5899.85595785229</v>
      </c>
      <c r="G20" s="9">
        <v>22629.7717401107</v>
      </c>
      <c r="H20" s="9">
        <v>19117.992222555</v>
      </c>
      <c r="I20" s="9">
        <v>3951.5808880528398</v>
      </c>
      <c r="J20" s="9">
        <v>23069.573110607798</v>
      </c>
      <c r="K20" s="9">
        <v>21658.259611525798</v>
      </c>
      <c r="L20" s="9">
        <v>2654.6987813759602</v>
      </c>
      <c r="M20" s="9">
        <v>24312.958392901899</v>
      </c>
      <c r="N20" s="9">
        <v>20559.579489175401</v>
      </c>
      <c r="O20" s="9">
        <v>6779.2473576348402</v>
      </c>
      <c r="P20" s="9">
        <v>27338.8268468102</v>
      </c>
      <c r="Q20" s="9">
        <v>93916.847460784003</v>
      </c>
      <c r="R20" s="9">
        <v>22755.820179293751</v>
      </c>
      <c r="S20" s="9">
        <v>116672.6676400775</v>
      </c>
      <c r="T20" s="156">
        <v>5211981</v>
      </c>
      <c r="U20" s="156">
        <v>1317552</v>
      </c>
      <c r="V20" s="156">
        <v>6529533</v>
      </c>
      <c r="W20" s="20">
        <f t="shared" si="1"/>
        <v>0.39446765997756705</v>
      </c>
      <c r="X20" s="20">
        <f t="shared" si="2"/>
        <v>0.51453357117099285</v>
      </c>
      <c r="Y20" s="20">
        <f t="shared" si="3"/>
        <v>0.4186949793623862</v>
      </c>
      <c r="Z20" s="20">
        <v>1.8019414779291021</v>
      </c>
      <c r="AA20" s="20">
        <v>1.7271288100426967</v>
      </c>
      <c r="AB20" s="20">
        <v>1.7868455162119177</v>
      </c>
    </row>
    <row r="21" spans="1:28" x14ac:dyDescent="0.25">
      <c r="A21" s="56" t="s">
        <v>64</v>
      </c>
      <c r="B21" s="9">
        <v>25753.8534972948</v>
      </c>
      <c r="C21" s="9">
        <v>2619.8011075654599</v>
      </c>
      <c r="D21" s="9">
        <v>28373.654604860301</v>
      </c>
      <c r="E21" s="9">
        <v>30501.589921237501</v>
      </c>
      <c r="F21" s="9">
        <v>6763.4714315433002</v>
      </c>
      <c r="G21" s="9">
        <v>37265.0613527815</v>
      </c>
      <c r="H21" s="9">
        <v>31155.488814652101</v>
      </c>
      <c r="I21" s="9">
        <v>2364.6777307165198</v>
      </c>
      <c r="J21" s="9">
        <v>33520.166545369102</v>
      </c>
      <c r="K21" s="9">
        <v>57026.503781995103</v>
      </c>
      <c r="L21" s="9">
        <v>7488.0760644648599</v>
      </c>
      <c r="M21" s="9">
        <v>64514.579846462402</v>
      </c>
      <c r="N21" s="9">
        <v>55309.161167040598</v>
      </c>
      <c r="O21" s="9">
        <v>7308.5375726592201</v>
      </c>
      <c r="P21" s="9">
        <v>62617.698739697902</v>
      </c>
      <c r="Q21" s="9">
        <v>199746.59718222008</v>
      </c>
      <c r="R21" s="9">
        <v>26544.563906949359</v>
      </c>
      <c r="S21" s="9">
        <v>226291.16108917122</v>
      </c>
      <c r="T21" s="156">
        <v>15094468</v>
      </c>
      <c r="U21" s="156">
        <v>1585115</v>
      </c>
      <c r="V21" s="156">
        <v>16679583</v>
      </c>
      <c r="W21" s="20">
        <f t="shared" si="1"/>
        <v>0.36642007632889478</v>
      </c>
      <c r="X21" s="20">
        <f t="shared" si="2"/>
        <v>0.46107301821377128</v>
      </c>
      <c r="Y21" s="20">
        <f t="shared" si="3"/>
        <v>0.37541525312532037</v>
      </c>
      <c r="Z21" s="20">
        <v>1.3233099515810698</v>
      </c>
      <c r="AA21" s="20">
        <v>1.6746143911923967</v>
      </c>
      <c r="AB21" s="20">
        <v>1.3566955546141124</v>
      </c>
    </row>
    <row r="22" spans="1:28" x14ac:dyDescent="0.25">
      <c r="A22" s="56" t="s">
        <v>65</v>
      </c>
      <c r="B22" s="9">
        <v>46573.586125745802</v>
      </c>
      <c r="C22" s="9">
        <v>6857.2939243966603</v>
      </c>
      <c r="D22" s="9">
        <v>53430.880050142303</v>
      </c>
      <c r="E22" s="9">
        <v>53256.354715758302</v>
      </c>
      <c r="F22" s="9">
        <v>11998.2662123133</v>
      </c>
      <c r="G22" s="9">
        <v>65254.620928071199</v>
      </c>
      <c r="H22" s="9">
        <v>51878.9984828983</v>
      </c>
      <c r="I22" s="9">
        <v>9014.9921188550597</v>
      </c>
      <c r="J22" s="9">
        <v>60893.990601753103</v>
      </c>
      <c r="K22" s="9">
        <v>78561.210510056102</v>
      </c>
      <c r="L22" s="9">
        <v>8110.2976741058101</v>
      </c>
      <c r="M22" s="9">
        <v>86671.508184162507</v>
      </c>
      <c r="N22" s="9">
        <v>75653.485740908305</v>
      </c>
      <c r="O22" s="9">
        <v>8562.0343349913692</v>
      </c>
      <c r="P22" s="9">
        <v>84215.520075899403</v>
      </c>
      <c r="Q22" s="9">
        <v>305923.63557536685</v>
      </c>
      <c r="R22" s="9">
        <v>44542.884264662192</v>
      </c>
      <c r="S22" s="9">
        <v>350466.51984002849</v>
      </c>
      <c r="T22" s="156">
        <v>27074266</v>
      </c>
      <c r="U22" s="156">
        <v>3924084</v>
      </c>
      <c r="V22" s="156">
        <v>30998350</v>
      </c>
      <c r="W22" s="20">
        <f t="shared" si="1"/>
        <v>0.27942949862762045</v>
      </c>
      <c r="X22" s="20">
        <f t="shared" si="2"/>
        <v>0.2181919228791068</v>
      </c>
      <c r="Y22" s="20">
        <f t="shared" si="3"/>
        <v>0.27167742823698487</v>
      </c>
      <c r="Z22" s="20">
        <v>1.1299424906860516</v>
      </c>
      <c r="AA22" s="20">
        <v>1.1351154629886158</v>
      </c>
      <c r="AB22" s="20">
        <v>1.1305973377293581</v>
      </c>
    </row>
    <row r="23" spans="1:28" x14ac:dyDescent="0.25">
      <c r="A23" s="56" t="s">
        <v>66</v>
      </c>
      <c r="B23" s="9">
        <v>19195.330315819199</v>
      </c>
      <c r="C23" s="9">
        <v>1969.2281803562601</v>
      </c>
      <c r="D23" s="9">
        <v>21164.558496175199</v>
      </c>
      <c r="E23" s="9">
        <v>22429.2885351119</v>
      </c>
      <c r="F23" s="9">
        <v>2203.20179616015</v>
      </c>
      <c r="G23" s="9">
        <v>24632.4903312721</v>
      </c>
      <c r="H23" s="9">
        <v>19903.003755359801</v>
      </c>
      <c r="I23" s="9">
        <v>3711.5584918744598</v>
      </c>
      <c r="J23" s="9">
        <v>23614.562247234498</v>
      </c>
      <c r="K23" s="9">
        <v>34322.728699707899</v>
      </c>
      <c r="L23" s="9">
        <v>3658.5028514026999</v>
      </c>
      <c r="M23" s="9">
        <v>37981.231551110701</v>
      </c>
      <c r="N23" s="9">
        <v>31859.708669651602</v>
      </c>
      <c r="O23" s="9">
        <v>3787.48567055175</v>
      </c>
      <c r="P23" s="9">
        <v>35647.194340203401</v>
      </c>
      <c r="Q23" s="9">
        <v>127710.05997565041</v>
      </c>
      <c r="R23" s="9">
        <v>15329.976990345322</v>
      </c>
      <c r="S23" s="9">
        <v>143040.03696599591</v>
      </c>
      <c r="T23" s="156">
        <v>11422418</v>
      </c>
      <c r="U23" s="156">
        <v>1835279</v>
      </c>
      <c r="V23" s="156">
        <v>13257697</v>
      </c>
      <c r="W23" s="20">
        <f t="shared" si="1"/>
        <v>0.27892262977638888</v>
      </c>
      <c r="X23" s="20">
        <f t="shared" si="2"/>
        <v>0.20637111145235956</v>
      </c>
      <c r="Y23" s="20">
        <f t="shared" si="3"/>
        <v>0.26887923551279985</v>
      </c>
      <c r="Z23" s="20">
        <v>1.1180650189447663</v>
      </c>
      <c r="AA23" s="20">
        <v>0.83529408827460683</v>
      </c>
      <c r="AB23" s="20">
        <v>1.0789206976596004</v>
      </c>
    </row>
    <row r="24" spans="1:28" x14ac:dyDescent="0.25">
      <c r="A24" s="56" t="s">
        <v>67</v>
      </c>
      <c r="B24" s="9">
        <v>19695.0846685291</v>
      </c>
      <c r="C24" s="9">
        <v>2559.04042615768</v>
      </c>
      <c r="D24" s="9">
        <v>22254.1250946867</v>
      </c>
      <c r="E24" s="9">
        <v>23400.7865710736</v>
      </c>
      <c r="F24" s="9">
        <v>4729.9182740102597</v>
      </c>
      <c r="G24" s="9">
        <v>28130.704845083899</v>
      </c>
      <c r="H24" s="9">
        <v>26242.759882106398</v>
      </c>
      <c r="I24" s="9">
        <v>6359.4104082753001</v>
      </c>
      <c r="J24" s="9">
        <v>32602.1702903814</v>
      </c>
      <c r="K24" s="9">
        <v>40374.338616975001</v>
      </c>
      <c r="L24" s="9">
        <v>6363.7276691011402</v>
      </c>
      <c r="M24" s="9">
        <v>46738.066286076697</v>
      </c>
      <c r="N24" s="9">
        <v>38148.908807421503</v>
      </c>
      <c r="O24" s="9">
        <v>6824.6892108930197</v>
      </c>
      <c r="P24" s="9">
        <v>44973.598018314799</v>
      </c>
      <c r="Q24" s="9">
        <v>147861.87854610561</v>
      </c>
      <c r="R24" s="9">
        <v>26836.785988437397</v>
      </c>
      <c r="S24" s="9">
        <v>174698.6645345435</v>
      </c>
      <c r="T24" s="156">
        <v>8990281</v>
      </c>
      <c r="U24" s="156">
        <v>1807782</v>
      </c>
      <c r="V24" s="156">
        <v>10798063</v>
      </c>
      <c r="W24" s="20">
        <f t="shared" si="1"/>
        <v>0.42433499917768425</v>
      </c>
      <c r="X24" s="20">
        <f t="shared" si="2"/>
        <v>0.37751726761816523</v>
      </c>
      <c r="Y24" s="20">
        <f t="shared" si="3"/>
        <v>0.41649690336419415</v>
      </c>
      <c r="Z24" s="20">
        <v>1.6446858395872788</v>
      </c>
      <c r="AA24" s="20">
        <v>1.4845145038747702</v>
      </c>
      <c r="AB24" s="20">
        <v>1.6178703952231386</v>
      </c>
    </row>
    <row r="25" spans="1:28" x14ac:dyDescent="0.25">
      <c r="A25" s="56" t="s">
        <v>68</v>
      </c>
      <c r="B25" s="9">
        <v>29885.512592208601</v>
      </c>
      <c r="C25" s="9">
        <v>19867.7584026148</v>
      </c>
      <c r="D25" s="9">
        <v>49753.270994823099</v>
      </c>
      <c r="E25" s="9">
        <v>38747.068359298202</v>
      </c>
      <c r="F25" s="9">
        <v>14623.6204644512</v>
      </c>
      <c r="G25" s="9">
        <v>53370.688823749297</v>
      </c>
      <c r="H25" s="9">
        <v>38164.077429847697</v>
      </c>
      <c r="I25" s="9">
        <v>12566.668672961399</v>
      </c>
      <c r="J25" s="9">
        <v>50730.746102808902</v>
      </c>
      <c r="K25" s="9">
        <v>61294.154521118697</v>
      </c>
      <c r="L25" s="9">
        <v>24397.068826668299</v>
      </c>
      <c r="M25" s="9">
        <v>85691.223347785693</v>
      </c>
      <c r="N25" s="9">
        <v>54058.975108206199</v>
      </c>
      <c r="O25" s="9">
        <v>19988.4603063213</v>
      </c>
      <c r="P25" s="9">
        <v>74047.435414527194</v>
      </c>
      <c r="Q25" s="9">
        <v>222149.78801067942</v>
      </c>
      <c r="R25" s="9">
        <v>91443.576673017</v>
      </c>
      <c r="S25" s="9">
        <v>313593.36468369421</v>
      </c>
      <c r="T25" s="156">
        <v>14629503</v>
      </c>
      <c r="U25" s="156">
        <v>7235497</v>
      </c>
      <c r="V25" s="156">
        <v>21865000</v>
      </c>
      <c r="W25" s="20">
        <f t="shared" si="1"/>
        <v>0.36952024349840318</v>
      </c>
      <c r="X25" s="20">
        <f t="shared" si="2"/>
        <v>0.27625552614176052</v>
      </c>
      <c r="Y25" s="20">
        <f t="shared" si="3"/>
        <v>0.33865737669575663</v>
      </c>
      <c r="Z25" s="20">
        <v>1.5185053655662766</v>
      </c>
      <c r="AA25" s="20">
        <v>1.2638188734376781</v>
      </c>
      <c r="AB25" s="20">
        <v>1.4342253129828229</v>
      </c>
    </row>
    <row r="26" spans="1:28" x14ac:dyDescent="0.25">
      <c r="A26" s="56" t="s">
        <v>69</v>
      </c>
      <c r="B26" s="9">
        <v>57829.070405984603</v>
      </c>
      <c r="C26" s="9">
        <v>5521.7086880993102</v>
      </c>
      <c r="D26" s="9">
        <v>63350.779094083999</v>
      </c>
      <c r="E26" s="9">
        <v>68120.573803093605</v>
      </c>
      <c r="F26" s="9">
        <v>9068.8502056618909</v>
      </c>
      <c r="G26" s="9">
        <v>77189.424008756396</v>
      </c>
      <c r="H26" s="9">
        <v>58897.510620398702</v>
      </c>
      <c r="I26" s="9">
        <v>5147.0433650380101</v>
      </c>
      <c r="J26" s="9">
        <v>64044.553985436098</v>
      </c>
      <c r="K26" s="9">
        <v>82556.356602582702</v>
      </c>
      <c r="L26" s="9">
        <v>5641.3650810844701</v>
      </c>
      <c r="M26" s="9">
        <v>88197.721683667594</v>
      </c>
      <c r="N26" s="9">
        <v>80352.5307500333</v>
      </c>
      <c r="O26" s="9">
        <v>5079.6546347614503</v>
      </c>
      <c r="P26" s="9">
        <v>85432.185384794604</v>
      </c>
      <c r="Q26" s="9">
        <v>347756.0421820929</v>
      </c>
      <c r="R26" s="9">
        <v>30458.621974645132</v>
      </c>
      <c r="S26" s="9">
        <v>378214.66415673867</v>
      </c>
      <c r="T26" s="156">
        <v>25366513</v>
      </c>
      <c r="U26" s="156">
        <v>2852655</v>
      </c>
      <c r="V26" s="156">
        <v>28219168</v>
      </c>
      <c r="W26" s="20">
        <f t="shared" si="1"/>
        <v>0.31676616628400323</v>
      </c>
      <c r="X26" s="20">
        <f t="shared" si="2"/>
        <v>0.17806761191807108</v>
      </c>
      <c r="Y26" s="20">
        <f t="shared" si="3"/>
        <v>0.30274523113082075</v>
      </c>
      <c r="Z26" s="20">
        <v>1.3709256853005096</v>
      </c>
      <c r="AA26" s="20">
        <v>1.0677289042889915</v>
      </c>
      <c r="AB26" s="20">
        <v>1.3402757450423013</v>
      </c>
    </row>
    <row r="27" spans="1:28" x14ac:dyDescent="0.25">
      <c r="A27" s="56" t="s">
        <v>70</v>
      </c>
      <c r="B27" s="9">
        <v>8901.9588850288292</v>
      </c>
      <c r="C27" s="9">
        <v>1620.1019971862199</v>
      </c>
      <c r="D27" s="9">
        <v>10522.060882215001</v>
      </c>
      <c r="E27" s="9">
        <v>12090.7003906187</v>
      </c>
      <c r="F27" s="9">
        <v>941.89607596335998</v>
      </c>
      <c r="G27" s="9">
        <v>13032.596466581999</v>
      </c>
      <c r="H27" s="9">
        <v>14323.0564823326</v>
      </c>
      <c r="I27" s="9">
        <v>974.30297387690405</v>
      </c>
      <c r="J27" s="9">
        <v>15297.3594562095</v>
      </c>
      <c r="K27" s="9">
        <v>17480.213247923599</v>
      </c>
      <c r="L27" s="9">
        <v>1589.1562728484801</v>
      </c>
      <c r="M27" s="9">
        <v>19069.369520772099</v>
      </c>
      <c r="N27" s="9">
        <v>15932.0402345653</v>
      </c>
      <c r="O27" s="9">
        <v>1775.48280255599</v>
      </c>
      <c r="P27" s="9">
        <v>17707.5230371213</v>
      </c>
      <c r="Q27" s="9">
        <v>68727.969240469029</v>
      </c>
      <c r="R27" s="9">
        <v>6900.940122430954</v>
      </c>
      <c r="S27" s="9">
        <v>75628.909362899896</v>
      </c>
      <c r="T27" s="156">
        <v>5044439</v>
      </c>
      <c r="U27" s="156">
        <v>601014</v>
      </c>
      <c r="V27" s="156">
        <v>5645453</v>
      </c>
      <c r="W27" s="20">
        <f t="shared" si="1"/>
        <v>0.31583373759827998</v>
      </c>
      <c r="X27" s="20">
        <f t="shared" si="2"/>
        <v>0.29541454983677418</v>
      </c>
      <c r="Y27" s="20">
        <f t="shared" si="3"/>
        <v>0.31365991421983852</v>
      </c>
      <c r="Z27" s="20">
        <v>1.3624501999225094</v>
      </c>
      <c r="AA27" s="20">
        <v>1.1482162016909681</v>
      </c>
      <c r="AB27" s="20">
        <v>1.3396428836251031</v>
      </c>
    </row>
    <row r="28" spans="1:28" x14ac:dyDescent="0.25">
      <c r="A28" s="56" t="s">
        <v>71</v>
      </c>
      <c r="B28" s="9">
        <v>30786.3517228323</v>
      </c>
      <c r="C28" s="9">
        <v>2729.1312088233599</v>
      </c>
      <c r="D28" s="9">
        <v>33515.482931655497</v>
      </c>
      <c r="E28" s="9">
        <v>36709.5509072645</v>
      </c>
      <c r="F28" s="9">
        <v>2240.2164249202701</v>
      </c>
      <c r="G28" s="9">
        <v>38949.767332184601</v>
      </c>
      <c r="H28" s="9">
        <v>34823.204849052003</v>
      </c>
      <c r="I28" s="9">
        <v>2719.4107325099899</v>
      </c>
      <c r="J28" s="9">
        <v>37542.615581561702</v>
      </c>
      <c r="K28" s="9">
        <v>63994.045866094697</v>
      </c>
      <c r="L28" s="9">
        <v>10500.9261305644</v>
      </c>
      <c r="M28" s="9">
        <v>74494.971996660504</v>
      </c>
      <c r="N28" s="9">
        <v>58548.306686545002</v>
      </c>
      <c r="O28" s="9">
        <v>6089.8877484838004</v>
      </c>
      <c r="P28" s="9">
        <v>64638.194435028301</v>
      </c>
      <c r="Q28" s="9">
        <v>224861.46003178851</v>
      </c>
      <c r="R28" s="9">
        <v>24279.572245301821</v>
      </c>
      <c r="S28" s="9">
        <v>249141.03227709059</v>
      </c>
      <c r="T28" s="156">
        <v>18022086</v>
      </c>
      <c r="U28" s="156">
        <v>1876652</v>
      </c>
      <c r="V28" s="156">
        <v>19898738</v>
      </c>
      <c r="W28" s="20">
        <f t="shared" si="1"/>
        <v>0.32486975529106343</v>
      </c>
      <c r="X28" s="20">
        <f t="shared" si="2"/>
        <v>0.3245080999825114</v>
      </c>
      <c r="Y28" s="20">
        <f t="shared" si="3"/>
        <v>0.3248356475422125</v>
      </c>
      <c r="Z28" s="20">
        <v>1.2476994063383589</v>
      </c>
      <c r="AA28" s="20">
        <v>1.2937706215804432</v>
      </c>
      <c r="AB28" s="20">
        <v>1.2520443873229075</v>
      </c>
    </row>
    <row r="29" spans="1:28" x14ac:dyDescent="0.25">
      <c r="A29" s="56" t="s">
        <v>72</v>
      </c>
      <c r="B29" s="9">
        <v>29405.0009921167</v>
      </c>
      <c r="C29" s="9">
        <v>20939.327864372801</v>
      </c>
      <c r="D29" s="9">
        <v>50344.328856489301</v>
      </c>
      <c r="E29" s="9">
        <v>35278.663513356201</v>
      </c>
      <c r="F29" s="9">
        <v>23891.268755113699</v>
      </c>
      <c r="G29" s="9">
        <v>59169.932268469704</v>
      </c>
      <c r="H29" s="9">
        <v>36766.229056088603</v>
      </c>
      <c r="I29" s="9">
        <v>18848.2848929668</v>
      </c>
      <c r="J29" s="9">
        <v>55614.513949056003</v>
      </c>
      <c r="K29" s="9">
        <v>56504.257701159702</v>
      </c>
      <c r="L29" s="9">
        <v>30052.981387185398</v>
      </c>
      <c r="M29" s="9">
        <v>86557.239088345494</v>
      </c>
      <c r="N29" s="9">
        <v>45170.588376959699</v>
      </c>
      <c r="O29" s="9">
        <v>23528.9740072694</v>
      </c>
      <c r="P29" s="9">
        <v>68699.5623842286</v>
      </c>
      <c r="Q29" s="9">
        <v>203124.73963968092</v>
      </c>
      <c r="R29" s="9">
        <v>117260.83690690809</v>
      </c>
      <c r="S29" s="9">
        <v>320385.57654658915</v>
      </c>
      <c r="T29" s="156">
        <v>13936385</v>
      </c>
      <c r="U29" s="156">
        <v>8686279</v>
      </c>
      <c r="V29" s="156">
        <v>22622664</v>
      </c>
      <c r="W29" s="20">
        <f t="shared" si="1"/>
        <v>0.324119837224357</v>
      </c>
      <c r="X29" s="20">
        <f t="shared" si="2"/>
        <v>0.27087518150486994</v>
      </c>
      <c r="Y29" s="20">
        <f t="shared" si="3"/>
        <v>0.30367582873630006</v>
      </c>
      <c r="Z29" s="20">
        <v>1.4575138361898075</v>
      </c>
      <c r="AA29" s="20">
        <v>1.3499547609155553</v>
      </c>
      <c r="AB29" s="20">
        <v>1.4162150688645208</v>
      </c>
    </row>
    <row r="30" spans="1:28" x14ac:dyDescent="0.25">
      <c r="A30" s="56" t="s">
        <v>73</v>
      </c>
      <c r="B30" s="9">
        <v>33188.377404888903</v>
      </c>
      <c r="C30" s="9">
        <v>13072.4757123942</v>
      </c>
      <c r="D30" s="9">
        <v>46260.853117282903</v>
      </c>
      <c r="E30" s="9">
        <v>43738.360481778698</v>
      </c>
      <c r="F30" s="9">
        <v>18217.1453404981</v>
      </c>
      <c r="G30" s="9">
        <v>61955.505822276398</v>
      </c>
      <c r="H30" s="9">
        <v>43528.160033982</v>
      </c>
      <c r="I30" s="9">
        <v>17629.6462197445</v>
      </c>
      <c r="J30" s="9">
        <v>61157.8062537265</v>
      </c>
      <c r="K30" s="9">
        <v>70865.133204035606</v>
      </c>
      <c r="L30" s="9">
        <v>20815.208341809099</v>
      </c>
      <c r="M30" s="9">
        <v>91680.341545845804</v>
      </c>
      <c r="N30" s="9">
        <v>72000.900773622401</v>
      </c>
      <c r="O30" s="9">
        <v>29286.9433193808</v>
      </c>
      <c r="P30" s="9">
        <v>101287.844093003</v>
      </c>
      <c r="Q30" s="9">
        <v>263320.93189830758</v>
      </c>
      <c r="R30" s="9">
        <v>99021.418933826702</v>
      </c>
      <c r="S30" s="9">
        <v>362342.3508321346</v>
      </c>
      <c r="T30" s="156">
        <v>15770863</v>
      </c>
      <c r="U30" s="156">
        <v>5923129</v>
      </c>
      <c r="V30" s="156">
        <v>21693992</v>
      </c>
      <c r="W30" s="20">
        <f t="shared" si="1"/>
        <v>0.45654382245044167</v>
      </c>
      <c r="X30" s="20">
        <f t="shared" si="2"/>
        <v>0.49445053989843546</v>
      </c>
      <c r="Y30" s="20">
        <f t="shared" si="3"/>
        <v>0.46689352560378472</v>
      </c>
      <c r="Z30" s="20">
        <v>1.6696672331647773</v>
      </c>
      <c r="AA30" s="20">
        <v>1.671775491194379</v>
      </c>
      <c r="AB30" s="20">
        <v>1.6702428526392683</v>
      </c>
    </row>
    <row r="31" spans="1:28" x14ac:dyDescent="0.25">
      <c r="A31" s="56" t="s">
        <v>74</v>
      </c>
      <c r="B31" s="9">
        <v>33172.921812255903</v>
      </c>
      <c r="C31" s="9">
        <v>6910.5046660285598</v>
      </c>
      <c r="D31" s="9">
        <v>40083.426478283996</v>
      </c>
      <c r="E31" s="9">
        <v>41019.435041828903</v>
      </c>
      <c r="F31" s="9">
        <v>12502.9244347555</v>
      </c>
      <c r="G31" s="9">
        <v>53522.359476584403</v>
      </c>
      <c r="H31" s="9">
        <v>46110.421527960403</v>
      </c>
      <c r="I31" s="9">
        <v>12436.0947777972</v>
      </c>
      <c r="J31" s="9">
        <v>58546.516305757301</v>
      </c>
      <c r="K31" s="9">
        <v>61338.430839330103</v>
      </c>
      <c r="L31" s="9">
        <v>12609.2250287064</v>
      </c>
      <c r="M31" s="9">
        <v>73947.655868036105</v>
      </c>
      <c r="N31" s="9">
        <v>52603.203742481201</v>
      </c>
      <c r="O31" s="9">
        <v>16914.146514308799</v>
      </c>
      <c r="P31" s="9">
        <v>69517.350256791906</v>
      </c>
      <c r="Q31" s="9">
        <v>234244.41296385654</v>
      </c>
      <c r="R31" s="9">
        <v>61372.895421596455</v>
      </c>
      <c r="S31" s="9">
        <v>295617.30838545371</v>
      </c>
      <c r="T31" s="156">
        <v>20255019</v>
      </c>
      <c r="U31" s="156">
        <v>3252962</v>
      </c>
      <c r="V31" s="156">
        <v>23507981</v>
      </c>
      <c r="W31" s="20">
        <f t="shared" si="1"/>
        <v>0.25970453911932245</v>
      </c>
      <c r="X31" s="20">
        <f t="shared" si="2"/>
        <v>0.51996139254958407</v>
      </c>
      <c r="Y31" s="20">
        <f t="shared" si="3"/>
        <v>0.2957180808372778</v>
      </c>
      <c r="Z31" s="20">
        <v>1.1564758984617913</v>
      </c>
      <c r="AA31" s="20">
        <v>1.8866772935434371</v>
      </c>
      <c r="AB31" s="20">
        <v>1.2575189183003581</v>
      </c>
    </row>
    <row r="32" spans="1:28" x14ac:dyDescent="0.25">
      <c r="A32" s="56" t="s">
        <v>75</v>
      </c>
      <c r="B32" s="9">
        <v>26964.812774226</v>
      </c>
      <c r="C32" s="9">
        <v>3625.1572283478499</v>
      </c>
      <c r="D32" s="9">
        <v>30589.9700025739</v>
      </c>
      <c r="E32" s="9">
        <v>33019.4812817239</v>
      </c>
      <c r="F32" s="9">
        <v>4789.8880887040305</v>
      </c>
      <c r="G32" s="9">
        <v>37809.3693704283</v>
      </c>
      <c r="H32" s="9">
        <v>29570.210195780801</v>
      </c>
      <c r="I32" s="9">
        <v>10669.896553562199</v>
      </c>
      <c r="J32" s="9">
        <v>40240.1067493429</v>
      </c>
      <c r="K32" s="9">
        <v>42837.9340926773</v>
      </c>
      <c r="L32" s="9">
        <v>7567.1575965256097</v>
      </c>
      <c r="M32" s="9">
        <v>50405.091689203102</v>
      </c>
      <c r="N32" s="9">
        <v>38778.467763599503</v>
      </c>
      <c r="O32" s="9">
        <v>10251.9092897876</v>
      </c>
      <c r="P32" s="9">
        <v>49030.377053387398</v>
      </c>
      <c r="Q32" s="9">
        <v>171170.9061080075</v>
      </c>
      <c r="R32" s="9">
        <v>36904.008756927287</v>
      </c>
      <c r="S32" s="9">
        <v>208074.91486493562</v>
      </c>
      <c r="T32" s="156">
        <v>14241885</v>
      </c>
      <c r="U32" s="156">
        <v>2934311</v>
      </c>
      <c r="V32" s="156">
        <v>17176196</v>
      </c>
      <c r="W32" s="20">
        <f t="shared" si="1"/>
        <v>0.27228465728798895</v>
      </c>
      <c r="X32" s="20">
        <f t="shared" si="2"/>
        <v>0.34938046068694151</v>
      </c>
      <c r="Y32" s="20">
        <f t="shared" si="3"/>
        <v>0.28545538868668824</v>
      </c>
      <c r="Z32" s="20">
        <v>1.2018837822943207</v>
      </c>
      <c r="AA32" s="20">
        <v>1.2576720312511962</v>
      </c>
      <c r="AB32" s="20">
        <v>1.2114144183318334</v>
      </c>
    </row>
    <row r="33" spans="1:28" x14ac:dyDescent="0.25">
      <c r="A33" s="56" t="s">
        <v>76</v>
      </c>
      <c r="B33" s="9">
        <v>83470.876509007794</v>
      </c>
      <c r="C33" s="9">
        <v>13139.074726307599</v>
      </c>
      <c r="D33" s="9">
        <v>96609.951235315602</v>
      </c>
      <c r="E33" s="9">
        <v>94771.332222330602</v>
      </c>
      <c r="F33" s="9">
        <v>15440.3059856605</v>
      </c>
      <c r="G33" s="9">
        <v>110211.638207992</v>
      </c>
      <c r="H33" s="9">
        <v>90416.929763709093</v>
      </c>
      <c r="I33" s="9">
        <v>15899.235278757</v>
      </c>
      <c r="J33" s="9">
        <v>106316.165042466</v>
      </c>
      <c r="K33" s="9">
        <v>123940.676106931</v>
      </c>
      <c r="L33" s="9">
        <v>27632.320407543499</v>
      </c>
      <c r="M33" s="9">
        <v>151572.99651448999</v>
      </c>
      <c r="N33" s="9">
        <v>108286.58638110101</v>
      </c>
      <c r="O33" s="9">
        <v>17579.382263701202</v>
      </c>
      <c r="P33" s="9">
        <v>125865.96864479801</v>
      </c>
      <c r="Q33" s="9">
        <v>500886.40098307945</v>
      </c>
      <c r="R33" s="9">
        <v>89690.318661969795</v>
      </c>
      <c r="S33" s="9">
        <v>590576.71964506165</v>
      </c>
      <c r="T33" s="156">
        <v>34525751</v>
      </c>
      <c r="U33" s="156">
        <v>7174400</v>
      </c>
      <c r="V33" s="156">
        <v>41700151</v>
      </c>
      <c r="W33" s="20">
        <f t="shared" si="1"/>
        <v>0.31364006066399835</v>
      </c>
      <c r="X33" s="20">
        <f t="shared" si="2"/>
        <v>0.24502930229289141</v>
      </c>
      <c r="Y33" s="20">
        <f t="shared" si="3"/>
        <v>0.30183576228488479</v>
      </c>
      <c r="Z33" s="20">
        <v>1.4507617835252287</v>
      </c>
      <c r="AA33" s="20">
        <v>1.2501438261313809</v>
      </c>
      <c r="AB33" s="20">
        <v>1.4162459978743522</v>
      </c>
    </row>
    <row r="34" spans="1:28" x14ac:dyDescent="0.25">
      <c r="A34" s="56" t="s">
        <v>77</v>
      </c>
      <c r="B34" s="9">
        <v>2199.0924963417401</v>
      </c>
      <c r="C34" s="9">
        <v>1806.67368932215</v>
      </c>
      <c r="D34" s="9">
        <v>4005.7661856638902</v>
      </c>
      <c r="E34" s="9">
        <v>5238.9182077760697</v>
      </c>
      <c r="F34" s="9">
        <v>2850.42163831577</v>
      </c>
      <c r="G34" s="9">
        <v>8089.3398460918797</v>
      </c>
      <c r="H34" s="9">
        <v>6834.3212968929101</v>
      </c>
      <c r="I34" s="9">
        <v>4417.0265135133604</v>
      </c>
      <c r="J34" s="9">
        <v>11251.3478104062</v>
      </c>
      <c r="K34" s="9">
        <v>5872.9470365738298</v>
      </c>
      <c r="L34" s="9">
        <v>2896.9402130957101</v>
      </c>
      <c r="M34" s="9">
        <v>8769.8872496694603</v>
      </c>
      <c r="N34" s="9">
        <v>6100.53333557714</v>
      </c>
      <c r="O34" s="9">
        <v>3005.7045404782398</v>
      </c>
      <c r="P34" s="9">
        <v>9106.2378760553893</v>
      </c>
      <c r="Q34" s="9">
        <v>26245.812373161691</v>
      </c>
      <c r="R34" s="9">
        <v>14976.766594725232</v>
      </c>
      <c r="S34" s="9">
        <v>41222.578967886817</v>
      </c>
      <c r="T34" s="156">
        <v>2634822</v>
      </c>
      <c r="U34" s="156">
        <v>2785056</v>
      </c>
      <c r="V34" s="156">
        <v>5419878</v>
      </c>
      <c r="W34" s="20">
        <f t="shared" si="1"/>
        <v>0.23153493236268485</v>
      </c>
      <c r="X34" s="20">
        <f t="shared" si="2"/>
        <v>0.1079225890064056</v>
      </c>
      <c r="Y34" s="20">
        <f t="shared" si="3"/>
        <v>0.16801555083076389</v>
      </c>
      <c r="Z34" s="20">
        <v>0.99611329999376386</v>
      </c>
      <c r="AA34" s="20">
        <v>0.53775459433222284</v>
      </c>
      <c r="AB34" s="20">
        <v>0.76058130769524368</v>
      </c>
    </row>
    <row r="35" spans="1:28" x14ac:dyDescent="0.25">
      <c r="A35" s="56" t="s">
        <v>78</v>
      </c>
      <c r="B35" s="9">
        <v>2885.5443522681999</v>
      </c>
      <c r="C35" s="9">
        <v>1725.04907406495</v>
      </c>
      <c r="D35" s="9">
        <v>4610.5934263331401</v>
      </c>
      <c r="E35" s="9">
        <v>7278.9500653717496</v>
      </c>
      <c r="F35" s="9">
        <v>3839.9161026256202</v>
      </c>
      <c r="G35" s="9">
        <v>11118.866167997299</v>
      </c>
      <c r="H35" s="9">
        <v>11456.226679458799</v>
      </c>
      <c r="I35" s="9">
        <v>6523.8004923012904</v>
      </c>
      <c r="J35" s="9">
        <v>17980.027171759801</v>
      </c>
      <c r="K35" s="9">
        <v>11209.875664117701</v>
      </c>
      <c r="L35" s="9">
        <v>5711.0675175815304</v>
      </c>
      <c r="M35" s="9">
        <v>16920.943181699298</v>
      </c>
      <c r="N35" s="9">
        <v>8229.4161710803892</v>
      </c>
      <c r="O35" s="9">
        <v>4017.2538737790501</v>
      </c>
      <c r="P35" s="9">
        <v>12246.6700448593</v>
      </c>
      <c r="Q35" s="9">
        <v>41060.012932296842</v>
      </c>
      <c r="R35" s="9">
        <v>21817.087060352442</v>
      </c>
      <c r="S35" s="9">
        <v>62877.099992648844</v>
      </c>
      <c r="T35" s="156">
        <v>3005164</v>
      </c>
      <c r="U35" s="156">
        <v>3015809</v>
      </c>
      <c r="V35" s="156">
        <v>6020973</v>
      </c>
      <c r="W35" s="20">
        <f t="shared" si="1"/>
        <v>0.27384249814919881</v>
      </c>
      <c r="X35" s="20">
        <f t="shared" si="2"/>
        <v>0.13320650856135285</v>
      </c>
      <c r="Y35" s="20">
        <f t="shared" si="3"/>
        <v>0.2034001820778685</v>
      </c>
      <c r="Z35" s="20">
        <v>1.3663152138218362</v>
      </c>
      <c r="AA35" s="20">
        <v>0.72342403183863579</v>
      </c>
      <c r="AB35" s="20">
        <v>1.0443013113104618</v>
      </c>
    </row>
    <row r="36" spans="1:28" x14ac:dyDescent="0.25">
      <c r="A36" s="56" t="s">
        <v>79</v>
      </c>
      <c r="B36" s="9">
        <v>27449.765574898302</v>
      </c>
      <c r="C36" s="9">
        <v>8048.7188413618596</v>
      </c>
      <c r="D36" s="9">
        <v>35498.484416259998</v>
      </c>
      <c r="E36" s="9">
        <v>32509.191965985701</v>
      </c>
      <c r="F36" s="9">
        <v>15679.267399018299</v>
      </c>
      <c r="G36" s="9">
        <v>48188.459365003997</v>
      </c>
      <c r="H36" s="9">
        <v>27525.576934025099</v>
      </c>
      <c r="I36" s="9">
        <v>11858.0665083572</v>
      </c>
      <c r="J36" s="9">
        <v>39383.643442383698</v>
      </c>
      <c r="K36" s="9">
        <v>55940.696300118099</v>
      </c>
      <c r="L36" s="9">
        <v>20955.993997504302</v>
      </c>
      <c r="M36" s="9">
        <v>76896.690297623907</v>
      </c>
      <c r="N36" s="9">
        <v>53818.820492690698</v>
      </c>
      <c r="O36" s="9">
        <v>26367.793752019901</v>
      </c>
      <c r="P36" s="9">
        <v>80186.614244709097</v>
      </c>
      <c r="Q36" s="9">
        <v>197244.05126771788</v>
      </c>
      <c r="R36" s="9">
        <v>82909.840498261561</v>
      </c>
      <c r="S36" s="9">
        <v>280153.89176598069</v>
      </c>
      <c r="T36" s="156">
        <v>22067011</v>
      </c>
      <c r="U36" s="156">
        <v>8553564</v>
      </c>
      <c r="V36" s="156">
        <v>30620575</v>
      </c>
      <c r="W36" s="20">
        <f t="shared" si="1"/>
        <v>0.24388813008110025</v>
      </c>
      <c r="X36" s="20">
        <f t="shared" si="2"/>
        <v>0.30826675000058334</v>
      </c>
      <c r="Y36" s="20">
        <f t="shared" si="3"/>
        <v>0.26187168021733459</v>
      </c>
      <c r="Z36" s="20">
        <v>0.89384126952090559</v>
      </c>
      <c r="AA36" s="20">
        <v>0.96930169106423436</v>
      </c>
      <c r="AB36" s="20">
        <v>0.91492041467536345</v>
      </c>
    </row>
    <row r="37" spans="1:28" x14ac:dyDescent="0.25">
      <c r="A37" s="56" t="s">
        <v>80</v>
      </c>
      <c r="B37" s="9">
        <v>68890.344292125897</v>
      </c>
      <c r="C37" s="9">
        <v>25780.706101506301</v>
      </c>
      <c r="D37" s="9">
        <v>94671.050393633093</v>
      </c>
      <c r="E37" s="9">
        <v>90865.568425229707</v>
      </c>
      <c r="F37" s="9">
        <v>27897.9046489764</v>
      </c>
      <c r="G37" s="9">
        <v>118763.473074208</v>
      </c>
      <c r="H37" s="9">
        <v>87783.947067121699</v>
      </c>
      <c r="I37" s="9">
        <v>34524.641303431701</v>
      </c>
      <c r="J37" s="9">
        <v>122308.588370554</v>
      </c>
      <c r="K37" s="9">
        <v>127023.31833592401</v>
      </c>
      <c r="L37" s="9">
        <v>47602.879650914903</v>
      </c>
      <c r="M37" s="9">
        <v>174626.19798684001</v>
      </c>
      <c r="N37" s="9">
        <v>126031.292480441</v>
      </c>
      <c r="O37" s="9">
        <v>59338.2531305792</v>
      </c>
      <c r="P37" s="9">
        <v>185369.54561101701</v>
      </c>
      <c r="Q37" s="9">
        <v>500594.47060084227</v>
      </c>
      <c r="R37" s="9">
        <v>195144.38483540851</v>
      </c>
      <c r="S37" s="9">
        <v>695738.8554362522</v>
      </c>
      <c r="T37" s="156">
        <v>36012171</v>
      </c>
      <c r="U37" s="156">
        <v>19289347</v>
      </c>
      <c r="V37" s="156">
        <v>55301518</v>
      </c>
      <c r="W37" s="20">
        <f t="shared" si="1"/>
        <v>0.34996860500423871</v>
      </c>
      <c r="X37" s="20">
        <f t="shared" si="2"/>
        <v>0.30762188647743854</v>
      </c>
      <c r="Y37" s="20">
        <f t="shared" si="3"/>
        <v>0.33519793364626449</v>
      </c>
      <c r="Z37" s="20">
        <v>1.3900702365343156</v>
      </c>
      <c r="AA37" s="20">
        <v>1.0116692122102864</v>
      </c>
      <c r="AB37" s="20">
        <v>1.2580827445573053</v>
      </c>
    </row>
    <row r="38" spans="1:28" x14ac:dyDescent="0.25">
      <c r="A38" s="56" t="s">
        <v>81</v>
      </c>
      <c r="B38" s="9">
        <v>15936.516002607999</v>
      </c>
      <c r="C38" s="9">
        <v>1656.4105471442199</v>
      </c>
      <c r="D38" s="9">
        <v>17592.926549752199</v>
      </c>
      <c r="E38" s="9">
        <v>20729.8604228677</v>
      </c>
      <c r="F38" s="9">
        <v>2144.1841370928501</v>
      </c>
      <c r="G38" s="9">
        <v>22874.044559960501</v>
      </c>
      <c r="H38" s="9">
        <v>19736.086296868802</v>
      </c>
      <c r="I38" s="9">
        <v>3178.2044570180701</v>
      </c>
      <c r="J38" s="9">
        <v>22914.2907538869</v>
      </c>
      <c r="K38" s="9">
        <v>31421.481860907901</v>
      </c>
      <c r="L38" s="9">
        <v>4003.51792944217</v>
      </c>
      <c r="M38" s="9">
        <v>35424.999790350099</v>
      </c>
      <c r="N38" s="9">
        <v>30699.6025141631</v>
      </c>
      <c r="O38" s="9">
        <v>6142.8659314440301</v>
      </c>
      <c r="P38" s="9">
        <v>36842.468445607003</v>
      </c>
      <c r="Q38" s="9">
        <v>118523.54709741549</v>
      </c>
      <c r="R38" s="9">
        <v>17125.183002141341</v>
      </c>
      <c r="S38" s="9">
        <v>135648.73009955671</v>
      </c>
      <c r="T38" s="156">
        <v>8831123</v>
      </c>
      <c r="U38" s="156">
        <v>980249</v>
      </c>
      <c r="V38" s="156">
        <v>9811372</v>
      </c>
      <c r="W38" s="20">
        <f t="shared" si="1"/>
        <v>0.3476296560942827</v>
      </c>
      <c r="X38" s="20">
        <f t="shared" si="2"/>
        <v>0.62666383045981489</v>
      </c>
      <c r="Y38" s="20">
        <f t="shared" si="3"/>
        <v>0.37550781323556998</v>
      </c>
      <c r="Z38" s="20">
        <v>1.3421118367099574</v>
      </c>
      <c r="AA38" s="20">
        <v>1.74702376662882</v>
      </c>
      <c r="AB38" s="20">
        <v>1.3825663739949592</v>
      </c>
    </row>
    <row r="39" spans="1:28" x14ac:dyDescent="0.25">
      <c r="A39" s="56" t="s">
        <v>82</v>
      </c>
      <c r="B39" s="9">
        <v>83395.668674009197</v>
      </c>
      <c r="C39" s="9">
        <v>21796.606029822498</v>
      </c>
      <c r="D39" s="9">
        <v>105192.27470383</v>
      </c>
      <c r="E39" s="9">
        <v>92575.703364162604</v>
      </c>
      <c r="F39" s="9">
        <v>27950.292453624599</v>
      </c>
      <c r="G39" s="9">
        <v>120525.99581779</v>
      </c>
      <c r="H39" s="9">
        <v>88470.978630502199</v>
      </c>
      <c r="I39" s="9">
        <v>27136.566428137601</v>
      </c>
      <c r="J39" s="9">
        <v>115607.545058642</v>
      </c>
      <c r="K39" s="9">
        <v>131142.944006537</v>
      </c>
      <c r="L39" s="9">
        <v>40397.817104184702</v>
      </c>
      <c r="M39" s="9">
        <v>171540.76111071999</v>
      </c>
      <c r="N39" s="9">
        <v>127479.206608589</v>
      </c>
      <c r="O39" s="9">
        <v>42765.442404555499</v>
      </c>
      <c r="P39" s="9">
        <v>170244.64901314399</v>
      </c>
      <c r="Q39" s="9">
        <v>523064.50128379994</v>
      </c>
      <c r="R39" s="9">
        <v>160046.7244203249</v>
      </c>
      <c r="S39" s="9">
        <v>683111.22570412594</v>
      </c>
      <c r="T39" s="156">
        <v>49372943</v>
      </c>
      <c r="U39" s="156">
        <v>17380053</v>
      </c>
      <c r="V39" s="156">
        <v>66752996</v>
      </c>
      <c r="W39" s="20">
        <f t="shared" si="1"/>
        <v>0.25819649156540858</v>
      </c>
      <c r="X39" s="20">
        <f t="shared" si="2"/>
        <v>0.24606048327099753</v>
      </c>
      <c r="Y39" s="20">
        <f t="shared" si="3"/>
        <v>0.25503671627434371</v>
      </c>
      <c r="Z39" s="20">
        <v>1.0594152778857033</v>
      </c>
      <c r="AA39" s="20">
        <v>0.92086442095616683</v>
      </c>
      <c r="AB39" s="20">
        <v>1.0233416724908135</v>
      </c>
    </row>
    <row r="40" spans="1:28" x14ac:dyDescent="0.25">
      <c r="A40" s="56" t="s">
        <v>83</v>
      </c>
      <c r="B40" s="9">
        <v>39566.669638102001</v>
      </c>
      <c r="C40" s="9">
        <v>23035.564400853</v>
      </c>
      <c r="D40" s="9">
        <v>62602.234038954302</v>
      </c>
      <c r="E40" s="9">
        <v>45310.6076095022</v>
      </c>
      <c r="F40" s="9">
        <v>23098.822705558399</v>
      </c>
      <c r="G40" s="9">
        <v>68409.4303150614</v>
      </c>
      <c r="H40" s="9">
        <v>39382.439611099398</v>
      </c>
      <c r="I40" s="9">
        <v>21309.9855267159</v>
      </c>
      <c r="J40" s="9">
        <v>60692.425137815</v>
      </c>
      <c r="K40" s="9">
        <v>61149.935211864999</v>
      </c>
      <c r="L40" s="9">
        <v>32155.382724003401</v>
      </c>
      <c r="M40" s="9">
        <v>93305.317935869301</v>
      </c>
      <c r="N40" s="9">
        <v>55731.316000608102</v>
      </c>
      <c r="O40" s="9">
        <v>37566.793631537003</v>
      </c>
      <c r="P40" s="9">
        <v>93298.109632145904</v>
      </c>
      <c r="Q40" s="9">
        <v>241140.96807117667</v>
      </c>
      <c r="R40" s="9">
        <v>137166.5489886677</v>
      </c>
      <c r="S40" s="9">
        <v>378307.51705984591</v>
      </c>
      <c r="T40" s="156">
        <v>28855270</v>
      </c>
      <c r="U40" s="156">
        <v>16396429</v>
      </c>
      <c r="V40" s="156">
        <v>45251699</v>
      </c>
      <c r="W40" s="20">
        <f t="shared" si="1"/>
        <v>0.19314085780728479</v>
      </c>
      <c r="X40" s="20">
        <f t="shared" si="2"/>
        <v>0.22911570337380782</v>
      </c>
      <c r="Y40" s="20">
        <f t="shared" si="3"/>
        <v>0.20617592641581461</v>
      </c>
      <c r="Z40" s="20">
        <v>0.83569125525831733</v>
      </c>
      <c r="AA40" s="20">
        <v>0.83656355288500739</v>
      </c>
      <c r="AB40" s="20">
        <v>0.83600732219987128</v>
      </c>
    </row>
    <row r="41" spans="1:28" x14ac:dyDescent="0.25">
      <c r="A41" s="56" t="s">
        <v>84</v>
      </c>
      <c r="B41" s="9">
        <v>71752.954568164903</v>
      </c>
      <c r="C41" s="9">
        <v>17082.953986231099</v>
      </c>
      <c r="D41" s="9">
        <v>88835.908554398004</v>
      </c>
      <c r="E41" s="9">
        <v>84857.9000167919</v>
      </c>
      <c r="F41" s="9">
        <v>22605.778669914202</v>
      </c>
      <c r="G41" s="9">
        <v>107463.678686709</v>
      </c>
      <c r="H41" s="9">
        <v>77404.664056010399</v>
      </c>
      <c r="I41" s="9">
        <v>21046.2575853743</v>
      </c>
      <c r="J41" s="9">
        <v>98450.921641381996</v>
      </c>
      <c r="K41" s="9">
        <v>101364.69854015</v>
      </c>
      <c r="L41" s="9">
        <v>25103.424143086198</v>
      </c>
      <c r="M41" s="9">
        <v>126468.122683241</v>
      </c>
      <c r="N41" s="9">
        <v>85023.695231910606</v>
      </c>
      <c r="O41" s="9">
        <v>11482.965609742299</v>
      </c>
      <c r="P41" s="9">
        <v>96506.660841653793</v>
      </c>
      <c r="Q41" s="9">
        <v>420403.91241302784</v>
      </c>
      <c r="R41" s="9">
        <v>97321.379994348099</v>
      </c>
      <c r="S41" s="9">
        <v>517725.29240738379</v>
      </c>
      <c r="T41" s="156">
        <v>32689231</v>
      </c>
      <c r="U41" s="156">
        <v>11332427</v>
      </c>
      <c r="V41" s="156">
        <v>44021658</v>
      </c>
      <c r="W41" s="20">
        <f t="shared" si="1"/>
        <v>0.26009695741056316</v>
      </c>
      <c r="X41" s="20">
        <f t="shared" si="2"/>
        <v>0.10132838808264373</v>
      </c>
      <c r="Y41" s="20">
        <f t="shared" si="3"/>
        <v>0.21922541136831739</v>
      </c>
      <c r="Z41" s="20">
        <v>1.2860624112357608</v>
      </c>
      <c r="AA41" s="20">
        <v>0.85878673645414261</v>
      </c>
      <c r="AB41" s="20">
        <v>1.1760694983532509</v>
      </c>
    </row>
    <row r="42" spans="1:28" x14ac:dyDescent="0.25">
      <c r="A42" s="56" t="s">
        <v>85</v>
      </c>
      <c r="B42" s="9">
        <v>17443.994673501798</v>
      </c>
      <c r="C42" s="9">
        <v>3059.2505976491102</v>
      </c>
      <c r="D42" s="9">
        <v>20503.245271150899</v>
      </c>
      <c r="E42" s="9">
        <v>22584.273237754202</v>
      </c>
      <c r="F42" s="9">
        <v>1731.95822940004</v>
      </c>
      <c r="G42" s="9">
        <v>24316.231467154201</v>
      </c>
      <c r="H42" s="9">
        <v>21625.8252663282</v>
      </c>
      <c r="I42" s="9">
        <v>2997.24178930166</v>
      </c>
      <c r="J42" s="9">
        <v>24623.067055629901</v>
      </c>
      <c r="K42" s="9">
        <v>31412.823024989899</v>
      </c>
      <c r="L42" s="9">
        <v>5144.2248180022498</v>
      </c>
      <c r="M42" s="9">
        <v>36557.047842992499</v>
      </c>
      <c r="N42" s="9">
        <v>31650.786485039302</v>
      </c>
      <c r="O42" s="9">
        <v>3320.8699975188902</v>
      </c>
      <c r="P42" s="9">
        <v>34971.656482558501</v>
      </c>
      <c r="Q42" s="9">
        <v>124717.7026876134</v>
      </c>
      <c r="R42" s="9">
        <v>16253.545431871949</v>
      </c>
      <c r="S42" s="9">
        <v>140971.248119486</v>
      </c>
      <c r="T42" s="156">
        <v>8774140</v>
      </c>
      <c r="U42" s="156">
        <v>1172008</v>
      </c>
      <c r="V42" s="156">
        <v>9946148</v>
      </c>
      <c r="W42" s="20">
        <f t="shared" si="1"/>
        <v>0.36072807688319658</v>
      </c>
      <c r="X42" s="20">
        <f t="shared" si="2"/>
        <v>0.28334874826100931</v>
      </c>
      <c r="Y42" s="20">
        <f t="shared" si="3"/>
        <v>0.3516100552953616</v>
      </c>
      <c r="Z42" s="20">
        <v>1.4214236687312194</v>
      </c>
      <c r="AA42" s="20">
        <v>1.3868118162906695</v>
      </c>
      <c r="AB42" s="20">
        <v>1.4173451683957046</v>
      </c>
    </row>
    <row r="43" spans="1:28" x14ac:dyDescent="0.25">
      <c r="A43" s="56" t="s">
        <v>86</v>
      </c>
      <c r="B43" s="9">
        <v>37955.466956896496</v>
      </c>
      <c r="C43" s="9">
        <v>18553.2034572997</v>
      </c>
      <c r="D43" s="9">
        <v>56508.670414194501</v>
      </c>
      <c r="E43" s="9">
        <v>42020.247817752097</v>
      </c>
      <c r="F43" s="9">
        <v>6092.9348861156204</v>
      </c>
      <c r="G43" s="9">
        <v>48113.182703867496</v>
      </c>
      <c r="H43" s="9">
        <v>40202.510361172099</v>
      </c>
      <c r="I43" s="9">
        <v>7931.19627596398</v>
      </c>
      <c r="J43" s="9">
        <v>48133.706637136398</v>
      </c>
      <c r="K43" s="9">
        <v>53626.284940195699</v>
      </c>
      <c r="L43" s="9">
        <v>35251.168532226999</v>
      </c>
      <c r="M43" s="9">
        <v>88877.453472427893</v>
      </c>
      <c r="N43" s="9">
        <v>46178.221706795397</v>
      </c>
      <c r="O43" s="9">
        <v>13348.9595223016</v>
      </c>
      <c r="P43" s="9">
        <v>59527.181229097703</v>
      </c>
      <c r="Q43" s="9">
        <v>219982.73178281178</v>
      </c>
      <c r="R43" s="9">
        <v>81177.462673907896</v>
      </c>
      <c r="S43" s="9">
        <v>301160.19445672398</v>
      </c>
      <c r="T43" s="156">
        <v>19057480</v>
      </c>
      <c r="U43" s="156">
        <v>6140868</v>
      </c>
      <c r="V43" s="156">
        <v>25198348</v>
      </c>
      <c r="W43" s="20">
        <f t="shared" si="1"/>
        <v>0.24231021995980262</v>
      </c>
      <c r="X43" s="20">
        <f t="shared" si="2"/>
        <v>0.21737903375062942</v>
      </c>
      <c r="Y43" s="20">
        <f t="shared" si="3"/>
        <v>0.23623445961258135</v>
      </c>
      <c r="Z43" s="20">
        <v>1.154311754664372</v>
      </c>
      <c r="AA43" s="20">
        <v>1.3219216350833123</v>
      </c>
      <c r="AB43" s="20">
        <v>1.1951584860115592</v>
      </c>
    </row>
    <row r="44" spans="1:28" x14ac:dyDescent="0.25">
      <c r="A44" s="56" t="s">
        <v>87</v>
      </c>
      <c r="B44" s="9">
        <v>56528.148068741903</v>
      </c>
      <c r="C44" s="9">
        <v>29457.588240533802</v>
      </c>
      <c r="D44" s="9">
        <v>85985.736309277796</v>
      </c>
      <c r="E44" s="9">
        <v>70954.6342339439</v>
      </c>
      <c r="F44" s="9">
        <v>46892.792778935902</v>
      </c>
      <c r="G44" s="9">
        <v>117847.427012891</v>
      </c>
      <c r="H44" s="9">
        <v>71204.4535504261</v>
      </c>
      <c r="I44" s="9">
        <v>34323.198505365202</v>
      </c>
      <c r="J44" s="9">
        <v>105527.65205579399</v>
      </c>
      <c r="K44" s="9">
        <v>112253.606404848</v>
      </c>
      <c r="L44" s="9">
        <v>42415.450467355797</v>
      </c>
      <c r="M44" s="9">
        <v>154669.05687220299</v>
      </c>
      <c r="N44" s="9">
        <v>107029.246745749</v>
      </c>
      <c r="O44" s="9">
        <v>49826.857348435602</v>
      </c>
      <c r="P44" s="9">
        <v>156856.104094184</v>
      </c>
      <c r="Q44" s="9">
        <v>417970.08900370891</v>
      </c>
      <c r="R44" s="9">
        <v>202915.88734062633</v>
      </c>
      <c r="S44" s="9">
        <v>620885.97634434979</v>
      </c>
      <c r="T44" s="156">
        <v>29895633</v>
      </c>
      <c r="U44" s="156">
        <v>18685898</v>
      </c>
      <c r="V44" s="156">
        <v>48581531</v>
      </c>
      <c r="W44" s="20">
        <f t="shared" si="1"/>
        <v>0.35800963554024429</v>
      </c>
      <c r="X44" s="20">
        <f t="shared" si="2"/>
        <v>0.26665487175642083</v>
      </c>
      <c r="Y44" s="20">
        <f t="shared" si="3"/>
        <v>0.32287188333810229</v>
      </c>
      <c r="Z44" s="20">
        <v>1.3980974713052869</v>
      </c>
      <c r="AA44" s="20">
        <v>1.0859306164500435</v>
      </c>
      <c r="AB44" s="20">
        <v>1.2780288384578695</v>
      </c>
    </row>
    <row r="45" spans="1:28" x14ac:dyDescent="0.25">
      <c r="A45" s="56" t="s">
        <v>88</v>
      </c>
      <c r="B45" s="9">
        <v>20764.158021942501</v>
      </c>
      <c r="C45" s="9">
        <v>4506.3754198420602</v>
      </c>
      <c r="D45" s="9">
        <v>25270.533441784501</v>
      </c>
      <c r="E45" s="9">
        <v>26751.381747791602</v>
      </c>
      <c r="F45" s="9">
        <v>6871.4606325674804</v>
      </c>
      <c r="G45" s="9">
        <v>33622.842380359099</v>
      </c>
      <c r="H45" s="9">
        <v>26541.8467106477</v>
      </c>
      <c r="I45" s="9">
        <v>9537.1682014727194</v>
      </c>
      <c r="J45" s="9">
        <v>36079.0149121207</v>
      </c>
      <c r="K45" s="9">
        <v>38288.142934834003</v>
      </c>
      <c r="L45" s="9">
        <v>13821.1033952366</v>
      </c>
      <c r="M45" s="9">
        <v>52109.246330070899</v>
      </c>
      <c r="N45" s="9">
        <v>30625.903965035301</v>
      </c>
      <c r="O45" s="9">
        <v>11694.4163633936</v>
      </c>
      <c r="P45" s="9">
        <v>42320.320328428897</v>
      </c>
      <c r="Q45" s="9">
        <v>142971.43338025111</v>
      </c>
      <c r="R45" s="9">
        <v>46430.524012512455</v>
      </c>
      <c r="S45" s="9">
        <v>189401.9573927641</v>
      </c>
      <c r="T45" s="156">
        <v>8650258</v>
      </c>
      <c r="U45" s="156">
        <v>3306907</v>
      </c>
      <c r="V45" s="156">
        <v>11957165</v>
      </c>
      <c r="W45" s="20">
        <f t="shared" si="1"/>
        <v>0.35404613324868806</v>
      </c>
      <c r="X45" s="20">
        <f t="shared" si="2"/>
        <v>0.35363608239946276</v>
      </c>
      <c r="Y45" s="20">
        <f t="shared" si="3"/>
        <v>0.35393272843879708</v>
      </c>
      <c r="Z45" s="20">
        <v>1.6527996434355035</v>
      </c>
      <c r="AA45" s="20">
        <v>1.4040468635045513</v>
      </c>
      <c r="AB45" s="20">
        <v>1.5840038787853483</v>
      </c>
    </row>
    <row r="46" spans="1:28" x14ac:dyDescent="0.25">
      <c r="A46" s="56" t="s">
        <v>89</v>
      </c>
      <c r="B46" s="9">
        <v>27095.6209550575</v>
      </c>
      <c r="C46" s="9">
        <v>2903.0307756229699</v>
      </c>
      <c r="D46" s="9">
        <v>29998.6517306805</v>
      </c>
      <c r="E46" s="9">
        <v>30826.8820569977</v>
      </c>
      <c r="F46" s="9">
        <v>3273.0989695874</v>
      </c>
      <c r="G46" s="9">
        <v>34099.981026585097</v>
      </c>
      <c r="H46" s="9">
        <v>33641.998702647201</v>
      </c>
      <c r="I46" s="9">
        <v>4018.5621605900401</v>
      </c>
      <c r="J46" s="9">
        <v>37660.560863236897</v>
      </c>
      <c r="K46" s="9">
        <v>53030.701624955502</v>
      </c>
      <c r="L46" s="9">
        <v>8101.6711015302799</v>
      </c>
      <c r="M46" s="9">
        <v>61132.372726486297</v>
      </c>
      <c r="N46" s="9">
        <v>50001.813521903998</v>
      </c>
      <c r="O46" s="9">
        <v>8585.5941703139397</v>
      </c>
      <c r="P46" s="9">
        <v>58587.407692217901</v>
      </c>
      <c r="Q46" s="9">
        <v>194597.01686156192</v>
      </c>
      <c r="R46" s="9">
        <v>26881.957177644628</v>
      </c>
      <c r="S46" s="9">
        <v>221478.97403920669</v>
      </c>
      <c r="T46" s="156">
        <v>16633595</v>
      </c>
      <c r="U46" s="156">
        <v>2550580</v>
      </c>
      <c r="V46" s="156">
        <v>19184175</v>
      </c>
      <c r="W46" s="20">
        <f t="shared" si="1"/>
        <v>0.30060737634831192</v>
      </c>
      <c r="X46" s="20">
        <f t="shared" si="2"/>
        <v>0.33661340441444454</v>
      </c>
      <c r="Y46" s="20">
        <f t="shared" si="3"/>
        <v>0.30539446023724193</v>
      </c>
      <c r="Z46" s="20">
        <v>1.169903540765312</v>
      </c>
      <c r="AA46" s="20">
        <v>1.0539546760989511</v>
      </c>
      <c r="AB46" s="20">
        <v>1.1544878736729971</v>
      </c>
    </row>
    <row r="47" spans="1:28" x14ac:dyDescent="0.25">
      <c r="A47" s="56" t="s">
        <v>90</v>
      </c>
      <c r="B47" s="9">
        <v>25842.144761044401</v>
      </c>
      <c r="C47" s="9">
        <v>1443.0124314069101</v>
      </c>
      <c r="D47" s="9">
        <v>27285.157192451301</v>
      </c>
      <c r="E47" s="9">
        <v>29360.798106242601</v>
      </c>
      <c r="F47" s="9">
        <v>1479.5558831128601</v>
      </c>
      <c r="G47" s="9">
        <v>30840.353989355499</v>
      </c>
      <c r="H47" s="9">
        <v>28304.121815565399</v>
      </c>
      <c r="I47" s="9">
        <v>2679.8631309576399</v>
      </c>
      <c r="J47" s="9">
        <v>30983.984946523098</v>
      </c>
      <c r="K47" s="9">
        <v>40196.874553770002</v>
      </c>
      <c r="L47" s="9">
        <v>2880.6755424224302</v>
      </c>
      <c r="M47" s="9">
        <v>43077.550096192303</v>
      </c>
      <c r="N47" s="9">
        <v>33893.8970492933</v>
      </c>
      <c r="O47" s="9">
        <v>5773.84684091705</v>
      </c>
      <c r="P47" s="9">
        <v>39667.743890211299</v>
      </c>
      <c r="Q47" s="9">
        <v>157597.83628591569</v>
      </c>
      <c r="R47" s="9">
        <v>14256.953828816891</v>
      </c>
      <c r="S47" s="9">
        <v>171854.79011473351</v>
      </c>
      <c r="T47" s="156">
        <v>12836839</v>
      </c>
      <c r="U47" s="156">
        <v>1846749</v>
      </c>
      <c r="V47" s="156">
        <v>14683588</v>
      </c>
      <c r="W47" s="20">
        <f t="shared" si="1"/>
        <v>0.26403616224596493</v>
      </c>
      <c r="X47" s="20">
        <f t="shared" si="2"/>
        <v>0.31264924691536589</v>
      </c>
      <c r="Y47" s="20">
        <f t="shared" si="3"/>
        <v>0.27015021049495053</v>
      </c>
      <c r="Z47" s="20">
        <v>1.2276997186450316</v>
      </c>
      <c r="AA47" s="20">
        <v>0.77200279132772731</v>
      </c>
      <c r="AB47" s="20">
        <v>1.1703868980438126</v>
      </c>
    </row>
    <row r="48" spans="1:28" x14ac:dyDescent="0.25">
      <c r="A48" s="56" t="s">
        <v>91</v>
      </c>
      <c r="B48" s="9">
        <v>46422.880787679802</v>
      </c>
      <c r="C48" s="9">
        <v>32341.3013923455</v>
      </c>
      <c r="D48" s="9">
        <v>78764.182180025397</v>
      </c>
      <c r="E48" s="9">
        <v>62928.454181260298</v>
      </c>
      <c r="F48" s="9">
        <v>50213.876624203498</v>
      </c>
      <c r="G48" s="9">
        <v>113142.33080546701</v>
      </c>
      <c r="H48" s="9">
        <v>59860.624834702299</v>
      </c>
      <c r="I48" s="9">
        <v>54567.407269611103</v>
      </c>
      <c r="J48" s="9">
        <v>114428.03210431599</v>
      </c>
      <c r="K48" s="9">
        <v>87940.809165336905</v>
      </c>
      <c r="L48" s="9">
        <v>49623.990266540299</v>
      </c>
      <c r="M48" s="9">
        <v>137564.79943187299</v>
      </c>
      <c r="N48" s="9">
        <v>87026.711700266402</v>
      </c>
      <c r="O48" s="9">
        <v>48165.627860387001</v>
      </c>
      <c r="P48" s="9">
        <v>135192.33956065701</v>
      </c>
      <c r="Q48" s="9">
        <v>344179.48066924571</v>
      </c>
      <c r="R48" s="9">
        <v>234912.20341308741</v>
      </c>
      <c r="S48" s="9">
        <v>579091.68408233847</v>
      </c>
      <c r="T48" s="156">
        <v>18890653</v>
      </c>
      <c r="U48" s="156">
        <v>11993828</v>
      </c>
      <c r="V48" s="156">
        <v>30884481</v>
      </c>
      <c r="W48" s="20">
        <f t="shared" si="1"/>
        <v>0.46068662475704991</v>
      </c>
      <c r="X48" s="20">
        <f t="shared" si="2"/>
        <v>0.40158678163791411</v>
      </c>
      <c r="Y48" s="20">
        <f t="shared" si="3"/>
        <v>0.43773550722985116</v>
      </c>
      <c r="Z48" s="20">
        <v>1.8219565023466671</v>
      </c>
      <c r="AA48" s="20">
        <v>1.9586090730422967</v>
      </c>
      <c r="AB48" s="20">
        <v>1.8750248193658765</v>
      </c>
    </row>
    <row r="49" spans="1:28" x14ac:dyDescent="0.25">
      <c r="A49" s="56" t="s">
        <v>92</v>
      </c>
      <c r="B49" s="9">
        <v>16777.1759487122</v>
      </c>
      <c r="C49" s="9">
        <v>7283.1201414176403</v>
      </c>
      <c r="D49" s="9">
        <v>24060.296090129999</v>
      </c>
      <c r="E49" s="9">
        <v>20699.2276779241</v>
      </c>
      <c r="F49" s="9">
        <v>4612.7403954111696</v>
      </c>
      <c r="G49" s="9">
        <v>25311.968073335102</v>
      </c>
      <c r="H49" s="9">
        <v>22201.210335061001</v>
      </c>
      <c r="I49" s="9">
        <v>7005.3174731998697</v>
      </c>
      <c r="J49" s="9">
        <v>29206.527808260998</v>
      </c>
      <c r="K49" s="9">
        <v>34560.793084224497</v>
      </c>
      <c r="L49" s="9">
        <v>13081.4705877583</v>
      </c>
      <c r="M49" s="9">
        <v>47642.263671983899</v>
      </c>
      <c r="N49" s="9">
        <v>32227.368705701701</v>
      </c>
      <c r="O49" s="9">
        <v>12740.4782961456</v>
      </c>
      <c r="P49" s="9">
        <v>44967.8470018472</v>
      </c>
      <c r="Q49" s="9">
        <v>126465.7757516235</v>
      </c>
      <c r="R49" s="9">
        <v>44723.126893932582</v>
      </c>
      <c r="S49" s="9">
        <v>171188.90264555719</v>
      </c>
      <c r="T49" s="156">
        <v>8494986</v>
      </c>
      <c r="U49" s="156">
        <v>1943195</v>
      </c>
      <c r="V49" s="156">
        <v>10438181</v>
      </c>
      <c r="W49" s="20">
        <f t="shared" si="1"/>
        <v>0.37936929743853259</v>
      </c>
      <c r="X49" s="20">
        <f t="shared" si="2"/>
        <v>0.65564589740842283</v>
      </c>
      <c r="Y49" s="20">
        <f t="shared" si="3"/>
        <v>0.43080156400667124</v>
      </c>
      <c r="Z49" s="20">
        <v>1.4887108201428878</v>
      </c>
      <c r="AA49" s="20">
        <v>2.3015254204509881</v>
      </c>
      <c r="AB49" s="20">
        <v>1.6400261946555361</v>
      </c>
    </row>
    <row r="50" spans="1:28" x14ac:dyDescent="0.25">
      <c r="A50" s="56" t="s">
        <v>93</v>
      </c>
      <c r="B50" s="9">
        <v>91280.853981583597</v>
      </c>
      <c r="C50" s="9">
        <v>16336.7629158773</v>
      </c>
      <c r="D50" s="9">
        <v>107617.616897461</v>
      </c>
      <c r="E50" s="9">
        <v>102475.09629129599</v>
      </c>
      <c r="F50" s="9">
        <v>21919.437563770301</v>
      </c>
      <c r="G50" s="9">
        <v>124394.53385506901</v>
      </c>
      <c r="H50" s="9">
        <v>90058.871537174098</v>
      </c>
      <c r="I50" s="9">
        <v>17908.781233776401</v>
      </c>
      <c r="J50" s="9">
        <v>107967.65277094999</v>
      </c>
      <c r="K50" s="9">
        <v>117113.88784039499</v>
      </c>
      <c r="L50" s="9">
        <v>24093.8211067507</v>
      </c>
      <c r="M50" s="9">
        <v>141207.70894714599</v>
      </c>
      <c r="N50" s="9">
        <v>100289.108401333</v>
      </c>
      <c r="O50" s="9">
        <v>15896.794297099401</v>
      </c>
      <c r="P50" s="9">
        <v>116185.902698433</v>
      </c>
      <c r="Q50" s="9">
        <v>501217.81805178162</v>
      </c>
      <c r="R50" s="9">
        <v>96155.597117274097</v>
      </c>
      <c r="S50" s="9">
        <v>597373.41516905907</v>
      </c>
      <c r="T50" s="156">
        <v>42801409</v>
      </c>
      <c r="U50" s="156">
        <v>14385963</v>
      </c>
      <c r="V50" s="156">
        <v>57187372</v>
      </c>
      <c r="W50" s="20">
        <f t="shared" si="1"/>
        <v>0.23431263302881689</v>
      </c>
      <c r="X50" s="20">
        <f t="shared" si="2"/>
        <v>0.1105021213880461</v>
      </c>
      <c r="Y50" s="20">
        <f t="shared" si="3"/>
        <v>0.20316706055041836</v>
      </c>
      <c r="Z50" s="20">
        <v>1.1710311173442483</v>
      </c>
      <c r="AA50" s="20">
        <v>0.66839875173649554</v>
      </c>
      <c r="AB50" s="20">
        <v>1.0445897306997409</v>
      </c>
    </row>
    <row r="51" spans="1:28" x14ac:dyDescent="0.25">
      <c r="A51" s="56" t="s">
        <v>94</v>
      </c>
      <c r="B51" s="9">
        <v>43947.200466456001</v>
      </c>
      <c r="C51" s="9">
        <v>7989.0373761145902</v>
      </c>
      <c r="D51" s="9">
        <v>51936.237842570401</v>
      </c>
      <c r="E51" s="9">
        <v>54867.297487745003</v>
      </c>
      <c r="F51" s="9">
        <v>7086.3198578298698</v>
      </c>
      <c r="G51" s="9">
        <v>61953.617345574799</v>
      </c>
      <c r="H51" s="9">
        <v>49731.490756950901</v>
      </c>
      <c r="I51" s="9">
        <v>10792.7749992793</v>
      </c>
      <c r="J51" s="9">
        <v>60524.265756229601</v>
      </c>
      <c r="K51" s="9">
        <v>67619.075226123794</v>
      </c>
      <c r="L51" s="9">
        <v>12313.083724899599</v>
      </c>
      <c r="M51" s="9">
        <v>79932.158951022298</v>
      </c>
      <c r="N51" s="9">
        <v>61413.484765458903</v>
      </c>
      <c r="O51" s="9">
        <v>12033.3020089166</v>
      </c>
      <c r="P51" s="9">
        <v>73446.786774374705</v>
      </c>
      <c r="Q51" s="9">
        <v>277578.54870273458</v>
      </c>
      <c r="R51" s="9">
        <v>50214.517967039959</v>
      </c>
      <c r="S51" s="9">
        <v>327793.0666697718</v>
      </c>
      <c r="T51" s="156">
        <v>21487859</v>
      </c>
      <c r="U51" s="156">
        <v>5704985</v>
      </c>
      <c r="V51" s="156">
        <v>27192844</v>
      </c>
      <c r="W51" s="20">
        <f t="shared" si="1"/>
        <v>0.2858055088943896</v>
      </c>
      <c r="X51" s="20">
        <f t="shared" si="2"/>
        <v>0.21092609373936305</v>
      </c>
      <c r="Y51" s="20">
        <f t="shared" si="3"/>
        <v>0.27009601045912923</v>
      </c>
      <c r="Z51" s="20">
        <v>1.2917924894366377</v>
      </c>
      <c r="AA51" s="20">
        <v>0.88018667826541108</v>
      </c>
      <c r="AB51" s="20">
        <v>1.2054387053806206</v>
      </c>
    </row>
    <row r="52" spans="1:28" x14ac:dyDescent="0.25">
      <c r="A52" s="56" t="s">
        <v>95</v>
      </c>
      <c r="B52" s="9">
        <v>14363.180442521099</v>
      </c>
      <c r="C52" s="9">
        <v>2161.68967638105</v>
      </c>
      <c r="D52" s="9">
        <v>16524.870118902101</v>
      </c>
      <c r="E52" s="9">
        <v>16508.101632823302</v>
      </c>
      <c r="F52" s="9">
        <v>1816.6050918217099</v>
      </c>
      <c r="G52" s="9">
        <v>18324.706724644901</v>
      </c>
      <c r="H52" s="9">
        <v>15181.001292454501</v>
      </c>
      <c r="I52" s="9">
        <v>2199.55768142641</v>
      </c>
      <c r="J52" s="9">
        <v>17380.558973881001</v>
      </c>
      <c r="K52" s="9">
        <v>27674.769199448401</v>
      </c>
      <c r="L52" s="9">
        <v>3588.62058834137</v>
      </c>
      <c r="M52" s="9">
        <v>31263.389787789802</v>
      </c>
      <c r="N52" s="9">
        <v>27509.8909399113</v>
      </c>
      <c r="O52" s="9">
        <v>3693.2339171048202</v>
      </c>
      <c r="P52" s="9">
        <v>31203.124857015799</v>
      </c>
      <c r="Q52" s="9">
        <v>101236.9435071586</v>
      </c>
      <c r="R52" s="9">
        <v>13459.70695507536</v>
      </c>
      <c r="S52" s="9">
        <v>114696.65046223361</v>
      </c>
      <c r="T52" s="156">
        <v>7479267</v>
      </c>
      <c r="U52" s="156">
        <v>990613</v>
      </c>
      <c r="V52" s="156">
        <v>8469880</v>
      </c>
      <c r="W52" s="20">
        <f t="shared" si="1"/>
        <v>0.36781533457638699</v>
      </c>
      <c r="X52" s="20">
        <f t="shared" si="2"/>
        <v>0.37282308198103803</v>
      </c>
      <c r="Y52" s="20">
        <f t="shared" si="3"/>
        <v>0.36840102642559047</v>
      </c>
      <c r="Z52" s="20">
        <v>1.3535677160229553</v>
      </c>
      <c r="AA52" s="20">
        <v>1.3587250475286878</v>
      </c>
      <c r="AB52" s="20">
        <v>1.3541709028018534</v>
      </c>
    </row>
    <row r="53" spans="1:28" x14ac:dyDescent="0.25">
      <c r="A53" s="56" t="s">
        <v>96</v>
      </c>
      <c r="B53" s="9">
        <v>21816.3403519969</v>
      </c>
      <c r="C53" s="9">
        <v>3039.5549225964</v>
      </c>
      <c r="D53" s="9">
        <v>24855.895274593298</v>
      </c>
      <c r="E53" s="9">
        <v>29139.328642195502</v>
      </c>
      <c r="F53" s="9">
        <v>3710.72783183192</v>
      </c>
      <c r="G53" s="9">
        <v>32850.056474027399</v>
      </c>
      <c r="H53" s="9">
        <v>29753.633175903</v>
      </c>
      <c r="I53" s="9">
        <v>6167.2304463580504</v>
      </c>
      <c r="J53" s="9">
        <v>35920.863622260702</v>
      </c>
      <c r="K53" s="9">
        <v>50041.292320519999</v>
      </c>
      <c r="L53" s="9">
        <v>10661.1469182534</v>
      </c>
      <c r="M53" s="9">
        <v>60702.439238773703</v>
      </c>
      <c r="N53" s="9">
        <v>52184.097345295602</v>
      </c>
      <c r="O53" s="9">
        <v>10913.0436667128</v>
      </c>
      <c r="P53" s="9">
        <v>63097.141012008397</v>
      </c>
      <c r="Q53" s="9">
        <v>182934.69183591098</v>
      </c>
      <c r="R53" s="9">
        <v>34491.703785752572</v>
      </c>
      <c r="S53" s="9">
        <v>217426.39562166351</v>
      </c>
      <c r="T53" s="156">
        <v>13565001</v>
      </c>
      <c r="U53" s="156">
        <v>1798923</v>
      </c>
      <c r="V53" s="156">
        <v>15363924</v>
      </c>
      <c r="W53" s="20">
        <f t="shared" si="1"/>
        <v>0.3846965978498314</v>
      </c>
      <c r="X53" s="20">
        <f t="shared" si="2"/>
        <v>0.60664317854142724</v>
      </c>
      <c r="Y53" s="20">
        <f t="shared" si="3"/>
        <v>0.41068376159637598</v>
      </c>
      <c r="Z53" s="20">
        <v>1.3485785355704063</v>
      </c>
      <c r="AA53" s="20">
        <v>1.9173529820760851</v>
      </c>
      <c r="AB53" s="20">
        <v>1.4151748968666047</v>
      </c>
    </row>
    <row r="54" spans="1:28" x14ac:dyDescent="0.25">
      <c r="A54" s="56" t="s">
        <v>97</v>
      </c>
      <c r="B54" s="9">
        <v>4677.8909136746497</v>
      </c>
      <c r="C54" s="9">
        <v>1015.59744446434</v>
      </c>
      <c r="D54" s="9">
        <v>5693.4883581390004</v>
      </c>
      <c r="E54" s="9">
        <v>6245.3907498867902</v>
      </c>
      <c r="F54" s="9">
        <v>1009.58870338502</v>
      </c>
      <c r="G54" s="9">
        <v>7254.9794532718097</v>
      </c>
      <c r="H54" s="9">
        <v>6863.9718195414898</v>
      </c>
      <c r="I54" s="9">
        <v>1341.38786438749</v>
      </c>
      <c r="J54" s="9">
        <v>8205.3596839289694</v>
      </c>
      <c r="K54" s="9">
        <v>8497.0720060902095</v>
      </c>
      <c r="L54" s="9">
        <v>2198.9723716275598</v>
      </c>
      <c r="M54" s="9">
        <v>10696.044377717701</v>
      </c>
      <c r="N54" s="9">
        <v>7985.3676959684099</v>
      </c>
      <c r="O54" s="9">
        <v>2243.3635193896198</v>
      </c>
      <c r="P54" s="9">
        <v>10228.731215358101</v>
      </c>
      <c r="Q54" s="9">
        <v>34269.693185161552</v>
      </c>
      <c r="R54" s="9">
        <v>7808.9099032540298</v>
      </c>
      <c r="S54" s="9">
        <v>42078.603088415577</v>
      </c>
      <c r="T54" s="156">
        <v>2593599</v>
      </c>
      <c r="U54" s="156">
        <v>738529</v>
      </c>
      <c r="V54" s="156">
        <v>3332128</v>
      </c>
      <c r="W54" s="20">
        <f t="shared" si="1"/>
        <v>0.30788752216392778</v>
      </c>
      <c r="X54" s="20">
        <f t="shared" si="2"/>
        <v>0.30376106007883508</v>
      </c>
      <c r="Y54" s="20">
        <f t="shared" si="3"/>
        <v>0.30697293787507862</v>
      </c>
      <c r="Z54" s="20">
        <v>1.3213181060434382</v>
      </c>
      <c r="AA54" s="20">
        <v>1.0573599551614126</v>
      </c>
      <c r="AB54" s="20">
        <v>1.2628147264575544</v>
      </c>
    </row>
    <row r="55" spans="1:28" x14ac:dyDescent="0.25">
      <c r="A55" s="56" t="s">
        <v>98</v>
      </c>
      <c r="B55" s="9">
        <v>67285.573385746393</v>
      </c>
      <c r="C55" s="9">
        <v>10512.184929920801</v>
      </c>
      <c r="D55" s="9">
        <v>77797.758315666098</v>
      </c>
      <c r="E55" s="9">
        <v>73971.542931207994</v>
      </c>
      <c r="F55" s="9">
        <v>9123.3638895453005</v>
      </c>
      <c r="G55" s="9">
        <v>83094.906820757606</v>
      </c>
      <c r="H55" s="9">
        <v>68036.047408432802</v>
      </c>
      <c r="I55" s="9">
        <v>16921.2347194543</v>
      </c>
      <c r="J55" s="9">
        <v>84957.282127885293</v>
      </c>
      <c r="K55" s="9">
        <v>103591.393496929</v>
      </c>
      <c r="L55" s="9">
        <v>22873.0206226472</v>
      </c>
      <c r="M55" s="9">
        <v>126464.41411957701</v>
      </c>
      <c r="N55" s="9">
        <v>111346.27971436401</v>
      </c>
      <c r="O55" s="9">
        <v>19508.608531858299</v>
      </c>
      <c r="P55" s="9">
        <v>130854.888246228</v>
      </c>
      <c r="Q55" s="9">
        <v>424230.83693668013</v>
      </c>
      <c r="R55" s="9">
        <v>78938.412693425897</v>
      </c>
      <c r="S55" s="9">
        <v>503169.24963011401</v>
      </c>
      <c r="T55" s="156">
        <v>27452840</v>
      </c>
      <c r="U55" s="156">
        <v>6384016</v>
      </c>
      <c r="V55" s="156">
        <v>33836856</v>
      </c>
      <c r="W55" s="20">
        <f t="shared" si="1"/>
        <v>0.40559111448711316</v>
      </c>
      <c r="X55" s="20">
        <f t="shared" si="2"/>
        <v>0.30558520736568173</v>
      </c>
      <c r="Y55" s="20">
        <f t="shared" si="3"/>
        <v>0.38672295158340952</v>
      </c>
      <c r="Z55" s="20">
        <v>1.5453076509996058</v>
      </c>
      <c r="AA55" s="20">
        <v>1.2365008592307083</v>
      </c>
      <c r="AB55" s="20">
        <v>1.4870449241209467</v>
      </c>
    </row>
    <row r="56" spans="1:28" x14ac:dyDescent="0.25">
      <c r="A56" s="56" t="s">
        <v>99</v>
      </c>
      <c r="B56" s="9">
        <v>43026.673801558798</v>
      </c>
      <c r="C56" s="9">
        <v>6799.5602215693498</v>
      </c>
      <c r="D56" s="9">
        <v>49826.234023128498</v>
      </c>
      <c r="E56" s="9">
        <v>44681.463135432103</v>
      </c>
      <c r="F56" s="9">
        <v>6050.4156852743199</v>
      </c>
      <c r="G56" s="9">
        <v>50731.878820706603</v>
      </c>
      <c r="H56" s="9">
        <v>44937.2438836601</v>
      </c>
      <c r="I56" s="9">
        <v>5114.9966982569003</v>
      </c>
      <c r="J56" s="9">
        <v>50052.2405819169</v>
      </c>
      <c r="K56" s="9">
        <v>61779.390256322004</v>
      </c>
      <c r="L56" s="9">
        <v>10051.740657067499</v>
      </c>
      <c r="M56" s="9">
        <v>71831.130913390502</v>
      </c>
      <c r="N56" s="9">
        <v>58980.184105315697</v>
      </c>
      <c r="O56" s="9">
        <v>7332.4118560242596</v>
      </c>
      <c r="P56" s="9">
        <v>66312.595961340194</v>
      </c>
      <c r="Q56" s="9">
        <v>253404.95518228872</v>
      </c>
      <c r="R56" s="9">
        <v>35349.125118192329</v>
      </c>
      <c r="S56" s="9">
        <v>288754.08030048269</v>
      </c>
      <c r="T56" s="156">
        <v>19568342</v>
      </c>
      <c r="U56" s="156">
        <v>2659161</v>
      </c>
      <c r="V56" s="156">
        <v>22227503</v>
      </c>
      <c r="W56" s="20">
        <f t="shared" si="1"/>
        <v>0.30140613908585456</v>
      </c>
      <c r="X56" s="20">
        <f t="shared" si="2"/>
        <v>0.27574155367141212</v>
      </c>
      <c r="Y56" s="20">
        <f t="shared" si="3"/>
        <v>0.29833578680133432</v>
      </c>
      <c r="Z56" s="20">
        <v>1.2949740718058214</v>
      </c>
      <c r="AA56" s="20">
        <v>1.3293337679889381</v>
      </c>
      <c r="AB56" s="20">
        <v>1.2990846533705684</v>
      </c>
    </row>
    <row r="57" spans="1:28" x14ac:dyDescent="0.25">
      <c r="A57" s="56" t="s">
        <v>100</v>
      </c>
      <c r="B57" s="9">
        <v>39806.854243113397</v>
      </c>
      <c r="C57" s="9">
        <v>20768.377907473001</v>
      </c>
      <c r="D57" s="9">
        <v>60575.232150585703</v>
      </c>
      <c r="E57" s="9">
        <v>50660.997105106202</v>
      </c>
      <c r="F57" s="9">
        <v>28101.792900022301</v>
      </c>
      <c r="G57" s="9">
        <v>78762.790005126401</v>
      </c>
      <c r="H57" s="9">
        <v>49982.640547173003</v>
      </c>
      <c r="I57" s="9">
        <v>27921.706035766401</v>
      </c>
      <c r="J57" s="9">
        <v>77904.346582939397</v>
      </c>
      <c r="K57" s="9">
        <v>66583.101472534894</v>
      </c>
      <c r="L57" s="9">
        <v>34752.705755447103</v>
      </c>
      <c r="M57" s="9">
        <v>101335.80722797901</v>
      </c>
      <c r="N57" s="9">
        <v>49136.581868385401</v>
      </c>
      <c r="O57" s="9">
        <v>24998.718883122801</v>
      </c>
      <c r="P57" s="9">
        <v>74135.300751508796</v>
      </c>
      <c r="Q57" s="9">
        <v>256170.17523631288</v>
      </c>
      <c r="R57" s="9">
        <v>136543.30148183162</v>
      </c>
      <c r="S57" s="9">
        <v>392713.47671813931</v>
      </c>
      <c r="T57" s="156">
        <v>16338403</v>
      </c>
      <c r="U57" s="156">
        <v>7283291</v>
      </c>
      <c r="V57" s="156">
        <v>23621694</v>
      </c>
      <c r="W57" s="20">
        <f t="shared" si="1"/>
        <v>0.30074286861687399</v>
      </c>
      <c r="X57" s="20">
        <f t="shared" si="2"/>
        <v>0.34323383320977841</v>
      </c>
      <c r="Y57" s="20">
        <f t="shared" si="3"/>
        <v>0.31384413307321984</v>
      </c>
      <c r="Z57" s="20">
        <v>1.5679021703425535</v>
      </c>
      <c r="AA57" s="20">
        <v>1.8747473014854359</v>
      </c>
      <c r="AB57" s="20">
        <v>1.6625119126432646</v>
      </c>
    </row>
    <row r="58" spans="1:28" x14ac:dyDescent="0.25">
      <c r="A58" s="56" t="s">
        <v>101</v>
      </c>
      <c r="B58" s="9">
        <v>15156.037943986001</v>
      </c>
      <c r="C58" s="9">
        <v>1537.7211346154299</v>
      </c>
      <c r="D58" s="9">
        <v>16693.759078601401</v>
      </c>
      <c r="E58" s="9">
        <v>24521.648937498099</v>
      </c>
      <c r="F58" s="9">
        <v>4127.56402778348</v>
      </c>
      <c r="G58" s="9">
        <v>28649.212965281498</v>
      </c>
      <c r="H58" s="9">
        <v>23183.4246629962</v>
      </c>
      <c r="I58" s="9">
        <v>2367.8892125338398</v>
      </c>
      <c r="J58" s="9">
        <v>25551.313875530101</v>
      </c>
      <c r="K58" s="9">
        <v>26690.144708164498</v>
      </c>
      <c r="L58" s="9">
        <v>3928.22231153757</v>
      </c>
      <c r="M58" s="9">
        <v>30618.367019702098</v>
      </c>
      <c r="N58" s="9">
        <v>26791.9003791018</v>
      </c>
      <c r="O58" s="9">
        <v>5009.4230756847501</v>
      </c>
      <c r="P58" s="9">
        <v>31801.323454786401</v>
      </c>
      <c r="Q58" s="9">
        <v>116343.15663174661</v>
      </c>
      <c r="R58" s="9">
        <v>16970.819762155072</v>
      </c>
      <c r="S58" s="9">
        <v>133313.97639390151</v>
      </c>
      <c r="T58" s="156">
        <v>6707538</v>
      </c>
      <c r="U58" s="156">
        <v>1332267</v>
      </c>
      <c r="V58" s="156">
        <v>8039805</v>
      </c>
      <c r="W58" s="20">
        <f t="shared" si="1"/>
        <v>0.39942972189053272</v>
      </c>
      <c r="X58" s="20">
        <f t="shared" si="2"/>
        <v>0.37600744262859848</v>
      </c>
      <c r="Y58" s="20">
        <f t="shared" si="3"/>
        <v>0.39554844246578619</v>
      </c>
      <c r="Z58" s="20">
        <v>1.7345135671500722</v>
      </c>
      <c r="AA58" s="20">
        <v>1.2738302278863824</v>
      </c>
      <c r="AB58" s="20">
        <v>1.658174251662839</v>
      </c>
    </row>
    <row r="59" spans="1:28" x14ac:dyDescent="0.25">
      <c r="A59" s="56" t="s">
        <v>102</v>
      </c>
      <c r="B59" s="9">
        <v>31051.548857715999</v>
      </c>
      <c r="C59" s="9">
        <v>3448.00644445223</v>
      </c>
      <c r="D59" s="9">
        <v>34499.555302168403</v>
      </c>
      <c r="E59" s="9">
        <v>32869.954708333098</v>
      </c>
      <c r="F59" s="9">
        <v>5742.1043536724501</v>
      </c>
      <c r="G59" s="9">
        <v>38612.059062004897</v>
      </c>
      <c r="H59" s="9">
        <v>29550.6447646079</v>
      </c>
      <c r="I59" s="9">
        <v>5297.2902102958196</v>
      </c>
      <c r="J59" s="9">
        <v>34847.934974903597</v>
      </c>
      <c r="K59" s="9">
        <v>44325.663133919697</v>
      </c>
      <c r="L59" s="9">
        <v>4905.8659425560099</v>
      </c>
      <c r="M59" s="9">
        <v>49231.529076475003</v>
      </c>
      <c r="N59" s="9">
        <v>38584.414422527603</v>
      </c>
      <c r="O59" s="9">
        <v>4340.1467270225703</v>
      </c>
      <c r="P59" s="9">
        <v>42924.561149549998</v>
      </c>
      <c r="Q59" s="9">
        <v>176382.22588710429</v>
      </c>
      <c r="R59" s="9">
        <v>23733.41367799908</v>
      </c>
      <c r="S59" s="9">
        <v>200115.63956510188</v>
      </c>
      <c r="T59" s="156">
        <v>11554977</v>
      </c>
      <c r="U59" s="156">
        <v>1585704</v>
      </c>
      <c r="V59" s="156">
        <v>13140681</v>
      </c>
      <c r="W59" s="20">
        <f t="shared" si="1"/>
        <v>0.33392030483944368</v>
      </c>
      <c r="X59" s="20">
        <f t="shared" si="2"/>
        <v>0.27370472213115249</v>
      </c>
      <c r="Y59" s="20">
        <f t="shared" si="3"/>
        <v>0.32665400788246818</v>
      </c>
      <c r="Z59" s="20">
        <v>1.5264610728961578</v>
      </c>
      <c r="AA59" s="20">
        <v>1.4967114718761558</v>
      </c>
      <c r="AB59" s="20">
        <v>1.5228711477365739</v>
      </c>
    </row>
    <row r="60" spans="1:28" x14ac:dyDescent="0.25">
      <c r="A60" s="56" t="s">
        <v>103</v>
      </c>
      <c r="B60" s="9">
        <v>55239.826931779098</v>
      </c>
      <c r="C60" s="9">
        <v>25819.595985166499</v>
      </c>
      <c r="D60" s="9">
        <v>81059.422916945696</v>
      </c>
      <c r="E60" s="9">
        <v>72111.401882886406</v>
      </c>
      <c r="F60" s="9">
        <v>26973.601188209101</v>
      </c>
      <c r="G60" s="9">
        <v>99085.003071097293</v>
      </c>
      <c r="H60" s="9">
        <v>71273.846663375603</v>
      </c>
      <c r="I60" s="9">
        <v>20339.802220185298</v>
      </c>
      <c r="J60" s="9">
        <v>91613.648883559406</v>
      </c>
      <c r="K60" s="9">
        <v>94843.346069265303</v>
      </c>
      <c r="L60" s="9">
        <v>30243.525564555199</v>
      </c>
      <c r="M60" s="9">
        <v>125086.871633819</v>
      </c>
      <c r="N60" s="9">
        <v>83627.318276902995</v>
      </c>
      <c r="O60" s="9">
        <v>29507.653863166699</v>
      </c>
      <c r="P60" s="9">
        <v>113134.97214006999</v>
      </c>
      <c r="Q60" s="9">
        <v>377095.73982420942</v>
      </c>
      <c r="R60" s="9">
        <v>132884.17882128278</v>
      </c>
      <c r="S60" s="9">
        <v>509979.91864549142</v>
      </c>
      <c r="T60" s="156">
        <v>19810627</v>
      </c>
      <c r="U60" s="156">
        <v>10137593</v>
      </c>
      <c r="V60" s="156">
        <v>29948220</v>
      </c>
      <c r="W60" s="20">
        <f t="shared" si="1"/>
        <v>0.42213362695134787</v>
      </c>
      <c r="X60" s="20">
        <f t="shared" si="2"/>
        <v>0.29107159720425452</v>
      </c>
      <c r="Y60" s="20">
        <f t="shared" si="3"/>
        <v>0.37776860240798948</v>
      </c>
      <c r="Z60" s="20">
        <v>1.9035022961373682</v>
      </c>
      <c r="AA60" s="20">
        <v>1.3108060150104939</v>
      </c>
      <c r="AB60" s="20">
        <v>1.7028722196026724</v>
      </c>
    </row>
    <row r="61" spans="1:28" x14ac:dyDescent="0.25">
      <c r="A61" s="56" t="s">
        <v>104</v>
      </c>
      <c r="B61" s="9">
        <v>17610.749603669999</v>
      </c>
      <c r="C61" s="9">
        <v>3212.3836448274101</v>
      </c>
      <c r="D61" s="9">
        <v>20823.133248497401</v>
      </c>
      <c r="E61" s="9">
        <v>24967.3696568421</v>
      </c>
      <c r="F61" s="9">
        <v>3567.8338595819901</v>
      </c>
      <c r="G61" s="9">
        <v>28535.203516424099</v>
      </c>
      <c r="H61" s="9">
        <v>23311.474584802101</v>
      </c>
      <c r="I61" s="9">
        <v>4469.2477356721802</v>
      </c>
      <c r="J61" s="9">
        <v>27780.722320474299</v>
      </c>
      <c r="K61" s="9">
        <v>34643.142728568098</v>
      </c>
      <c r="L61" s="9">
        <v>5077.1012125076704</v>
      </c>
      <c r="M61" s="9">
        <v>39720.243941075802</v>
      </c>
      <c r="N61" s="9">
        <v>32625.050048244801</v>
      </c>
      <c r="O61" s="9">
        <v>5728.3986938279904</v>
      </c>
      <c r="P61" s="9">
        <v>38353.448742073</v>
      </c>
      <c r="Q61" s="9">
        <v>133157.78662212711</v>
      </c>
      <c r="R61" s="9">
        <v>22054.965146417242</v>
      </c>
      <c r="S61" s="9">
        <v>155212.75176854461</v>
      </c>
      <c r="T61" s="156">
        <v>7166913</v>
      </c>
      <c r="U61" s="156">
        <v>1328871</v>
      </c>
      <c r="V61" s="156">
        <v>8495784</v>
      </c>
      <c r="W61" s="20">
        <f t="shared" si="1"/>
        <v>0.45521760970511016</v>
      </c>
      <c r="X61" s="20">
        <f t="shared" si="2"/>
        <v>0.43107259424187827</v>
      </c>
      <c r="Y61" s="20">
        <f t="shared" si="3"/>
        <v>0.45144095873992324</v>
      </c>
      <c r="Z61" s="20">
        <v>1.8579517655945748</v>
      </c>
      <c r="AA61" s="20">
        <v>1.6596769096787605</v>
      </c>
      <c r="AB61" s="20">
        <v>1.8269385352610732</v>
      </c>
    </row>
    <row r="62" spans="1:28" x14ac:dyDescent="0.25">
      <c r="A62" s="56" t="s">
        <v>105</v>
      </c>
      <c r="B62" s="9">
        <v>56576.196532010399</v>
      </c>
      <c r="C62" s="9">
        <v>4164.6244210176301</v>
      </c>
      <c r="D62" s="9">
        <v>60740.820953027898</v>
      </c>
      <c r="E62" s="9">
        <v>67893.565186606604</v>
      </c>
      <c r="F62" s="9">
        <v>6978.16008006016</v>
      </c>
      <c r="G62" s="9">
        <v>74871.7252666688</v>
      </c>
      <c r="H62" s="9">
        <v>65612.206298593097</v>
      </c>
      <c r="I62" s="9">
        <v>5155.2926437830502</v>
      </c>
      <c r="J62" s="9">
        <v>70767.498942375794</v>
      </c>
      <c r="K62" s="9">
        <v>97558.450349732098</v>
      </c>
      <c r="L62" s="9">
        <v>12752.915384788201</v>
      </c>
      <c r="M62" s="9">
        <v>110311.365734523</v>
      </c>
      <c r="N62" s="9">
        <v>83405.467906557198</v>
      </c>
      <c r="O62" s="9">
        <v>10021.4343278248</v>
      </c>
      <c r="P62" s="9">
        <v>93426.902234383597</v>
      </c>
      <c r="Q62" s="9">
        <v>371045.8862734994</v>
      </c>
      <c r="R62" s="9">
        <v>39072.426857473838</v>
      </c>
      <c r="S62" s="9">
        <v>410118.31313097908</v>
      </c>
      <c r="T62" s="156">
        <v>29362762</v>
      </c>
      <c r="U62" s="156">
        <v>5488298</v>
      </c>
      <c r="V62" s="156">
        <v>34851060</v>
      </c>
      <c r="W62" s="20">
        <f t="shared" si="1"/>
        <v>0.28405184739282086</v>
      </c>
      <c r="X62" s="20">
        <f t="shared" si="2"/>
        <v>0.1825963956006908</v>
      </c>
      <c r="Y62" s="20">
        <f t="shared" si="3"/>
        <v>0.26807477945974556</v>
      </c>
      <c r="Z62" s="20">
        <v>1.2636613894615889</v>
      </c>
      <c r="AA62" s="20">
        <v>0.71192247318702151</v>
      </c>
      <c r="AB62" s="20">
        <v>1.1767742878723892</v>
      </c>
    </row>
    <row r="63" spans="1:28" x14ac:dyDescent="0.25">
      <c r="A63" s="56" t="s">
        <v>106</v>
      </c>
      <c r="B63" s="9">
        <v>68791.438118329505</v>
      </c>
      <c r="C63" s="9">
        <v>29982.055470289299</v>
      </c>
      <c r="D63" s="9">
        <v>98773.493588618599</v>
      </c>
      <c r="E63" s="9">
        <v>91360.377988902503</v>
      </c>
      <c r="F63" s="9">
        <v>43746.8555171517</v>
      </c>
      <c r="G63" s="9">
        <v>135107.233506057</v>
      </c>
      <c r="H63" s="9">
        <v>97559.368434532298</v>
      </c>
      <c r="I63" s="9">
        <v>36010.525645638903</v>
      </c>
      <c r="J63" s="9">
        <v>133569.89408016799</v>
      </c>
      <c r="K63" s="9">
        <v>150199.753537335</v>
      </c>
      <c r="L63" s="9">
        <v>58148.005290765097</v>
      </c>
      <c r="M63" s="9">
        <v>208347.75882810101</v>
      </c>
      <c r="N63" s="9">
        <v>124920.373314271</v>
      </c>
      <c r="O63" s="9">
        <v>43526.029555073401</v>
      </c>
      <c r="P63" s="9">
        <v>168446.40286934399</v>
      </c>
      <c r="Q63" s="9">
        <v>532831.31139337027</v>
      </c>
      <c r="R63" s="9">
        <v>211413.47147891839</v>
      </c>
      <c r="S63" s="9">
        <v>744244.7828722886</v>
      </c>
      <c r="T63" s="156">
        <v>28727286</v>
      </c>
      <c r="U63" s="156">
        <v>15251490</v>
      </c>
      <c r="V63" s="156">
        <v>43978776</v>
      </c>
      <c r="W63" s="20">
        <f t="shared" si="1"/>
        <v>0.43484919986618642</v>
      </c>
      <c r="X63" s="20">
        <f t="shared" si="2"/>
        <v>0.28538870336651306</v>
      </c>
      <c r="Y63" s="20">
        <f t="shared" si="3"/>
        <v>0.38301748750202591</v>
      </c>
      <c r="Z63" s="20">
        <v>1.8547916826997519</v>
      </c>
      <c r="AA63" s="20">
        <v>1.3861824089247567</v>
      </c>
      <c r="AB63" s="20">
        <v>1.6922817107786008</v>
      </c>
    </row>
    <row r="64" spans="1:28" x14ac:dyDescent="0.25">
      <c r="A64" s="56" t="s">
        <v>107</v>
      </c>
      <c r="B64" s="9">
        <v>15133.0305760104</v>
      </c>
      <c r="C64" s="9">
        <v>2570.2262859802699</v>
      </c>
      <c r="D64" s="9">
        <v>17703.2568619907</v>
      </c>
      <c r="E64" s="9">
        <v>22489.970731773999</v>
      </c>
      <c r="F64" s="9">
        <v>4225.3747494825802</v>
      </c>
      <c r="G64" s="9">
        <v>26715.345481256601</v>
      </c>
      <c r="H64" s="9">
        <v>21046.617004563101</v>
      </c>
      <c r="I64" s="9">
        <v>5037.2375496281102</v>
      </c>
      <c r="J64" s="9">
        <v>26083.854554191399</v>
      </c>
      <c r="K64" s="9">
        <v>27042.090859961099</v>
      </c>
      <c r="L64" s="9">
        <v>5557.8506465579003</v>
      </c>
      <c r="M64" s="9">
        <v>32599.941506518899</v>
      </c>
      <c r="N64" s="9">
        <v>22232.321404132701</v>
      </c>
      <c r="O64" s="9">
        <v>4244.7137209581497</v>
      </c>
      <c r="P64" s="9">
        <v>26477.035125090799</v>
      </c>
      <c r="Q64" s="9">
        <v>107944.03057644129</v>
      </c>
      <c r="R64" s="9">
        <v>21635.402952607012</v>
      </c>
      <c r="S64" s="9">
        <v>129579.4335290484</v>
      </c>
      <c r="T64" s="156">
        <v>7566594</v>
      </c>
      <c r="U64" s="156">
        <v>1515707</v>
      </c>
      <c r="V64" s="156">
        <v>9082301</v>
      </c>
      <c r="W64" s="20">
        <f t="shared" si="1"/>
        <v>0.29382204733242862</v>
      </c>
      <c r="X64" s="20">
        <f t="shared" si="2"/>
        <v>0.28004843422628184</v>
      </c>
      <c r="Y64" s="20">
        <f t="shared" si="3"/>
        <v>0.29152342699378492</v>
      </c>
      <c r="Z64" s="20">
        <v>1.4265867915794253</v>
      </c>
      <c r="AA64" s="20">
        <v>1.4274132766165897</v>
      </c>
      <c r="AB64" s="20">
        <v>1.426724720189833</v>
      </c>
    </row>
    <row r="65" spans="1:28" x14ac:dyDescent="0.25">
      <c r="A65" s="56" t="s">
        <v>108</v>
      </c>
      <c r="B65" s="9">
        <v>184502.70028528699</v>
      </c>
      <c r="C65" s="9">
        <v>29178.032852001201</v>
      </c>
      <c r="D65" s="9">
        <v>213680.73313729101</v>
      </c>
      <c r="E65" s="9">
        <v>226313.40188628301</v>
      </c>
      <c r="F65" s="9">
        <v>34132.510168977104</v>
      </c>
      <c r="G65" s="9">
        <v>260445.912055261</v>
      </c>
      <c r="H65" s="9">
        <v>234629.70331579601</v>
      </c>
      <c r="I65" s="9">
        <v>40348.564566372203</v>
      </c>
      <c r="J65" s="9">
        <v>274978.26788217301</v>
      </c>
      <c r="K65" s="9">
        <v>283371.038464777</v>
      </c>
      <c r="L65" s="9">
        <v>52754.767160427102</v>
      </c>
      <c r="M65" s="9">
        <v>336125.80562521599</v>
      </c>
      <c r="N65" s="9">
        <v>247591.29288925801</v>
      </c>
      <c r="O65" s="9">
        <v>37640.312636063303</v>
      </c>
      <c r="P65" s="9">
        <v>285231.60552532302</v>
      </c>
      <c r="Q65" s="9">
        <v>1176408.136841401</v>
      </c>
      <c r="R65" s="9">
        <v>194054.18738384091</v>
      </c>
      <c r="S65" s="9">
        <v>1370462.3242252639</v>
      </c>
      <c r="T65" s="156">
        <v>74876101</v>
      </c>
      <c r="U65" s="156">
        <v>21289074</v>
      </c>
      <c r="V65" s="156">
        <v>96165175</v>
      </c>
      <c r="W65" s="20">
        <f t="shared" si="1"/>
        <v>0.33066798295127309</v>
      </c>
      <c r="X65" s="20">
        <f t="shared" si="2"/>
        <v>0.17680577669119524</v>
      </c>
      <c r="Y65" s="20">
        <f t="shared" si="3"/>
        <v>0.29660592363641308</v>
      </c>
      <c r="Z65" s="20">
        <v>1.5711396842650782</v>
      </c>
      <c r="AA65" s="20">
        <v>0.91152009422223301</v>
      </c>
      <c r="AB65" s="20">
        <v>1.4251129103911722</v>
      </c>
    </row>
    <row r="66" spans="1:28" x14ac:dyDescent="0.25">
      <c r="A66" s="56" t="s">
        <v>109</v>
      </c>
      <c r="B66" s="9">
        <v>39148.515300882602</v>
      </c>
      <c r="C66" s="9">
        <v>7775.7872299440696</v>
      </c>
      <c r="D66" s="9">
        <v>46924.302530826797</v>
      </c>
      <c r="E66" s="9">
        <v>53155.386480983499</v>
      </c>
      <c r="F66" s="9">
        <v>12857.4523769522</v>
      </c>
      <c r="G66" s="9">
        <v>66012.838857935101</v>
      </c>
      <c r="H66" s="9">
        <v>50402.083080780903</v>
      </c>
      <c r="I66" s="9">
        <v>17457.252558487002</v>
      </c>
      <c r="J66" s="9">
        <v>67859.335639268407</v>
      </c>
      <c r="K66" s="9">
        <v>75087.671519587806</v>
      </c>
      <c r="L66" s="9">
        <v>25346.9595839637</v>
      </c>
      <c r="M66" s="9">
        <v>100434.631103551</v>
      </c>
      <c r="N66" s="9">
        <v>57631.499620080504</v>
      </c>
      <c r="O66" s="9">
        <v>40026.538242447103</v>
      </c>
      <c r="P66" s="9">
        <v>97658.037862525598</v>
      </c>
      <c r="Q66" s="9">
        <v>275425.15600231529</v>
      </c>
      <c r="R66" s="9">
        <v>103463.98999179408</v>
      </c>
      <c r="S66" s="9">
        <v>378889.14599410695</v>
      </c>
      <c r="T66" s="156">
        <v>23280655</v>
      </c>
      <c r="U66" s="156">
        <v>6652028</v>
      </c>
      <c r="V66" s="156">
        <v>29932683</v>
      </c>
      <c r="W66" s="20">
        <f t="shared" si="1"/>
        <v>0.24755102302783366</v>
      </c>
      <c r="X66" s="20">
        <f t="shared" si="2"/>
        <v>0.60171932893919122</v>
      </c>
      <c r="Y66" s="20">
        <f t="shared" si="3"/>
        <v>0.32625888518755769</v>
      </c>
      <c r="Z66" s="20">
        <v>1.1830644627580937</v>
      </c>
      <c r="AA66" s="20">
        <v>1.5553751426150653</v>
      </c>
      <c r="AB66" s="20">
        <v>1.2658041579303365</v>
      </c>
    </row>
    <row r="67" spans="1:28" x14ac:dyDescent="0.25">
      <c r="A67" s="56" t="s">
        <v>110</v>
      </c>
      <c r="B67" s="9">
        <v>22921.200443344602</v>
      </c>
      <c r="C67" s="9">
        <v>3653.7654608945099</v>
      </c>
      <c r="D67" s="9">
        <v>26574.965904239099</v>
      </c>
      <c r="E67" s="9">
        <v>24137.186759260399</v>
      </c>
      <c r="F67" s="9">
        <v>3888.6912032300702</v>
      </c>
      <c r="G67" s="9">
        <v>28025.877962490398</v>
      </c>
      <c r="H67" s="9">
        <v>22900.963506326902</v>
      </c>
      <c r="I67" s="9">
        <v>6451.8550171080296</v>
      </c>
      <c r="J67" s="9">
        <v>29352.8185234345</v>
      </c>
      <c r="K67" s="9">
        <v>36417.943725380501</v>
      </c>
      <c r="L67" s="9">
        <v>7705.1304953070903</v>
      </c>
      <c r="M67" s="9">
        <v>44123.074220687602</v>
      </c>
      <c r="N67" s="9">
        <v>39053.094276870099</v>
      </c>
      <c r="O67" s="9">
        <v>9815.7585059564808</v>
      </c>
      <c r="P67" s="9">
        <v>48868.8527828273</v>
      </c>
      <c r="Q67" s="9">
        <v>145430.38871118252</v>
      </c>
      <c r="R67" s="9">
        <v>31515.200682496179</v>
      </c>
      <c r="S67" s="9">
        <v>176945.58939367891</v>
      </c>
      <c r="T67" s="156">
        <v>10385233</v>
      </c>
      <c r="U67" s="156">
        <v>1464582</v>
      </c>
      <c r="V67" s="156">
        <v>11849815</v>
      </c>
      <c r="W67" s="20">
        <f t="shared" si="1"/>
        <v>0.37604446888067028</v>
      </c>
      <c r="X67" s="20">
        <f t="shared" si="2"/>
        <v>0.6702088722896008</v>
      </c>
      <c r="Y67" s="20">
        <f t="shared" si="3"/>
        <v>0.41240182047422091</v>
      </c>
      <c r="Z67" s="20">
        <v>1.4003574952163569</v>
      </c>
      <c r="AA67" s="20">
        <v>2.1518222047311912</v>
      </c>
      <c r="AB67" s="20">
        <v>1.4932350369493439</v>
      </c>
    </row>
    <row r="68" spans="1:28" x14ac:dyDescent="0.25">
      <c r="A68" s="56" t="s">
        <v>111</v>
      </c>
      <c r="B68" s="9">
        <v>116191.07818481501</v>
      </c>
      <c r="C68" s="9">
        <v>11346.264006482401</v>
      </c>
      <c r="D68" s="9">
        <v>127537.342191295</v>
      </c>
      <c r="E68" s="9">
        <v>154084.864316019</v>
      </c>
      <c r="F68" s="9">
        <v>16027.150693003699</v>
      </c>
      <c r="G68" s="9">
        <v>170112.01500901999</v>
      </c>
      <c r="H68" s="9">
        <v>163044.06545124899</v>
      </c>
      <c r="I68" s="9">
        <v>10579.8995198087</v>
      </c>
      <c r="J68" s="9">
        <v>173623.96497105801</v>
      </c>
      <c r="K68" s="9">
        <v>220094.62246332399</v>
      </c>
      <c r="L68" s="9">
        <v>15224.630684886801</v>
      </c>
      <c r="M68" s="9">
        <v>235319.25314821501</v>
      </c>
      <c r="N68" s="9">
        <v>204314.93635143599</v>
      </c>
      <c r="O68" s="9">
        <v>15641.195557991001</v>
      </c>
      <c r="P68" s="9">
        <v>219956.13190942901</v>
      </c>
      <c r="Q68" s="9">
        <v>857729.56676684297</v>
      </c>
      <c r="R68" s="9">
        <v>68819.140462172596</v>
      </c>
      <c r="S68" s="9">
        <v>926548.70722901693</v>
      </c>
      <c r="T68" s="156">
        <v>49241936</v>
      </c>
      <c r="U68" s="156">
        <v>7164432</v>
      </c>
      <c r="V68" s="156">
        <v>56406368</v>
      </c>
      <c r="W68" s="20">
        <f t="shared" si="1"/>
        <v>0.41492060009873699</v>
      </c>
      <c r="X68" s="20">
        <f t="shared" si="2"/>
        <v>0.21831731472908111</v>
      </c>
      <c r="Y68" s="20">
        <f t="shared" si="3"/>
        <v>0.38994911338632726</v>
      </c>
      <c r="Z68" s="20">
        <v>1.7418680832671625</v>
      </c>
      <c r="AA68" s="20">
        <v>0.96056659428371427</v>
      </c>
      <c r="AB68" s="20">
        <v>1.6426313908901506</v>
      </c>
    </row>
    <row r="69" spans="1:28" x14ac:dyDescent="0.25">
      <c r="A69" s="56" t="s">
        <v>112</v>
      </c>
      <c r="B69" s="9">
        <v>41053.947897647697</v>
      </c>
      <c r="C69" s="9">
        <v>23616.797380529399</v>
      </c>
      <c r="D69" s="9">
        <v>64670.745278176299</v>
      </c>
      <c r="E69" s="9">
        <v>55188.390263952198</v>
      </c>
      <c r="F69" s="9">
        <v>30645.5927581418</v>
      </c>
      <c r="G69" s="9">
        <v>85833.983022096596</v>
      </c>
      <c r="H69" s="9">
        <v>54687.585649711102</v>
      </c>
      <c r="I69" s="9">
        <v>16941.502285871898</v>
      </c>
      <c r="J69" s="9">
        <v>71629.087935584699</v>
      </c>
      <c r="K69" s="9">
        <v>74631.742678209994</v>
      </c>
      <c r="L69" s="9">
        <v>31283.6295123864</v>
      </c>
      <c r="M69" s="9">
        <v>105915.37219060599</v>
      </c>
      <c r="N69" s="9">
        <v>79587.910697964893</v>
      </c>
      <c r="O69" s="9">
        <v>23247.8997219839</v>
      </c>
      <c r="P69" s="9">
        <v>102835.81041994601</v>
      </c>
      <c r="Q69" s="9">
        <v>305149.57718748588</v>
      </c>
      <c r="R69" s="9">
        <v>125735.4216589134</v>
      </c>
      <c r="S69" s="9">
        <v>430884.99884640961</v>
      </c>
      <c r="T69" s="156">
        <v>20289458</v>
      </c>
      <c r="U69" s="156">
        <v>7610638</v>
      </c>
      <c r="V69" s="156">
        <v>27900096</v>
      </c>
      <c r="W69" s="20">
        <f t="shared" si="1"/>
        <v>0.39226237930044705</v>
      </c>
      <c r="X69" s="20">
        <f t="shared" si="2"/>
        <v>0.3054658455964388</v>
      </c>
      <c r="Y69" s="20">
        <f t="shared" si="3"/>
        <v>0.36858586586922859</v>
      </c>
      <c r="Z69" s="20">
        <v>1.5039809204735084</v>
      </c>
      <c r="AA69" s="20">
        <v>1.6521009363329775</v>
      </c>
      <c r="AB69" s="20">
        <v>1.5443853628547</v>
      </c>
    </row>
    <row r="70" spans="1:28" x14ac:dyDescent="0.25">
      <c r="A70" s="56" t="s">
        <v>113</v>
      </c>
      <c r="B70" s="9">
        <v>38658.078321516798</v>
      </c>
      <c r="C70" s="9">
        <v>10769.710746688799</v>
      </c>
      <c r="D70" s="9">
        <v>49427.789068204998</v>
      </c>
      <c r="E70" s="9">
        <v>43835.009468616801</v>
      </c>
      <c r="F70" s="9">
        <v>15627.236580385999</v>
      </c>
      <c r="G70" s="9">
        <v>59462.246049002402</v>
      </c>
      <c r="H70" s="9">
        <v>41587.554050475701</v>
      </c>
      <c r="I70" s="9">
        <v>15906.2704921768</v>
      </c>
      <c r="J70" s="9">
        <v>57493.824542651499</v>
      </c>
      <c r="K70" s="9">
        <v>58666.308723380098</v>
      </c>
      <c r="L70" s="9">
        <v>19024.990800138999</v>
      </c>
      <c r="M70" s="9">
        <v>77691.299523521695</v>
      </c>
      <c r="N70" s="9">
        <v>53931.181344329503</v>
      </c>
      <c r="O70" s="9">
        <v>22478.026361833101</v>
      </c>
      <c r="P70" s="9">
        <v>76409.2077061624</v>
      </c>
      <c r="Q70" s="9">
        <v>236678.1319083189</v>
      </c>
      <c r="R70" s="9">
        <v>83806.234981223708</v>
      </c>
      <c r="S70" s="9">
        <v>320484.36688954302</v>
      </c>
      <c r="T70" s="156">
        <v>20634002</v>
      </c>
      <c r="U70" s="156">
        <v>10473068</v>
      </c>
      <c r="V70" s="156">
        <v>31107070</v>
      </c>
      <c r="W70" s="20">
        <f t="shared" si="1"/>
        <v>0.26137043770922141</v>
      </c>
      <c r="X70" s="20">
        <f t="shared" si="2"/>
        <v>0.2146269494462664</v>
      </c>
      <c r="Y70" s="20">
        <f t="shared" si="3"/>
        <v>0.245632930732989</v>
      </c>
      <c r="Z70" s="20">
        <v>1.1470297032457344</v>
      </c>
      <c r="AA70" s="20">
        <v>0.80020711200599204</v>
      </c>
      <c r="AB70" s="20">
        <v>1.0302621458386887</v>
      </c>
    </row>
    <row r="71" spans="1:28" x14ac:dyDescent="0.25">
      <c r="A71" s="56" t="s">
        <v>114</v>
      </c>
      <c r="B71" s="9">
        <v>16503.195363102099</v>
      </c>
      <c r="C71" s="9">
        <v>4481.8446957230199</v>
      </c>
      <c r="D71" s="9">
        <v>20985.0400588251</v>
      </c>
      <c r="E71" s="9">
        <v>22819.250927556401</v>
      </c>
      <c r="F71" s="9">
        <v>10596.802133904799</v>
      </c>
      <c r="G71" s="9">
        <v>33416.053061461003</v>
      </c>
      <c r="H71" s="9">
        <v>22742.7576262781</v>
      </c>
      <c r="I71" s="9">
        <v>6092.9946249666</v>
      </c>
      <c r="J71" s="9">
        <v>28835.752251244801</v>
      </c>
      <c r="K71" s="9">
        <v>26858.945825902199</v>
      </c>
      <c r="L71" s="9">
        <v>9277.1877092404193</v>
      </c>
      <c r="M71" s="9">
        <v>36136.133535143403</v>
      </c>
      <c r="N71" s="9">
        <v>29289.2961496971</v>
      </c>
      <c r="O71" s="9">
        <v>9286.2808095003893</v>
      </c>
      <c r="P71" s="9">
        <v>38575.576959197198</v>
      </c>
      <c r="Q71" s="9">
        <v>118213.44589253589</v>
      </c>
      <c r="R71" s="9">
        <v>39735.109973335231</v>
      </c>
      <c r="S71" s="9">
        <v>157948.55586587152</v>
      </c>
      <c r="T71" s="156">
        <v>8110989</v>
      </c>
      <c r="U71" s="156">
        <v>2448342</v>
      </c>
      <c r="V71" s="156">
        <v>10559331</v>
      </c>
      <c r="W71" s="20">
        <f t="shared" ref="W71:W102" si="4">100*N71/T71</f>
        <v>0.3611063478164882</v>
      </c>
      <c r="X71" s="20">
        <f t="shared" ref="X71:X102" si="5">100*O71/U71</f>
        <v>0.37928854749460611</v>
      </c>
      <c r="Y71" s="20">
        <f t="shared" ref="Y71:Y102" si="6">100*P71/V71</f>
        <v>0.36532216822445662</v>
      </c>
      <c r="Z71" s="20">
        <v>1.4574479868304087</v>
      </c>
      <c r="AA71" s="20">
        <v>1.6229395228826378</v>
      </c>
      <c r="AB71" s="20">
        <v>1.495819724430189</v>
      </c>
    </row>
    <row r="72" spans="1:28" x14ac:dyDescent="0.25">
      <c r="A72" s="56" t="s">
        <v>115</v>
      </c>
      <c r="B72" s="9">
        <v>16436.0606964984</v>
      </c>
      <c r="C72" s="9">
        <v>3535.1683860339899</v>
      </c>
      <c r="D72" s="9">
        <v>19971.2290825325</v>
      </c>
      <c r="E72" s="9">
        <v>17727.1013345184</v>
      </c>
      <c r="F72" s="9">
        <v>7948.4517816368498</v>
      </c>
      <c r="G72" s="9">
        <v>25675.553116155599</v>
      </c>
      <c r="H72" s="9">
        <v>16712.844300574801</v>
      </c>
      <c r="I72" s="9">
        <v>4597.5987485530804</v>
      </c>
      <c r="J72" s="9">
        <v>21310.4430491278</v>
      </c>
      <c r="K72" s="9">
        <v>22251.9172023385</v>
      </c>
      <c r="L72" s="9">
        <v>9982.5944270233394</v>
      </c>
      <c r="M72" s="9">
        <v>32234.511629361801</v>
      </c>
      <c r="N72" s="9">
        <v>22712.336279695301</v>
      </c>
      <c r="O72" s="9">
        <v>12854.961235802301</v>
      </c>
      <c r="P72" s="9">
        <v>35567.297515497397</v>
      </c>
      <c r="Q72" s="9">
        <v>95840.259813625409</v>
      </c>
      <c r="R72" s="9">
        <v>38918.774579049561</v>
      </c>
      <c r="S72" s="9">
        <v>134759.03439267509</v>
      </c>
      <c r="T72" s="156">
        <v>13998357</v>
      </c>
      <c r="U72" s="156">
        <v>5841792</v>
      </c>
      <c r="V72" s="156">
        <v>19840149</v>
      </c>
      <c r="W72" s="20">
        <f t="shared" si="4"/>
        <v>0.16225001462453986</v>
      </c>
      <c r="X72" s="20">
        <f t="shared" si="5"/>
        <v>0.22005167653696503</v>
      </c>
      <c r="Y72" s="20">
        <f t="shared" si="6"/>
        <v>0.17926930647293726</v>
      </c>
      <c r="Z72" s="20">
        <v>0.68465363337729856</v>
      </c>
      <c r="AA72" s="20">
        <v>0.66621294594277858</v>
      </c>
      <c r="AB72" s="20">
        <v>0.67922390296905077</v>
      </c>
    </row>
    <row r="73" spans="1:28" x14ac:dyDescent="0.25">
      <c r="A73" s="56" t="s">
        <v>116</v>
      </c>
      <c r="B73" s="9">
        <v>63880.691144725497</v>
      </c>
      <c r="C73" s="9">
        <v>30233.9872351534</v>
      </c>
      <c r="D73" s="9">
        <v>94114.678379877005</v>
      </c>
      <c r="E73" s="9">
        <v>72071.191166324497</v>
      </c>
      <c r="F73" s="9">
        <v>43223.6306594649</v>
      </c>
      <c r="G73" s="9">
        <v>115294.82182579501</v>
      </c>
      <c r="H73" s="9">
        <v>73884.154163689993</v>
      </c>
      <c r="I73" s="9">
        <v>45362.944982075504</v>
      </c>
      <c r="J73" s="9">
        <v>119247.099145764</v>
      </c>
      <c r="K73" s="9">
        <v>120458.629488498</v>
      </c>
      <c r="L73" s="9">
        <v>55609.133063605499</v>
      </c>
      <c r="M73" s="9">
        <v>176067.76255211001</v>
      </c>
      <c r="N73" s="9">
        <v>117081.006610707</v>
      </c>
      <c r="O73" s="9">
        <v>48059.616888938202</v>
      </c>
      <c r="P73" s="9">
        <v>165140.623499643</v>
      </c>
      <c r="Q73" s="9">
        <v>447375.67257394502</v>
      </c>
      <c r="R73" s="9">
        <v>222489.31282923752</v>
      </c>
      <c r="S73" s="9">
        <v>669864.98540318897</v>
      </c>
      <c r="T73" s="156">
        <v>26805829</v>
      </c>
      <c r="U73" s="156">
        <v>20600034</v>
      </c>
      <c r="V73" s="156">
        <v>47405863</v>
      </c>
      <c r="W73" s="20">
        <f t="shared" si="4"/>
        <v>0.43677442921353787</v>
      </c>
      <c r="X73" s="20">
        <f t="shared" si="5"/>
        <v>0.23329872605520069</v>
      </c>
      <c r="Y73" s="20">
        <f t="shared" si="6"/>
        <v>0.34835485117029302</v>
      </c>
      <c r="Z73" s="20">
        <v>1.668949214642625</v>
      </c>
      <c r="AA73" s="20">
        <v>1.0800434253129751</v>
      </c>
      <c r="AB73" s="20">
        <v>1.4130424867556761</v>
      </c>
    </row>
    <row r="74" spans="1:28" x14ac:dyDescent="0.25">
      <c r="A74" s="56" t="s">
        <v>117</v>
      </c>
      <c r="B74" s="9">
        <v>40081.369223200498</v>
      </c>
      <c r="C74" s="9">
        <v>20305.4771599921</v>
      </c>
      <c r="D74" s="9">
        <v>60386.8463831923</v>
      </c>
      <c r="E74" s="9">
        <v>45959.4640444217</v>
      </c>
      <c r="F74" s="9">
        <v>27080.9044890689</v>
      </c>
      <c r="G74" s="9">
        <v>73040.368533490706</v>
      </c>
      <c r="H74" s="9">
        <v>43866.2405080299</v>
      </c>
      <c r="I74" s="9">
        <v>27990.528353917402</v>
      </c>
      <c r="J74" s="9">
        <v>71856.768861946795</v>
      </c>
      <c r="K74" s="9">
        <v>67631.632157928107</v>
      </c>
      <c r="L74" s="9">
        <v>36637.919161595397</v>
      </c>
      <c r="M74" s="9">
        <v>104269.55131952</v>
      </c>
      <c r="N74" s="9">
        <v>51067.2136565045</v>
      </c>
      <c r="O74" s="9">
        <v>29550.4204098109</v>
      </c>
      <c r="P74" s="9">
        <v>80617.634066315601</v>
      </c>
      <c r="Q74" s="9">
        <v>248605.9195900847</v>
      </c>
      <c r="R74" s="9">
        <v>141565.24957438471</v>
      </c>
      <c r="S74" s="9">
        <v>390171.16916446539</v>
      </c>
      <c r="T74" s="156">
        <v>19558579</v>
      </c>
      <c r="U74" s="156">
        <v>12155737</v>
      </c>
      <c r="V74" s="156">
        <v>31714316</v>
      </c>
      <c r="W74" s="20">
        <f t="shared" si="4"/>
        <v>0.26109879279320086</v>
      </c>
      <c r="X74" s="20">
        <f t="shared" si="5"/>
        <v>0.24309855017273654</v>
      </c>
      <c r="Y74" s="20">
        <f t="shared" si="6"/>
        <v>0.25419950430687388</v>
      </c>
      <c r="Z74" s="20">
        <v>1.2710837509723212</v>
      </c>
      <c r="AA74" s="20">
        <v>1.1645961867584393</v>
      </c>
      <c r="AB74" s="20">
        <v>1.2302682774695988</v>
      </c>
    </row>
    <row r="75" spans="1:28" x14ac:dyDescent="0.25">
      <c r="A75" s="56" t="s">
        <v>118</v>
      </c>
      <c r="B75" s="9">
        <v>62871.4979212498</v>
      </c>
      <c r="C75" s="9">
        <v>93211.642069971</v>
      </c>
      <c r="D75" s="9">
        <v>156083.13999121901</v>
      </c>
      <c r="E75" s="9">
        <v>73877.730171862393</v>
      </c>
      <c r="F75" s="9">
        <v>83016.698386319098</v>
      </c>
      <c r="G75" s="9">
        <v>156894.428558165</v>
      </c>
      <c r="H75" s="9">
        <v>67376.450905061502</v>
      </c>
      <c r="I75" s="9">
        <v>72720.813714549498</v>
      </c>
      <c r="J75" s="9">
        <v>140097.26461961601</v>
      </c>
      <c r="K75" s="9">
        <v>102371.29854839901</v>
      </c>
      <c r="L75" s="9">
        <v>100887.88052999999</v>
      </c>
      <c r="M75" s="9">
        <v>203259.17907839001</v>
      </c>
      <c r="N75" s="9">
        <v>93506.977932713198</v>
      </c>
      <c r="O75" s="9">
        <v>108484.65402190101</v>
      </c>
      <c r="P75" s="9">
        <v>201991.63195463101</v>
      </c>
      <c r="Q75" s="9">
        <v>400003.95547928591</v>
      </c>
      <c r="R75" s="9">
        <v>458321.68872274063</v>
      </c>
      <c r="S75" s="9">
        <v>858325.64420202095</v>
      </c>
      <c r="T75" s="156">
        <v>26830608</v>
      </c>
      <c r="U75" s="156">
        <v>40487593</v>
      </c>
      <c r="V75" s="156">
        <v>67318201</v>
      </c>
      <c r="W75" s="20">
        <f t="shared" si="4"/>
        <v>0.3485086060394651</v>
      </c>
      <c r="X75" s="20">
        <f t="shared" si="5"/>
        <v>0.26794542718778319</v>
      </c>
      <c r="Y75" s="20">
        <f t="shared" si="6"/>
        <v>0.3000550058588628</v>
      </c>
      <c r="Z75" s="20">
        <v>1.4908493891725672</v>
      </c>
      <c r="AA75" s="20">
        <v>1.1320052755982324</v>
      </c>
      <c r="AB75" s="20">
        <v>1.2750276024191747</v>
      </c>
    </row>
    <row r="76" spans="1:28" x14ac:dyDescent="0.25">
      <c r="A76" s="56" t="s">
        <v>119</v>
      </c>
      <c r="B76" s="9">
        <v>21004.239087614798</v>
      </c>
      <c r="C76" s="9">
        <v>2565.2681182976698</v>
      </c>
      <c r="D76" s="9">
        <v>23569.507205912501</v>
      </c>
      <c r="E76" s="9">
        <v>30876.251407604999</v>
      </c>
      <c r="F76" s="9">
        <v>5835.0178511239901</v>
      </c>
      <c r="G76" s="9">
        <v>36711.269258728702</v>
      </c>
      <c r="H76" s="9">
        <v>30000.195049068101</v>
      </c>
      <c r="I76" s="9">
        <v>5831.8225351864803</v>
      </c>
      <c r="J76" s="9">
        <v>35832.017584255002</v>
      </c>
      <c r="K76" s="9">
        <v>39557.169911076096</v>
      </c>
      <c r="L76" s="9">
        <v>4697.6304377636397</v>
      </c>
      <c r="M76" s="9">
        <v>44254.800348840101</v>
      </c>
      <c r="N76" s="9">
        <v>33510.987659968298</v>
      </c>
      <c r="O76" s="9">
        <v>5126.8615400700701</v>
      </c>
      <c r="P76" s="9">
        <v>38637.849200038399</v>
      </c>
      <c r="Q76" s="9">
        <v>154948.8431153323</v>
      </c>
      <c r="R76" s="9">
        <v>24056.600482441849</v>
      </c>
      <c r="S76" s="9">
        <v>179005.44359777472</v>
      </c>
      <c r="T76" s="156">
        <v>9106207</v>
      </c>
      <c r="U76" s="156">
        <v>1841156</v>
      </c>
      <c r="V76" s="156">
        <v>10947363</v>
      </c>
      <c r="W76" s="20">
        <f t="shared" si="4"/>
        <v>0.36800160220351125</v>
      </c>
      <c r="X76" s="20">
        <f t="shared" si="5"/>
        <v>0.27845883456209414</v>
      </c>
      <c r="Y76" s="20">
        <f t="shared" si="6"/>
        <v>0.3529420665053164</v>
      </c>
      <c r="Z76" s="20">
        <v>1.7015739167288018</v>
      </c>
      <c r="AA76" s="20">
        <v>1.3066030516937102</v>
      </c>
      <c r="AB76" s="20">
        <v>1.6351466887301969</v>
      </c>
    </row>
    <row r="77" spans="1:28" x14ac:dyDescent="0.25">
      <c r="A77" s="56" t="s">
        <v>120</v>
      </c>
      <c r="B77" s="9">
        <v>38480.095981892002</v>
      </c>
      <c r="C77" s="9">
        <v>18539.325229944399</v>
      </c>
      <c r="D77" s="9">
        <v>57019.421211835797</v>
      </c>
      <c r="E77" s="9">
        <v>50989.918883411301</v>
      </c>
      <c r="F77" s="9">
        <v>14444.712804573101</v>
      </c>
      <c r="G77" s="9">
        <v>65434.631687984598</v>
      </c>
      <c r="H77" s="9">
        <v>50365.1549059955</v>
      </c>
      <c r="I77" s="9">
        <v>17263.2699101215</v>
      </c>
      <c r="J77" s="9">
        <v>67628.424816118</v>
      </c>
      <c r="K77" s="9">
        <v>73201.569345565207</v>
      </c>
      <c r="L77" s="9">
        <v>13157.9866953171</v>
      </c>
      <c r="M77" s="9">
        <v>86359.556040880794</v>
      </c>
      <c r="N77" s="9">
        <v>70548.080840871204</v>
      </c>
      <c r="O77" s="9">
        <v>18689.315592843799</v>
      </c>
      <c r="P77" s="9">
        <v>89237.396433714704</v>
      </c>
      <c r="Q77" s="9">
        <v>283584.81995773519</v>
      </c>
      <c r="R77" s="9">
        <v>82094.610232799896</v>
      </c>
      <c r="S77" s="9">
        <v>365679.43019053392</v>
      </c>
      <c r="T77" s="156">
        <v>18603537</v>
      </c>
      <c r="U77" s="156">
        <v>5579723</v>
      </c>
      <c r="V77" s="156">
        <v>24183260</v>
      </c>
      <c r="W77" s="20">
        <f t="shared" si="4"/>
        <v>0.37921864450223203</v>
      </c>
      <c r="X77" s="20">
        <f t="shared" si="5"/>
        <v>0.33495059867387322</v>
      </c>
      <c r="Y77" s="20">
        <f t="shared" si="6"/>
        <v>0.36900482579153804</v>
      </c>
      <c r="Z77" s="20">
        <v>1.5243596954586389</v>
      </c>
      <c r="AA77" s="20">
        <v>1.4713026118465</v>
      </c>
      <c r="AB77" s="20">
        <v>1.5121180113455917</v>
      </c>
    </row>
    <row r="78" spans="1:28" x14ac:dyDescent="0.25">
      <c r="A78" s="56" t="s">
        <v>121</v>
      </c>
      <c r="B78" s="9">
        <v>40530.180895767298</v>
      </c>
      <c r="C78" s="9">
        <v>2762.6682281759399</v>
      </c>
      <c r="D78" s="9">
        <v>43292.849123943597</v>
      </c>
      <c r="E78" s="9">
        <v>47815.589430010201</v>
      </c>
      <c r="F78" s="9">
        <v>6374.7694146192098</v>
      </c>
      <c r="G78" s="9">
        <v>54190.3588446297</v>
      </c>
      <c r="H78" s="9">
        <v>43733.178715459297</v>
      </c>
      <c r="I78" s="9">
        <v>6101.5413559160897</v>
      </c>
      <c r="J78" s="9">
        <v>49834.720071375501</v>
      </c>
      <c r="K78" s="9">
        <v>61706.819504619903</v>
      </c>
      <c r="L78" s="9">
        <v>7285.8212513813096</v>
      </c>
      <c r="M78" s="9">
        <v>68992.640756002103</v>
      </c>
      <c r="N78" s="9">
        <v>57238.329091644497</v>
      </c>
      <c r="O78" s="9">
        <v>7868.4145608470399</v>
      </c>
      <c r="P78" s="9">
        <v>65106.743652491299</v>
      </c>
      <c r="Q78" s="9">
        <v>251024.0976375012</v>
      </c>
      <c r="R78" s="9">
        <v>30393.214810939589</v>
      </c>
      <c r="S78" s="9">
        <v>281417.31244844222</v>
      </c>
      <c r="T78" s="156">
        <v>19917319</v>
      </c>
      <c r="U78" s="156">
        <v>3560050</v>
      </c>
      <c r="V78" s="156">
        <v>23477369</v>
      </c>
      <c r="W78" s="20">
        <f t="shared" si="4"/>
        <v>0.28737968745514642</v>
      </c>
      <c r="X78" s="20">
        <f t="shared" si="5"/>
        <v>0.22101977671232259</v>
      </c>
      <c r="Y78" s="20">
        <f t="shared" si="6"/>
        <v>0.27731703519457951</v>
      </c>
      <c r="Z78" s="20">
        <v>1.2603307585599308</v>
      </c>
      <c r="AA78" s="20">
        <v>0.85372999848147046</v>
      </c>
      <c r="AB78" s="20">
        <v>1.198674827866965</v>
      </c>
    </row>
    <row r="79" spans="1:28" x14ac:dyDescent="0.25">
      <c r="A79" s="56" t="s">
        <v>122</v>
      </c>
      <c r="B79" s="9">
        <v>16544.1668559463</v>
      </c>
      <c r="C79" s="9">
        <v>13243.927978006701</v>
      </c>
      <c r="D79" s="9">
        <v>29788.094833953201</v>
      </c>
      <c r="E79" s="9">
        <v>21186.019956666802</v>
      </c>
      <c r="F79" s="9">
        <v>15945.8053115125</v>
      </c>
      <c r="G79" s="9">
        <v>37131.825268179098</v>
      </c>
      <c r="H79" s="9">
        <v>21256.873848340801</v>
      </c>
      <c r="I79" s="9">
        <v>25063.971099607101</v>
      </c>
      <c r="J79" s="9">
        <v>46320.844947948302</v>
      </c>
      <c r="K79" s="9">
        <v>32583.046166664</v>
      </c>
      <c r="L79" s="9">
        <v>21072.588701031302</v>
      </c>
      <c r="M79" s="9">
        <v>53655.634867697299</v>
      </c>
      <c r="N79" s="9">
        <v>27826.0029575107</v>
      </c>
      <c r="O79" s="9">
        <v>17358.144129224798</v>
      </c>
      <c r="P79" s="9">
        <v>45184.1470867358</v>
      </c>
      <c r="Q79" s="9">
        <v>119396.1097851286</v>
      </c>
      <c r="R79" s="9">
        <v>92684.437219382409</v>
      </c>
      <c r="S79" s="9">
        <v>212080.54700451373</v>
      </c>
      <c r="T79" s="156">
        <v>9694777</v>
      </c>
      <c r="U79" s="156">
        <v>7905986</v>
      </c>
      <c r="V79" s="156">
        <v>17600763</v>
      </c>
      <c r="W79" s="20">
        <f t="shared" si="4"/>
        <v>0.28702055712586994</v>
      </c>
      <c r="X79" s="20">
        <f t="shared" si="5"/>
        <v>0.21955698035924676</v>
      </c>
      <c r="Y79" s="20">
        <f t="shared" si="6"/>
        <v>0.25671697918286723</v>
      </c>
      <c r="Z79" s="20">
        <v>1.2315508627493816</v>
      </c>
      <c r="AA79" s="20">
        <v>1.1723324227918239</v>
      </c>
      <c r="AB79" s="20">
        <v>1.2049508706214256</v>
      </c>
    </row>
    <row r="80" spans="1:28" x14ac:dyDescent="0.25">
      <c r="A80" s="56" t="s">
        <v>123</v>
      </c>
      <c r="B80" s="9">
        <v>24890.494901942599</v>
      </c>
      <c r="C80" s="9">
        <v>19404.577711849601</v>
      </c>
      <c r="D80" s="9">
        <v>44295.072613791599</v>
      </c>
      <c r="E80" s="9">
        <v>28221.633349211301</v>
      </c>
      <c r="F80" s="9">
        <v>20341.220651681298</v>
      </c>
      <c r="G80" s="9">
        <v>48562.854000891202</v>
      </c>
      <c r="H80" s="9">
        <v>26367.061601606001</v>
      </c>
      <c r="I80" s="9">
        <v>30211.6117609092</v>
      </c>
      <c r="J80" s="9">
        <v>56578.673362515998</v>
      </c>
      <c r="K80" s="9">
        <v>39161.345981278697</v>
      </c>
      <c r="L80" s="9">
        <v>30225.7734825507</v>
      </c>
      <c r="M80" s="9">
        <v>69387.119463829396</v>
      </c>
      <c r="N80" s="9">
        <v>30383.840480244398</v>
      </c>
      <c r="O80" s="9">
        <v>37765.9482505911</v>
      </c>
      <c r="P80" s="9">
        <v>68149.7887308356</v>
      </c>
      <c r="Q80" s="9">
        <v>149024.376314283</v>
      </c>
      <c r="R80" s="9">
        <v>137949.1318575819</v>
      </c>
      <c r="S80" s="9">
        <v>286973.5081718638</v>
      </c>
      <c r="T80" s="156">
        <v>16279251</v>
      </c>
      <c r="U80" s="156">
        <v>15640764</v>
      </c>
      <c r="V80" s="156">
        <v>31920015</v>
      </c>
      <c r="W80" s="20">
        <f t="shared" si="4"/>
        <v>0.1866415136681927</v>
      </c>
      <c r="X80" s="20">
        <f t="shared" si="5"/>
        <v>0.24145846232697518</v>
      </c>
      <c r="Y80" s="20">
        <f t="shared" si="6"/>
        <v>0.21350174406508141</v>
      </c>
      <c r="Z80" s="20">
        <v>0.91542526320334394</v>
      </c>
      <c r="AA80" s="20">
        <v>0.88198461314026544</v>
      </c>
      <c r="AB80" s="20">
        <v>0.89903939008757916</v>
      </c>
    </row>
    <row r="81" spans="1:28" x14ac:dyDescent="0.25">
      <c r="A81" s="56" t="s">
        <v>124</v>
      </c>
      <c r="B81" s="9">
        <v>1374.1539906220301</v>
      </c>
      <c r="C81" s="9">
        <v>61155.450470495402</v>
      </c>
      <c r="D81" s="9">
        <v>62529.604461117502</v>
      </c>
      <c r="E81" s="9">
        <v>2429.4224581424201</v>
      </c>
      <c r="F81" s="9">
        <v>93694.629122606799</v>
      </c>
      <c r="G81" s="9">
        <v>96124.051580748099</v>
      </c>
      <c r="H81" s="9">
        <v>1836.7250390668401</v>
      </c>
      <c r="I81" s="9">
        <v>92268.142728471896</v>
      </c>
      <c r="J81" s="9">
        <v>94104.867767538293</v>
      </c>
      <c r="K81" s="9">
        <v>2944.79213350482</v>
      </c>
      <c r="L81" s="9">
        <v>127609.557001213</v>
      </c>
      <c r="M81" s="9">
        <v>130554.34913471399</v>
      </c>
      <c r="N81" s="9">
        <v>1423.7519320403601</v>
      </c>
      <c r="O81" s="9">
        <v>108577.101650682</v>
      </c>
      <c r="P81" s="9">
        <v>110000.85358272299</v>
      </c>
      <c r="Q81" s="9">
        <v>10008.84555337647</v>
      </c>
      <c r="R81" s="9">
        <v>483304.88097346912</v>
      </c>
      <c r="S81" s="9">
        <v>493313.72652684088</v>
      </c>
      <c r="T81" s="156">
        <v>754028</v>
      </c>
      <c r="U81" s="156">
        <v>63125342</v>
      </c>
      <c r="V81" s="156">
        <v>63879370</v>
      </c>
      <c r="W81" s="20">
        <f t="shared" si="4"/>
        <v>0.18881950432084221</v>
      </c>
      <c r="X81" s="20">
        <f t="shared" si="5"/>
        <v>0.17200239746927945</v>
      </c>
      <c r="Y81" s="20">
        <f t="shared" si="6"/>
        <v>0.17220090552352504</v>
      </c>
      <c r="Z81" s="20">
        <v>1.3273838044975079</v>
      </c>
      <c r="AA81" s="20">
        <v>0.76562734657892084</v>
      </c>
      <c r="AB81" s="20">
        <v>0.77225828389797968</v>
      </c>
    </row>
    <row r="82" spans="1:28" x14ac:dyDescent="0.25">
      <c r="A82" s="56" t="s">
        <v>125</v>
      </c>
      <c r="B82" s="9">
        <v>63658.152218478601</v>
      </c>
      <c r="C82" s="9">
        <v>38320.432033164798</v>
      </c>
      <c r="D82" s="9">
        <v>101978.584251639</v>
      </c>
      <c r="E82" s="9">
        <v>74968.560262074199</v>
      </c>
      <c r="F82" s="9">
        <v>43598.493162007398</v>
      </c>
      <c r="G82" s="9">
        <v>118567.05342408</v>
      </c>
      <c r="H82" s="9">
        <v>74195.975429477796</v>
      </c>
      <c r="I82" s="9">
        <v>50886.580366290698</v>
      </c>
      <c r="J82" s="9">
        <v>125082.55579576999</v>
      </c>
      <c r="K82" s="9">
        <v>116730.852321845</v>
      </c>
      <c r="L82" s="9">
        <v>48867.112765937098</v>
      </c>
      <c r="M82" s="9">
        <v>165597.965087783</v>
      </c>
      <c r="N82" s="9">
        <v>86887.094292629306</v>
      </c>
      <c r="O82" s="9">
        <v>41719.537779596998</v>
      </c>
      <c r="P82" s="9">
        <v>128606.63207222</v>
      </c>
      <c r="Q82" s="9">
        <v>416440.63452450489</v>
      </c>
      <c r="R82" s="9">
        <v>223392.15610699699</v>
      </c>
      <c r="S82" s="9">
        <v>639832.79063149204</v>
      </c>
      <c r="T82" s="156">
        <v>32602715</v>
      </c>
      <c r="U82" s="156">
        <v>14697464</v>
      </c>
      <c r="V82" s="156">
        <v>47300179</v>
      </c>
      <c r="W82" s="20">
        <f t="shared" si="4"/>
        <v>0.26650263419052461</v>
      </c>
      <c r="X82" s="20">
        <f t="shared" si="5"/>
        <v>0.28385534932827183</v>
      </c>
      <c r="Y82" s="20">
        <f t="shared" si="6"/>
        <v>0.27189459911392722</v>
      </c>
      <c r="Z82" s="20">
        <v>1.277318881340112</v>
      </c>
      <c r="AA82" s="20">
        <v>1.5199367462781128</v>
      </c>
      <c r="AB82" s="20">
        <v>1.3527069118099786</v>
      </c>
    </row>
    <row r="83" spans="1:28" x14ac:dyDescent="0.25">
      <c r="A83" s="56" t="s">
        <v>126</v>
      </c>
      <c r="B83" s="9">
        <v>56288.929946300799</v>
      </c>
      <c r="C83" s="9">
        <v>23866.709092720899</v>
      </c>
      <c r="D83" s="9">
        <v>80155.639039023794</v>
      </c>
      <c r="E83" s="9">
        <v>84879.798243349403</v>
      </c>
      <c r="F83" s="9">
        <v>37252.063126957502</v>
      </c>
      <c r="G83" s="9">
        <v>122131.86137031</v>
      </c>
      <c r="H83" s="9">
        <v>71184.082647942996</v>
      </c>
      <c r="I83" s="9">
        <v>27116.940889562102</v>
      </c>
      <c r="J83" s="9">
        <v>98301.023537504603</v>
      </c>
      <c r="K83" s="9">
        <v>94213.262493840695</v>
      </c>
      <c r="L83" s="9">
        <v>29871.033278044099</v>
      </c>
      <c r="M83" s="9">
        <v>124084.295771887</v>
      </c>
      <c r="N83" s="9">
        <v>96511.999449925803</v>
      </c>
      <c r="O83" s="9">
        <v>30051.282561971901</v>
      </c>
      <c r="P83" s="9">
        <v>126563.28201188899</v>
      </c>
      <c r="Q83" s="9">
        <v>403078.07278135966</v>
      </c>
      <c r="R83" s="9">
        <v>148158.02894925649</v>
      </c>
      <c r="S83" s="9">
        <v>551236.10173061443</v>
      </c>
      <c r="T83" s="156">
        <v>33923637</v>
      </c>
      <c r="U83" s="156">
        <v>14143603</v>
      </c>
      <c r="V83" s="156">
        <v>48067240</v>
      </c>
      <c r="W83" s="20">
        <f t="shared" si="4"/>
        <v>0.28449779559286581</v>
      </c>
      <c r="X83" s="20">
        <f t="shared" si="5"/>
        <v>0.2124726108472636</v>
      </c>
      <c r="Y83" s="20">
        <f t="shared" si="6"/>
        <v>0.2633046582493378</v>
      </c>
      <c r="Z83" s="20">
        <v>1.1881923886326211</v>
      </c>
      <c r="AA83" s="20">
        <v>1.0475267790622833</v>
      </c>
      <c r="AB83" s="20">
        <v>1.14680206671033</v>
      </c>
    </row>
    <row r="84" spans="1:28" x14ac:dyDescent="0.25">
      <c r="A84" s="56" t="s">
        <v>127</v>
      </c>
      <c r="B84" s="9">
        <v>53789.481308812101</v>
      </c>
      <c r="C84" s="9">
        <v>43236.318637497097</v>
      </c>
      <c r="D84" s="9">
        <v>97025.799946305095</v>
      </c>
      <c r="E84" s="9">
        <v>68244.740936473405</v>
      </c>
      <c r="F84" s="9">
        <v>60813.793248392903</v>
      </c>
      <c r="G84" s="9">
        <v>129058.534184875</v>
      </c>
      <c r="H84" s="9">
        <v>60323.305205952398</v>
      </c>
      <c r="I84" s="9">
        <v>62462.149643942001</v>
      </c>
      <c r="J84" s="9">
        <v>122785.454849895</v>
      </c>
      <c r="K84" s="9">
        <v>80527.862628591596</v>
      </c>
      <c r="L84" s="9">
        <v>77518.767729327301</v>
      </c>
      <c r="M84" s="9">
        <v>158046.63035792101</v>
      </c>
      <c r="N84" s="9">
        <v>62473.207662513203</v>
      </c>
      <c r="O84" s="9">
        <v>73181.674180921298</v>
      </c>
      <c r="P84" s="9">
        <v>135654.881843432</v>
      </c>
      <c r="Q84" s="9">
        <v>325358.59774234268</v>
      </c>
      <c r="R84" s="9">
        <v>317212.70344008057</v>
      </c>
      <c r="S84" s="9">
        <v>642571.30118242803</v>
      </c>
      <c r="T84" s="156">
        <v>28422897</v>
      </c>
      <c r="U84" s="156">
        <v>22058065</v>
      </c>
      <c r="V84" s="156">
        <v>50480962</v>
      </c>
      <c r="W84" s="20">
        <f t="shared" si="4"/>
        <v>0.21979887434596551</v>
      </c>
      <c r="X84" s="20">
        <f t="shared" si="5"/>
        <v>0.33176833136053091</v>
      </c>
      <c r="Y84" s="20">
        <f t="shared" si="6"/>
        <v>0.26872483500499061</v>
      </c>
      <c r="Z84" s="20">
        <v>1.1447059662579175</v>
      </c>
      <c r="AA84" s="20">
        <v>1.4380803730521268</v>
      </c>
      <c r="AB84" s="20">
        <v>1.2728982882347368</v>
      </c>
    </row>
    <row r="85" spans="1:28" x14ac:dyDescent="0.25">
      <c r="A85" s="56" t="s">
        <v>128</v>
      </c>
      <c r="B85" s="9">
        <v>31494.336000134601</v>
      </c>
      <c r="C85" s="9">
        <v>3584.4300983368098</v>
      </c>
      <c r="D85" s="9">
        <v>35078.766098471497</v>
      </c>
      <c r="E85" s="9">
        <v>35744.679742386397</v>
      </c>
      <c r="F85" s="9">
        <v>3797.59633452357</v>
      </c>
      <c r="G85" s="9">
        <v>39542.276076909897</v>
      </c>
      <c r="H85" s="9">
        <v>36401.710892979798</v>
      </c>
      <c r="I85" s="9">
        <v>2506.8436020345398</v>
      </c>
      <c r="J85" s="9">
        <v>38908.5544950146</v>
      </c>
      <c r="K85" s="9">
        <v>64455.1649546228</v>
      </c>
      <c r="L85" s="9">
        <v>5978.4094851585496</v>
      </c>
      <c r="M85" s="9">
        <v>70433.574439782999</v>
      </c>
      <c r="N85" s="9">
        <v>62253.1173152755</v>
      </c>
      <c r="O85" s="9">
        <v>4783.5964716848002</v>
      </c>
      <c r="P85" s="9">
        <v>67036.713786959401</v>
      </c>
      <c r="Q85" s="9">
        <v>230349.0089053991</v>
      </c>
      <c r="R85" s="9">
        <v>20650.87599173827</v>
      </c>
      <c r="S85" s="9">
        <v>250999.8848971384</v>
      </c>
      <c r="T85" s="156">
        <v>16096962</v>
      </c>
      <c r="U85" s="156">
        <v>1121973</v>
      </c>
      <c r="V85" s="156">
        <v>17218935</v>
      </c>
      <c r="W85" s="20">
        <f t="shared" si="4"/>
        <v>0.38673830077548482</v>
      </c>
      <c r="X85" s="20">
        <f t="shared" si="5"/>
        <v>0.42635575648298135</v>
      </c>
      <c r="Y85" s="20">
        <f t="shared" si="6"/>
        <v>0.38931974472845965</v>
      </c>
      <c r="Z85" s="20">
        <v>1.4310092109641503</v>
      </c>
      <c r="AA85" s="20">
        <v>1.8405858244127329</v>
      </c>
      <c r="AB85" s="20">
        <v>1.4576969185210258</v>
      </c>
    </row>
    <row r="86" spans="1:28" x14ac:dyDescent="0.25">
      <c r="A86" s="56" t="s">
        <v>129</v>
      </c>
      <c r="B86" s="9">
        <v>33762.4555365302</v>
      </c>
      <c r="C86" s="9">
        <v>8948.4139641648908</v>
      </c>
      <c r="D86" s="9">
        <v>42710.869500694302</v>
      </c>
      <c r="E86" s="9">
        <v>43066.592036702699</v>
      </c>
      <c r="F86" s="9">
        <v>5246.4252543354896</v>
      </c>
      <c r="G86" s="9">
        <v>48313.017291038603</v>
      </c>
      <c r="H86" s="9">
        <v>41891.034352196097</v>
      </c>
      <c r="I86" s="9">
        <v>9295.1528480314591</v>
      </c>
      <c r="J86" s="9">
        <v>51186.187200227498</v>
      </c>
      <c r="K86" s="9">
        <v>64444.140545575799</v>
      </c>
      <c r="L86" s="9">
        <v>14893.459430347801</v>
      </c>
      <c r="M86" s="9">
        <v>79337.599975922407</v>
      </c>
      <c r="N86" s="9">
        <v>53518.776881480102</v>
      </c>
      <c r="O86" s="9">
        <v>5147.1965832101396</v>
      </c>
      <c r="P86" s="9">
        <v>58665.973464690302</v>
      </c>
      <c r="Q86" s="9">
        <v>236682.99935248488</v>
      </c>
      <c r="R86" s="9">
        <v>43530.648080089784</v>
      </c>
      <c r="S86" s="9">
        <v>280213.64743257314</v>
      </c>
      <c r="T86" s="156">
        <v>18469161</v>
      </c>
      <c r="U86" s="156">
        <v>3340643</v>
      </c>
      <c r="V86" s="156">
        <v>21809804</v>
      </c>
      <c r="W86" s="20">
        <f t="shared" si="4"/>
        <v>0.28977373082339858</v>
      </c>
      <c r="X86" s="20">
        <f t="shared" si="5"/>
        <v>0.15407801980667013</v>
      </c>
      <c r="Y86" s="20">
        <f t="shared" si="6"/>
        <v>0.26898899900563206</v>
      </c>
      <c r="Z86" s="20">
        <v>1.2815037962606144</v>
      </c>
      <c r="AA86" s="20">
        <v>1.3030619578353564</v>
      </c>
      <c r="AB86" s="20">
        <v>1.2848058947827918</v>
      </c>
    </row>
    <row r="87" spans="1:28" x14ac:dyDescent="0.25">
      <c r="A87" s="56" t="s">
        <v>130</v>
      </c>
      <c r="B87" s="9">
        <v>35154.876012314096</v>
      </c>
      <c r="C87" s="9">
        <v>4444.6048043743103</v>
      </c>
      <c r="D87" s="9">
        <v>39599.480816688301</v>
      </c>
      <c r="E87" s="9">
        <v>46554.129811315601</v>
      </c>
      <c r="F87" s="9">
        <v>7853.62016176409</v>
      </c>
      <c r="G87" s="9">
        <v>54407.749973079299</v>
      </c>
      <c r="H87" s="9">
        <v>42454.963870395397</v>
      </c>
      <c r="I87" s="9">
        <v>5321.5420301014001</v>
      </c>
      <c r="J87" s="9">
        <v>47776.505900496602</v>
      </c>
      <c r="K87" s="9">
        <v>59309.668132023799</v>
      </c>
      <c r="L87" s="9">
        <v>7963.4335435140101</v>
      </c>
      <c r="M87" s="9">
        <v>67273.101675539307</v>
      </c>
      <c r="N87" s="9">
        <v>73919.930750321495</v>
      </c>
      <c r="O87" s="9">
        <v>9540.4492329653494</v>
      </c>
      <c r="P87" s="9">
        <v>83460.379983287901</v>
      </c>
      <c r="Q87" s="9">
        <v>257393.56857637037</v>
      </c>
      <c r="R87" s="9">
        <v>35123.64977271916</v>
      </c>
      <c r="S87" s="9">
        <v>292517.21834909142</v>
      </c>
      <c r="T87" s="156">
        <v>15894110</v>
      </c>
      <c r="U87" s="156">
        <v>2451790</v>
      </c>
      <c r="V87" s="156">
        <v>18345900</v>
      </c>
      <c r="W87" s="20">
        <f t="shared" si="4"/>
        <v>0.46507750827395489</v>
      </c>
      <c r="X87" s="20">
        <f t="shared" si="5"/>
        <v>0.38912179399399416</v>
      </c>
      <c r="Y87" s="20">
        <f t="shared" si="6"/>
        <v>0.45492660476339619</v>
      </c>
      <c r="Z87" s="20">
        <v>1.6194273764078038</v>
      </c>
      <c r="AA87" s="20">
        <v>1.4325717036417946</v>
      </c>
      <c r="AB87" s="20">
        <v>1.594455536927005</v>
      </c>
    </row>
    <row r="88" spans="1:28" x14ac:dyDescent="0.25">
      <c r="A88" s="56" t="s">
        <v>131</v>
      </c>
      <c r="B88" s="9">
        <v>18609.208098651001</v>
      </c>
      <c r="C88" s="9">
        <v>2448.6672662411802</v>
      </c>
      <c r="D88" s="9">
        <v>21057.875364892101</v>
      </c>
      <c r="E88" s="9">
        <v>23430.3982772743</v>
      </c>
      <c r="F88" s="9">
        <v>6386.8506614709304</v>
      </c>
      <c r="G88" s="9">
        <v>29817.248938745299</v>
      </c>
      <c r="H88" s="9">
        <v>21286.2248904599</v>
      </c>
      <c r="I88" s="9">
        <v>2909.4882515310901</v>
      </c>
      <c r="J88" s="9">
        <v>24195.713141991</v>
      </c>
      <c r="K88" s="9">
        <v>36825.743621202302</v>
      </c>
      <c r="L88" s="9">
        <v>6472.3364838215903</v>
      </c>
      <c r="M88" s="9">
        <v>43298.080105024201</v>
      </c>
      <c r="N88" s="9">
        <v>42076.090821468897</v>
      </c>
      <c r="O88" s="9">
        <v>10779.813747067201</v>
      </c>
      <c r="P88" s="9">
        <v>52855.904568536498</v>
      </c>
      <c r="Q88" s="9">
        <v>142227.6657090564</v>
      </c>
      <c r="R88" s="9">
        <v>28997.156410131989</v>
      </c>
      <c r="S88" s="9">
        <v>171224.82211918908</v>
      </c>
      <c r="T88" s="156">
        <v>9859377</v>
      </c>
      <c r="U88" s="156">
        <v>1628204</v>
      </c>
      <c r="V88" s="156">
        <v>11487581</v>
      </c>
      <c r="W88" s="20">
        <f t="shared" si="4"/>
        <v>0.42676216581908671</v>
      </c>
      <c r="X88" s="20">
        <f t="shared" si="5"/>
        <v>0.66206775975659071</v>
      </c>
      <c r="Y88" s="20">
        <f t="shared" si="6"/>
        <v>0.46011344397516324</v>
      </c>
      <c r="Z88" s="20">
        <v>1.4425624023612891</v>
      </c>
      <c r="AA88" s="20">
        <v>1.7809289505573005</v>
      </c>
      <c r="AB88" s="20">
        <v>1.4905211298983581</v>
      </c>
    </row>
    <row r="89" spans="1:28" x14ac:dyDescent="0.25">
      <c r="A89" s="56" t="s">
        <v>132</v>
      </c>
      <c r="B89" s="9">
        <v>27194.582345025701</v>
      </c>
      <c r="C89" s="9">
        <v>17426.3317171282</v>
      </c>
      <c r="D89" s="9">
        <v>44620.914062152398</v>
      </c>
      <c r="E89" s="9">
        <v>30084.2974987581</v>
      </c>
      <c r="F89" s="9">
        <v>11691.431067122599</v>
      </c>
      <c r="G89" s="9">
        <v>41775.728565880498</v>
      </c>
      <c r="H89" s="9">
        <v>26965.715276054401</v>
      </c>
      <c r="I89" s="9">
        <v>17997.8938549554</v>
      </c>
      <c r="J89" s="9">
        <v>44963.609131011101</v>
      </c>
      <c r="K89" s="9">
        <v>40126.453359337997</v>
      </c>
      <c r="L89" s="9">
        <v>27567.0639290861</v>
      </c>
      <c r="M89" s="9">
        <v>67693.517288426796</v>
      </c>
      <c r="N89" s="9">
        <v>37654.7502511739</v>
      </c>
      <c r="O89" s="9">
        <v>31821.917227027199</v>
      </c>
      <c r="P89" s="9">
        <v>69476.667478199306</v>
      </c>
      <c r="Q89" s="9">
        <v>162025.7987303501</v>
      </c>
      <c r="R89" s="9">
        <v>106504.6377953195</v>
      </c>
      <c r="S89" s="9">
        <v>268530.43652567005</v>
      </c>
      <c r="T89" s="156">
        <v>24219163</v>
      </c>
      <c r="U89" s="156">
        <v>17431271</v>
      </c>
      <c r="V89" s="156">
        <v>41650434</v>
      </c>
      <c r="W89" s="20">
        <f t="shared" si="4"/>
        <v>0.15547502715586786</v>
      </c>
      <c r="X89" s="20">
        <f t="shared" si="5"/>
        <v>0.1825564941708909</v>
      </c>
      <c r="Y89" s="20">
        <f t="shared" si="6"/>
        <v>0.16680898806048289</v>
      </c>
      <c r="Z89" s="20">
        <v>0.66899834123231305</v>
      </c>
      <c r="AA89" s="20">
        <v>0.6109975445583945</v>
      </c>
      <c r="AB89" s="20">
        <v>0.64472422190287393</v>
      </c>
    </row>
    <row r="90" spans="1:28" x14ac:dyDescent="0.25">
      <c r="A90" s="56" t="s">
        <v>133</v>
      </c>
      <c r="B90" s="9">
        <v>27165.0588444936</v>
      </c>
      <c r="C90" s="9">
        <v>11149.2184889285</v>
      </c>
      <c r="D90" s="9">
        <v>38314.277333422702</v>
      </c>
      <c r="E90" s="9">
        <v>35893.814081447403</v>
      </c>
      <c r="F90" s="9">
        <v>15782.598149883001</v>
      </c>
      <c r="G90" s="9">
        <v>51676.412231331</v>
      </c>
      <c r="H90" s="9">
        <v>32125.840434413301</v>
      </c>
      <c r="I90" s="9">
        <v>14931.7968232886</v>
      </c>
      <c r="J90" s="9">
        <v>47057.637257701499</v>
      </c>
      <c r="K90" s="9">
        <v>64176.332715831202</v>
      </c>
      <c r="L90" s="9">
        <v>16767.402241102998</v>
      </c>
      <c r="M90" s="9">
        <v>80943.734956934</v>
      </c>
      <c r="N90" s="9">
        <v>64876.837937529599</v>
      </c>
      <c r="O90" s="9">
        <v>24164.719884818402</v>
      </c>
      <c r="P90" s="9">
        <v>89041.557822349205</v>
      </c>
      <c r="Q90" s="9">
        <v>224237.88401371511</v>
      </c>
      <c r="R90" s="9">
        <v>82795.735588021504</v>
      </c>
      <c r="S90" s="9">
        <v>307033.61960173841</v>
      </c>
      <c r="T90" s="156">
        <v>16413959</v>
      </c>
      <c r="U90" s="156">
        <v>6151366</v>
      </c>
      <c r="V90" s="156">
        <v>22565325</v>
      </c>
      <c r="W90" s="20">
        <f t="shared" si="4"/>
        <v>0.39525405136889641</v>
      </c>
      <c r="X90" s="20">
        <f t="shared" si="5"/>
        <v>0.39283502046242091</v>
      </c>
      <c r="Y90" s="20">
        <f t="shared" si="6"/>
        <v>0.39459461728270789</v>
      </c>
      <c r="Z90" s="20">
        <v>1.366141367927842</v>
      </c>
      <c r="AA90" s="20">
        <v>1.3459731641398269</v>
      </c>
      <c r="AB90" s="20">
        <v>1.3606434633746176</v>
      </c>
    </row>
    <row r="91" spans="1:28" x14ac:dyDescent="0.25">
      <c r="A91" s="56" t="s">
        <v>134</v>
      </c>
      <c r="B91" s="9">
        <v>56171.5266128203</v>
      </c>
      <c r="C91" s="9">
        <v>9194.5855241810605</v>
      </c>
      <c r="D91" s="9">
        <v>65366.112137000397</v>
      </c>
      <c r="E91" s="9">
        <v>61159.1278084613</v>
      </c>
      <c r="F91" s="9">
        <v>6797.8253710139898</v>
      </c>
      <c r="G91" s="9">
        <v>67956.953179474905</v>
      </c>
      <c r="H91" s="9">
        <v>59430.616070118303</v>
      </c>
      <c r="I91" s="9">
        <v>4430.2158634697598</v>
      </c>
      <c r="J91" s="9">
        <v>63860.831933587899</v>
      </c>
      <c r="K91" s="9">
        <v>92900.935385585602</v>
      </c>
      <c r="L91" s="9">
        <v>6449.5577364630699</v>
      </c>
      <c r="M91" s="9">
        <v>99350.493122046697</v>
      </c>
      <c r="N91" s="9">
        <v>91021.530410841006</v>
      </c>
      <c r="O91" s="9">
        <v>13409.090913914601</v>
      </c>
      <c r="P91" s="9">
        <v>104430.621324761</v>
      </c>
      <c r="Q91" s="9">
        <v>360683.7362878265</v>
      </c>
      <c r="R91" s="9">
        <v>40281.275409042479</v>
      </c>
      <c r="S91" s="9">
        <v>400965.0116968709</v>
      </c>
      <c r="T91" s="156">
        <v>28164384</v>
      </c>
      <c r="U91" s="156">
        <v>2301643</v>
      </c>
      <c r="V91" s="156">
        <v>30466027</v>
      </c>
      <c r="W91" s="20">
        <f t="shared" si="4"/>
        <v>0.32317955333530823</v>
      </c>
      <c r="X91" s="20">
        <f t="shared" si="5"/>
        <v>0.58258778246298837</v>
      </c>
      <c r="Y91" s="20">
        <f t="shared" si="6"/>
        <v>0.34277728869852642</v>
      </c>
      <c r="Z91" s="20">
        <v>1.2806377596890688</v>
      </c>
      <c r="AA91" s="20">
        <v>1.7501096133954082</v>
      </c>
      <c r="AB91" s="20">
        <v>1.3161053513701373</v>
      </c>
    </row>
    <row r="92" spans="1:28" x14ac:dyDescent="0.25">
      <c r="A92" s="56" t="s">
        <v>135</v>
      </c>
      <c r="B92" s="9">
        <v>33721.627248672798</v>
      </c>
      <c r="C92" s="9">
        <v>5331.1100009068095</v>
      </c>
      <c r="D92" s="9">
        <v>39052.737249579899</v>
      </c>
      <c r="E92" s="9">
        <v>37041.629143390099</v>
      </c>
      <c r="F92" s="9">
        <v>9004.6351806716593</v>
      </c>
      <c r="G92" s="9">
        <v>46046.264324062497</v>
      </c>
      <c r="H92" s="9">
        <v>34828.771020281602</v>
      </c>
      <c r="I92" s="9">
        <v>5787.0800918183904</v>
      </c>
      <c r="J92" s="9">
        <v>40615.851112100398</v>
      </c>
      <c r="K92" s="9">
        <v>55319.375327866102</v>
      </c>
      <c r="L92" s="9">
        <v>8813.5250297440598</v>
      </c>
      <c r="M92" s="9">
        <v>64132.900357611303</v>
      </c>
      <c r="N92" s="9">
        <v>50484.706786925803</v>
      </c>
      <c r="O92" s="9">
        <v>10300.161774427601</v>
      </c>
      <c r="P92" s="9">
        <v>60784.8685613528</v>
      </c>
      <c r="Q92" s="9">
        <v>211396.10952713637</v>
      </c>
      <c r="R92" s="9">
        <v>39236.512077568521</v>
      </c>
      <c r="S92" s="9">
        <v>250632.62160470689</v>
      </c>
      <c r="T92" s="156">
        <v>16085188</v>
      </c>
      <c r="U92" s="156">
        <v>2632539</v>
      </c>
      <c r="V92" s="156">
        <v>18717727</v>
      </c>
      <c r="W92" s="20">
        <f t="shared" si="4"/>
        <v>0.31385835706070581</v>
      </c>
      <c r="X92" s="20">
        <f t="shared" si="5"/>
        <v>0.3912634067122121</v>
      </c>
      <c r="Y92" s="20">
        <f t="shared" si="6"/>
        <v>0.32474492528581489</v>
      </c>
      <c r="Z92" s="20">
        <v>1.3142284039647929</v>
      </c>
      <c r="AA92" s="20">
        <v>1.4904437152713985</v>
      </c>
      <c r="AB92" s="20">
        <v>1.3390120584871599</v>
      </c>
    </row>
    <row r="93" spans="1:28" x14ac:dyDescent="0.25">
      <c r="A93" s="56" t="s">
        <v>136</v>
      </c>
      <c r="B93" s="9">
        <v>24568.4542924915</v>
      </c>
      <c r="C93" s="9">
        <v>8397.3401272741103</v>
      </c>
      <c r="D93" s="9">
        <v>32965.794419765603</v>
      </c>
      <c r="E93" s="9">
        <v>30941.987901651901</v>
      </c>
      <c r="F93" s="9">
        <v>8017.3960991520498</v>
      </c>
      <c r="G93" s="9">
        <v>38959.384000803802</v>
      </c>
      <c r="H93" s="9">
        <v>31039.657910009199</v>
      </c>
      <c r="I93" s="9">
        <v>8428.8407179747501</v>
      </c>
      <c r="J93" s="9">
        <v>39468.498627983703</v>
      </c>
      <c r="K93" s="9">
        <v>44196.558471406403</v>
      </c>
      <c r="L93" s="9">
        <v>15504.941626293499</v>
      </c>
      <c r="M93" s="9">
        <v>59701.500097700999</v>
      </c>
      <c r="N93" s="9">
        <v>41467.904805066297</v>
      </c>
      <c r="O93" s="9">
        <v>15573.483041650799</v>
      </c>
      <c r="P93" s="9">
        <v>57041.387846717204</v>
      </c>
      <c r="Q93" s="9">
        <v>172214.5633806253</v>
      </c>
      <c r="R93" s="9">
        <v>55922.001612345208</v>
      </c>
      <c r="S93" s="9">
        <v>228136.56499297131</v>
      </c>
      <c r="T93" s="156">
        <v>12207725</v>
      </c>
      <c r="U93" s="156">
        <v>3817563</v>
      </c>
      <c r="V93" s="156">
        <v>16025288</v>
      </c>
      <c r="W93" s="20">
        <f t="shared" si="4"/>
        <v>0.33968577114135762</v>
      </c>
      <c r="X93" s="20">
        <f t="shared" si="5"/>
        <v>0.40794305271846987</v>
      </c>
      <c r="Y93" s="20">
        <f t="shared" si="6"/>
        <v>0.35594610122899006</v>
      </c>
      <c r="Z93" s="20">
        <v>1.4107015302247166</v>
      </c>
      <c r="AA93" s="20">
        <v>1.464861263909599</v>
      </c>
      <c r="AB93" s="20">
        <v>1.4236035258334909</v>
      </c>
    </row>
    <row r="94" spans="1:28" x14ac:dyDescent="0.25">
      <c r="A94" s="56" t="s">
        <v>137</v>
      </c>
      <c r="B94" s="9">
        <v>37321.133712118797</v>
      </c>
      <c r="C94" s="9">
        <v>10609.7650326489</v>
      </c>
      <c r="D94" s="9">
        <v>47930.898744766899</v>
      </c>
      <c r="E94" s="9">
        <v>55819.804388760502</v>
      </c>
      <c r="F94" s="9">
        <v>15210.6189264287</v>
      </c>
      <c r="G94" s="9">
        <v>71030.423315187902</v>
      </c>
      <c r="H94" s="9">
        <v>45435.728438672697</v>
      </c>
      <c r="I94" s="9">
        <v>12276.889618057199</v>
      </c>
      <c r="J94" s="9">
        <v>57712.618056729902</v>
      </c>
      <c r="K94" s="9">
        <v>57757.294646762901</v>
      </c>
      <c r="L94" s="9">
        <v>34019.047990266801</v>
      </c>
      <c r="M94" s="9">
        <v>91776.342637026799</v>
      </c>
      <c r="N94" s="9">
        <v>53226.303341750099</v>
      </c>
      <c r="O94" s="9">
        <v>16074.3623698514</v>
      </c>
      <c r="P94" s="9">
        <v>69300.665711601003</v>
      </c>
      <c r="Q94" s="9">
        <v>249560.26452806499</v>
      </c>
      <c r="R94" s="9">
        <v>88190.683937253008</v>
      </c>
      <c r="S94" s="9">
        <v>337750.94846531248</v>
      </c>
      <c r="T94" s="156">
        <v>12190768</v>
      </c>
      <c r="U94" s="156">
        <v>4476948</v>
      </c>
      <c r="V94" s="156">
        <v>16667716</v>
      </c>
      <c r="W94" s="20">
        <f t="shared" si="4"/>
        <v>0.43661156821087976</v>
      </c>
      <c r="X94" s="20">
        <f t="shared" si="5"/>
        <v>0.3590473324651392</v>
      </c>
      <c r="Y94" s="20">
        <f t="shared" si="6"/>
        <v>0.4157778168982541</v>
      </c>
      <c r="Z94" s="20">
        <v>2.0471250419010927</v>
      </c>
      <c r="AA94" s="20">
        <v>1.9698840356701262</v>
      </c>
      <c r="AB94" s="20">
        <v>2.0263781100260676</v>
      </c>
    </row>
    <row r="95" spans="1:28" x14ac:dyDescent="0.25">
      <c r="A95" s="56" t="s">
        <v>138</v>
      </c>
      <c r="B95" s="9">
        <v>26902.106693791098</v>
      </c>
      <c r="C95" s="9">
        <v>5659.1747745963903</v>
      </c>
      <c r="D95" s="9">
        <v>32561.281468387398</v>
      </c>
      <c r="E95" s="9">
        <v>37471.300248621999</v>
      </c>
      <c r="F95" s="9">
        <v>3592.7490530785399</v>
      </c>
      <c r="G95" s="9">
        <v>41064.049301700099</v>
      </c>
      <c r="H95" s="9">
        <v>35005.494730962702</v>
      </c>
      <c r="I95" s="9">
        <v>13285.6995487571</v>
      </c>
      <c r="J95" s="9">
        <v>48291.194279719901</v>
      </c>
      <c r="K95" s="9">
        <v>49329.573638125497</v>
      </c>
      <c r="L95" s="9">
        <v>9360.5411410325196</v>
      </c>
      <c r="M95" s="9">
        <v>58690.114779157797</v>
      </c>
      <c r="N95" s="9">
        <v>45152.526112045198</v>
      </c>
      <c r="O95" s="9">
        <v>7682.2580443666102</v>
      </c>
      <c r="P95" s="9">
        <v>52834.784156411799</v>
      </c>
      <c r="Q95" s="9">
        <v>193861.00142354649</v>
      </c>
      <c r="R95" s="9">
        <v>39580.422561831161</v>
      </c>
      <c r="S95" s="9">
        <v>233441.42398537698</v>
      </c>
      <c r="T95" s="156">
        <v>12084032</v>
      </c>
      <c r="U95" s="156">
        <v>2328584</v>
      </c>
      <c r="V95" s="156">
        <v>14412616</v>
      </c>
      <c r="W95" s="20">
        <f t="shared" si="4"/>
        <v>0.37365447320931622</v>
      </c>
      <c r="X95" s="20">
        <f t="shared" si="5"/>
        <v>0.32991114103535069</v>
      </c>
      <c r="Y95" s="20">
        <f t="shared" si="6"/>
        <v>0.36658705231868943</v>
      </c>
      <c r="Z95" s="20">
        <v>1.6042741480951597</v>
      </c>
      <c r="AA95" s="20">
        <v>1.6997635714164128</v>
      </c>
      <c r="AB95" s="20">
        <v>1.6197019610137187</v>
      </c>
    </row>
    <row r="96" spans="1:28" x14ac:dyDescent="0.25">
      <c r="A96" s="56" t="s">
        <v>139</v>
      </c>
      <c r="B96" s="9">
        <v>8012.5726656359802</v>
      </c>
      <c r="C96" s="9">
        <v>5286.6599552502603</v>
      </c>
      <c r="D96" s="9">
        <v>13299.2326208863</v>
      </c>
      <c r="E96" s="9">
        <v>9106.8280092087698</v>
      </c>
      <c r="F96" s="9">
        <v>7359.8592980021003</v>
      </c>
      <c r="G96" s="9">
        <v>16466.687307210901</v>
      </c>
      <c r="H96" s="9">
        <v>9106.6158512281309</v>
      </c>
      <c r="I96" s="9">
        <v>6501.5743917293803</v>
      </c>
      <c r="J96" s="9">
        <v>15608.1902429575</v>
      </c>
      <c r="K96" s="9">
        <v>15211.5442583569</v>
      </c>
      <c r="L96" s="9">
        <v>5457.9287798026799</v>
      </c>
      <c r="M96" s="9">
        <v>20669.473038159598</v>
      </c>
      <c r="N96" s="9">
        <v>11393.295333165301</v>
      </c>
      <c r="O96" s="9">
        <v>6781.3135487235204</v>
      </c>
      <c r="P96" s="9">
        <v>18174.608881888798</v>
      </c>
      <c r="Q96" s="9">
        <v>52830.856117595089</v>
      </c>
      <c r="R96" s="9">
        <v>31387.335973507943</v>
      </c>
      <c r="S96" s="9">
        <v>84218.19209110309</v>
      </c>
      <c r="T96" s="156">
        <v>3489359</v>
      </c>
      <c r="U96" s="156">
        <v>2309860</v>
      </c>
      <c r="V96" s="156">
        <v>5799219</v>
      </c>
      <c r="W96" s="20">
        <f t="shared" si="4"/>
        <v>0.3265154239837546</v>
      </c>
      <c r="X96" s="20">
        <f t="shared" si="5"/>
        <v>0.29358114988456102</v>
      </c>
      <c r="Y96" s="20">
        <f t="shared" si="6"/>
        <v>0.31339752614772437</v>
      </c>
      <c r="Z96" s="20">
        <v>1.5140561953526448</v>
      </c>
      <c r="AA96" s="20">
        <v>1.358841487081812</v>
      </c>
      <c r="AB96" s="20">
        <v>1.4522333454057017</v>
      </c>
    </row>
    <row r="97" spans="1:28" x14ac:dyDescent="0.25">
      <c r="A97" s="56" t="s">
        <v>140</v>
      </c>
      <c r="B97" s="9">
        <v>46370.8041287249</v>
      </c>
      <c r="C97" s="9">
        <v>28618.089405440202</v>
      </c>
      <c r="D97" s="9">
        <v>74988.893534165298</v>
      </c>
      <c r="E97" s="9">
        <v>58436.008692593299</v>
      </c>
      <c r="F97" s="9">
        <v>38244.361725346498</v>
      </c>
      <c r="G97" s="9">
        <v>96680.370417943603</v>
      </c>
      <c r="H97" s="9">
        <v>53331.514223979102</v>
      </c>
      <c r="I97" s="9">
        <v>48190.852224024697</v>
      </c>
      <c r="J97" s="9">
        <v>101522.36644800199</v>
      </c>
      <c r="K97" s="9">
        <v>78411.187144847994</v>
      </c>
      <c r="L97" s="9">
        <v>49470.9550276964</v>
      </c>
      <c r="M97" s="9">
        <v>127882.142172544</v>
      </c>
      <c r="N97" s="9">
        <v>71852.172595677403</v>
      </c>
      <c r="O97" s="9">
        <v>61419.224502739002</v>
      </c>
      <c r="P97" s="9">
        <v>133271.397098405</v>
      </c>
      <c r="Q97" s="9">
        <v>308401.68678582273</v>
      </c>
      <c r="R97" s="9">
        <v>225943.48288524681</v>
      </c>
      <c r="S97" s="9">
        <v>534345.16967105982</v>
      </c>
      <c r="T97" s="156">
        <v>25071388</v>
      </c>
      <c r="U97" s="156">
        <v>17537513</v>
      </c>
      <c r="V97" s="156">
        <v>42608901</v>
      </c>
      <c r="W97" s="20">
        <f t="shared" si="4"/>
        <v>0.28659032597508127</v>
      </c>
      <c r="X97" s="20">
        <f t="shared" si="5"/>
        <v>0.35021627355451712</v>
      </c>
      <c r="Y97" s="20">
        <f t="shared" si="6"/>
        <v>0.31277830211674551</v>
      </c>
      <c r="Z97" s="20">
        <v>1.2300941885859</v>
      </c>
      <c r="AA97" s="20">
        <v>1.2883439224549502</v>
      </c>
      <c r="AB97" s="20">
        <v>1.254069354361099</v>
      </c>
    </row>
    <row r="98" spans="1:28" x14ac:dyDescent="0.25">
      <c r="A98" s="56" t="s">
        <v>141</v>
      </c>
      <c r="B98" s="9">
        <v>18318.603632174701</v>
      </c>
      <c r="C98" s="9">
        <v>51178.767227087599</v>
      </c>
      <c r="D98" s="9">
        <v>69497.370859261195</v>
      </c>
      <c r="E98" s="9">
        <v>21128.928584724199</v>
      </c>
      <c r="F98" s="9">
        <v>92927.1340663968</v>
      </c>
      <c r="G98" s="9">
        <v>114056.06265112</v>
      </c>
      <c r="H98" s="9">
        <v>18811.586135627898</v>
      </c>
      <c r="I98" s="9">
        <v>77384.271507474405</v>
      </c>
      <c r="J98" s="9">
        <v>96195.857643101495</v>
      </c>
      <c r="K98" s="9">
        <v>22852.573808529502</v>
      </c>
      <c r="L98" s="9">
        <v>113261.723938008</v>
      </c>
      <c r="M98" s="9">
        <v>136114.29774652701</v>
      </c>
      <c r="N98" s="9">
        <v>15973.651555631701</v>
      </c>
      <c r="O98" s="9">
        <v>99747.386071286004</v>
      </c>
      <c r="P98" s="9">
        <v>115721.037626921</v>
      </c>
      <c r="Q98" s="9">
        <v>97085.343716688003</v>
      </c>
      <c r="R98" s="9">
        <v>434499.2828102528</v>
      </c>
      <c r="S98" s="9">
        <v>531584.62652693072</v>
      </c>
      <c r="T98" s="156">
        <v>9401429</v>
      </c>
      <c r="U98" s="156">
        <v>38855656</v>
      </c>
      <c r="V98" s="156">
        <v>48257085</v>
      </c>
      <c r="W98" s="20">
        <f t="shared" si="4"/>
        <v>0.16990663393439126</v>
      </c>
      <c r="X98" s="20">
        <f t="shared" si="5"/>
        <v>0.25671265483533723</v>
      </c>
      <c r="Y98" s="20">
        <f t="shared" si="6"/>
        <v>0.23980113516371948</v>
      </c>
      <c r="Z98" s="20">
        <v>1.0326658183206829</v>
      </c>
      <c r="AA98" s="20">
        <v>1.1182394728073897</v>
      </c>
      <c r="AB98" s="20">
        <v>1.1015680423443122</v>
      </c>
    </row>
    <row r="99" spans="1:28" x14ac:dyDescent="0.25">
      <c r="A99" s="56" t="s">
        <v>142</v>
      </c>
      <c r="B99" s="9">
        <v>20140.428680155499</v>
      </c>
      <c r="C99" s="9">
        <v>74772.258002977207</v>
      </c>
      <c r="D99" s="9">
        <v>94912.686683132895</v>
      </c>
      <c r="E99" s="9">
        <v>31360.1526133281</v>
      </c>
      <c r="F99" s="9">
        <v>52423.713981533503</v>
      </c>
      <c r="G99" s="9">
        <v>83783.866594863997</v>
      </c>
      <c r="H99" s="9">
        <v>27433.831614413</v>
      </c>
      <c r="I99" s="9">
        <v>79042.298079443703</v>
      </c>
      <c r="J99" s="9">
        <v>106476.12969385499</v>
      </c>
      <c r="K99" s="9">
        <v>37440.137999378298</v>
      </c>
      <c r="L99" s="9">
        <v>63751.9993507033</v>
      </c>
      <c r="M99" s="9">
        <v>101192.13735008999</v>
      </c>
      <c r="N99" s="9">
        <v>50328.786434944399</v>
      </c>
      <c r="O99" s="9">
        <v>89152.010627415904</v>
      </c>
      <c r="P99" s="9">
        <v>139480.79706234901</v>
      </c>
      <c r="Q99" s="9">
        <v>166703.33734221928</v>
      </c>
      <c r="R99" s="9">
        <v>359142.28004207363</v>
      </c>
      <c r="S99" s="9">
        <v>525845.6173842909</v>
      </c>
      <c r="T99" s="156">
        <v>12642528</v>
      </c>
      <c r="U99" s="156">
        <v>27723174</v>
      </c>
      <c r="V99" s="156">
        <v>40365702</v>
      </c>
      <c r="W99" s="20">
        <f t="shared" si="4"/>
        <v>0.39809116052536647</v>
      </c>
      <c r="X99" s="20">
        <f t="shared" si="5"/>
        <v>0.32157937841971451</v>
      </c>
      <c r="Y99" s="20">
        <f t="shared" si="6"/>
        <v>0.34554284987375916</v>
      </c>
      <c r="Z99" s="20">
        <v>1.3185917985882196</v>
      </c>
      <c r="AA99" s="20">
        <v>1.2954587380293239</v>
      </c>
      <c r="AB99" s="20">
        <v>1.3027040069420592</v>
      </c>
    </row>
    <row r="100" spans="1:28" x14ac:dyDescent="0.25">
      <c r="A100" s="56" t="s">
        <v>143</v>
      </c>
      <c r="B100" s="9">
        <v>22591.397016531999</v>
      </c>
      <c r="C100" s="9">
        <v>40994.904958356397</v>
      </c>
      <c r="D100" s="9">
        <v>63586.301974887298</v>
      </c>
      <c r="E100" s="9">
        <v>27769.851170067701</v>
      </c>
      <c r="F100" s="9">
        <v>56472.450547242799</v>
      </c>
      <c r="G100" s="9">
        <v>84242.301717314098</v>
      </c>
      <c r="H100" s="9">
        <v>25400.987587273699</v>
      </c>
      <c r="I100" s="9">
        <v>68962.843955720396</v>
      </c>
      <c r="J100" s="9">
        <v>94363.831542991305</v>
      </c>
      <c r="K100" s="9">
        <v>34214.740566777902</v>
      </c>
      <c r="L100" s="9">
        <v>56581.316834846599</v>
      </c>
      <c r="M100" s="9">
        <v>90796.057401628001</v>
      </c>
      <c r="N100" s="9">
        <v>29687.558977217399</v>
      </c>
      <c r="O100" s="9">
        <v>84456.025096992103</v>
      </c>
      <c r="P100" s="9">
        <v>114143.584074204</v>
      </c>
      <c r="Q100" s="9">
        <v>139664.53531786869</v>
      </c>
      <c r="R100" s="9">
        <v>307467.54139315832</v>
      </c>
      <c r="S100" s="9">
        <v>447132.07671102474</v>
      </c>
      <c r="T100" s="156">
        <v>12573260</v>
      </c>
      <c r="U100" s="156">
        <v>27244686</v>
      </c>
      <c r="V100" s="156">
        <v>39817946</v>
      </c>
      <c r="W100" s="20">
        <f t="shared" si="4"/>
        <v>0.23611663941744146</v>
      </c>
      <c r="X100" s="20">
        <f t="shared" si="5"/>
        <v>0.30999081838194836</v>
      </c>
      <c r="Y100" s="20">
        <f t="shared" si="6"/>
        <v>0.28666366686569922</v>
      </c>
      <c r="Z100" s="20">
        <v>1.110806070325983</v>
      </c>
      <c r="AA100" s="20">
        <v>1.1285413287316224</v>
      </c>
      <c r="AB100" s="20">
        <v>1.122941089706196</v>
      </c>
    </row>
    <row r="101" spans="1:28" x14ac:dyDescent="0.25">
      <c r="A101" s="56" t="s">
        <v>144</v>
      </c>
      <c r="B101" s="9">
        <v>37316.845569335499</v>
      </c>
      <c r="C101" s="9">
        <v>25306.8704198292</v>
      </c>
      <c r="D101" s="9">
        <v>62623.715989165103</v>
      </c>
      <c r="E101" s="9">
        <v>52294.798778561999</v>
      </c>
      <c r="F101" s="9">
        <v>33512.212107754502</v>
      </c>
      <c r="G101" s="9">
        <v>85807.010886317395</v>
      </c>
      <c r="H101" s="9">
        <v>41954.481496934</v>
      </c>
      <c r="I101" s="9">
        <v>36576.122745768298</v>
      </c>
      <c r="J101" s="9">
        <v>78530.604242705303</v>
      </c>
      <c r="K101" s="9">
        <v>65662.504526058605</v>
      </c>
      <c r="L101" s="9">
        <v>51714.986658596099</v>
      </c>
      <c r="M101" s="9">
        <v>117377.49118466</v>
      </c>
      <c r="N101" s="9">
        <v>68791.684601896006</v>
      </c>
      <c r="O101" s="9">
        <v>53403.265537479499</v>
      </c>
      <c r="P101" s="9">
        <v>122194.95013937099</v>
      </c>
      <c r="Q101" s="9">
        <v>266020.31497278612</v>
      </c>
      <c r="R101" s="9">
        <v>200513.45746942761</v>
      </c>
      <c r="S101" s="9">
        <v>466533.77244221879</v>
      </c>
      <c r="T101" s="156">
        <v>20906417</v>
      </c>
      <c r="U101" s="156">
        <v>16228823</v>
      </c>
      <c r="V101" s="156">
        <v>37135240</v>
      </c>
      <c r="W101" s="20">
        <f t="shared" si="4"/>
        <v>0.32904578819936486</v>
      </c>
      <c r="X101" s="20">
        <f t="shared" si="5"/>
        <v>0.32906431684835985</v>
      </c>
      <c r="Y101" s="20">
        <f t="shared" si="6"/>
        <v>0.32905388557976462</v>
      </c>
      <c r="Z101" s="20">
        <v>1.2724337937619159</v>
      </c>
      <c r="AA101" s="20">
        <v>1.2355391236285442</v>
      </c>
      <c r="AB101" s="20">
        <v>1.256310104478169</v>
      </c>
    </row>
    <row r="102" spans="1:28" s="1" customFormat="1" ht="25.5" x14ac:dyDescent="0.25">
      <c r="A102" s="69" t="s">
        <v>189</v>
      </c>
      <c r="B102" s="75">
        <v>3401702.180233005</v>
      </c>
      <c r="C102" s="75">
        <v>1406314.0094712127</v>
      </c>
      <c r="D102" s="75">
        <v>4808016.1897042021</v>
      </c>
      <c r="E102" s="75">
        <v>4199932.476989626</v>
      </c>
      <c r="F102" s="75">
        <v>1723583.2295778596</v>
      </c>
      <c r="G102" s="75">
        <v>5923515.7065675333</v>
      </c>
      <c r="H102" s="75">
        <v>4023966.5076731588</v>
      </c>
      <c r="I102" s="75">
        <v>1755535.838451419</v>
      </c>
      <c r="J102" s="75">
        <v>5779502.3461245876</v>
      </c>
      <c r="K102" s="75">
        <v>5843720.7290330259</v>
      </c>
      <c r="L102" s="75">
        <v>2228760.6472052028</v>
      </c>
      <c r="M102" s="75">
        <v>8072481.3762383023</v>
      </c>
      <c r="N102" s="75">
        <v>5405385.4818432759</v>
      </c>
      <c r="O102" s="75">
        <v>2257191.7278007795</v>
      </c>
      <c r="P102" s="75">
        <v>7662577.2096440122</v>
      </c>
      <c r="Q102" s="75">
        <v>22874707.375772085</v>
      </c>
      <c r="R102" s="75">
        <v>9371385.4525064752</v>
      </c>
      <c r="S102" s="75">
        <v>32246092.828278638</v>
      </c>
      <c r="T102" s="156">
        <v>1713941060</v>
      </c>
      <c r="U102" s="156">
        <v>819916294</v>
      </c>
      <c r="V102" s="156">
        <v>2533857354</v>
      </c>
      <c r="W102" s="20">
        <f t="shared" si="4"/>
        <v>0.31537755924018041</v>
      </c>
      <c r="X102" s="20">
        <f t="shared" si="5"/>
        <v>0.27529538616545407</v>
      </c>
      <c r="Y102" s="20">
        <f t="shared" si="6"/>
        <v>0.30240759992063909</v>
      </c>
      <c r="Z102" s="20">
        <v>1.3346262546374894</v>
      </c>
      <c r="AA102" s="20">
        <v>1.142968559240082</v>
      </c>
      <c r="AB102" s="20">
        <v>1.2726088458521267</v>
      </c>
    </row>
    <row r="103" spans="1:28" x14ac:dyDescent="0.25">
      <c r="A103" s="35" t="s">
        <v>177</v>
      </c>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row>
    <row r="104" spans="1:28" x14ac:dyDescent="0.25">
      <c r="A104" s="35" t="s">
        <v>195</v>
      </c>
      <c r="B104" s="39"/>
      <c r="C104" s="39"/>
      <c r="D104" s="39"/>
      <c r="E104" s="39"/>
      <c r="F104" s="39"/>
      <c r="G104" s="39"/>
      <c r="H104" s="39"/>
      <c r="I104" s="39"/>
      <c r="J104" s="127"/>
      <c r="K104" s="127"/>
      <c r="L104" s="127"/>
      <c r="M104" s="127"/>
      <c r="N104" s="127"/>
      <c r="O104" s="39"/>
      <c r="P104" s="39"/>
      <c r="Q104" s="39"/>
      <c r="R104" s="39"/>
      <c r="S104" s="39"/>
      <c r="T104" s="39"/>
      <c r="U104" s="39"/>
      <c r="V104" s="39"/>
      <c r="W104" s="39"/>
      <c r="X104" s="39"/>
      <c r="Y104" s="39"/>
    </row>
  </sheetData>
  <mergeCells count="12">
    <mergeCell ref="Z4:AB4"/>
    <mergeCell ref="W3:AB3"/>
    <mergeCell ref="T3:V3"/>
    <mergeCell ref="T4:V4"/>
    <mergeCell ref="W4:Y4"/>
    <mergeCell ref="B3:S3"/>
    <mergeCell ref="Q4:S4"/>
    <mergeCell ref="B4:D4"/>
    <mergeCell ref="E4:G4"/>
    <mergeCell ref="H4:J4"/>
    <mergeCell ref="N4:P4"/>
    <mergeCell ref="K4:M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topLeftCell="A6" zoomScaleNormal="100" workbookViewId="0">
      <selection activeCell="A47" sqref="A47"/>
    </sheetView>
  </sheetViews>
  <sheetFormatPr baseColWidth="10" defaultRowHeight="15" x14ac:dyDescent="0.25"/>
  <cols>
    <col min="1" max="1" width="43.28515625" customWidth="1"/>
    <col min="6" max="6" width="14.140625" customWidth="1"/>
    <col min="7" max="7" width="12.7109375" customWidth="1"/>
    <col min="8" max="8" width="11.140625" customWidth="1"/>
    <col min="9" max="9" width="14.5703125" bestFit="1" customWidth="1"/>
    <col min="10" max="10" width="15" bestFit="1" customWidth="1"/>
    <col min="11" max="11" width="31.7109375" customWidth="1"/>
    <col min="12" max="12" width="17.140625" bestFit="1" customWidth="1"/>
    <col min="13" max="13" width="17.42578125" bestFit="1" customWidth="1"/>
  </cols>
  <sheetData>
    <row r="1" spans="1:13" hidden="1" x14ac:dyDescent="0.25">
      <c r="B1" s="15" t="e">
        <f>#REF!+#REF!+#REF!</f>
        <v>#REF!</v>
      </c>
      <c r="C1" s="15" t="e">
        <f>#REF!+#REF!+#REF!</f>
        <v>#REF!</v>
      </c>
      <c r="D1" s="15" t="e">
        <f>#REF!+#REF!+#REF!</f>
        <v>#REF!</v>
      </c>
      <c r="G1" t="s">
        <v>174</v>
      </c>
      <c r="H1" s="15" t="e">
        <f>#REF!+#REF!+#REF!</f>
        <v>#REF!</v>
      </c>
      <c r="I1" s="15" t="e">
        <f>#REF!+#REF!+#REF!</f>
        <v>#REF!</v>
      </c>
      <c r="J1" s="15" t="e">
        <f>#REF!+#REF!+#REF!</f>
        <v>#REF!</v>
      </c>
      <c r="K1" s="15" t="e">
        <f>#REF!+#REF!+#REF!</f>
        <v>#REF!</v>
      </c>
      <c r="L1" s="15" t="e">
        <f>#REF!+#REF!+#REF!</f>
        <v>#REF!</v>
      </c>
      <c r="M1" s="15" t="e">
        <f>#REF!+#REF!+#REF!</f>
        <v>#REF!</v>
      </c>
    </row>
    <row r="2" spans="1:13" hidden="1" x14ac:dyDescent="0.25"/>
    <row r="3" spans="1:13" hidden="1" x14ac:dyDescent="0.25">
      <c r="B3" s="15" t="e">
        <f>#REF!+#REF!+#REF!</f>
        <v>#REF!</v>
      </c>
      <c r="C3" s="15" t="e">
        <f>#REF!+#REF!+#REF!</f>
        <v>#REF!</v>
      </c>
      <c r="D3" s="15" t="e">
        <f>#REF!+#REF!+#REF!</f>
        <v>#REF!</v>
      </c>
      <c r="G3" t="s">
        <v>175</v>
      </c>
      <c r="H3" s="15" t="e">
        <f>#REF!+#REF!+#REF!</f>
        <v>#REF!</v>
      </c>
      <c r="I3" s="15" t="e">
        <f>#REF!+#REF!+#REF!</f>
        <v>#REF!</v>
      </c>
      <c r="J3" s="15" t="e">
        <f>#REF!+#REF!+#REF!</f>
        <v>#REF!</v>
      </c>
      <c r="K3" s="15" t="e">
        <f>#REF!+#REF!+#REF!</f>
        <v>#REF!</v>
      </c>
      <c r="L3" s="15" t="e">
        <f>#REF!+#REF!+#REF!</f>
        <v>#REF!</v>
      </c>
      <c r="M3" s="15" t="e">
        <f>#REF!+#REF!+#REF!</f>
        <v>#REF!</v>
      </c>
    </row>
    <row r="4" spans="1:13" hidden="1" x14ac:dyDescent="0.25"/>
    <row r="5" spans="1:13" hidden="1" x14ac:dyDescent="0.25">
      <c r="C5" s="15" t="e">
        <f>#REF!+#REF!</f>
        <v>#REF!</v>
      </c>
      <c r="I5" s="15" t="e">
        <f>#REF!+#REF!</f>
        <v>#REF!</v>
      </c>
    </row>
    <row r="6" spans="1:13" x14ac:dyDescent="0.25">
      <c r="A6" s="51" t="s">
        <v>277</v>
      </c>
      <c r="B6" s="1"/>
      <c r="L6" s="15"/>
    </row>
    <row r="7" spans="1:13" x14ac:dyDescent="0.25">
      <c r="A7" t="s">
        <v>190</v>
      </c>
      <c r="B7" s="1"/>
      <c r="E7" s="30"/>
    </row>
    <row r="8" spans="1:13" x14ac:dyDescent="0.25">
      <c r="A8" s="39"/>
      <c r="B8" s="184" t="s">
        <v>320</v>
      </c>
      <c r="C8" s="185"/>
      <c r="D8" s="186"/>
      <c r="E8" s="184" t="s">
        <v>149</v>
      </c>
      <c r="F8" s="185"/>
      <c r="G8" s="186"/>
    </row>
    <row r="9" spans="1:13" x14ac:dyDescent="0.25">
      <c r="A9" s="59" t="s">
        <v>22</v>
      </c>
      <c r="B9" s="59" t="s">
        <v>13</v>
      </c>
      <c r="C9" s="59" t="s">
        <v>14</v>
      </c>
      <c r="D9" s="59" t="s">
        <v>2</v>
      </c>
      <c r="E9" s="59" t="s">
        <v>13</v>
      </c>
      <c r="F9" s="59" t="s">
        <v>14</v>
      </c>
      <c r="G9" s="59" t="s">
        <v>2</v>
      </c>
      <c r="I9" s="1"/>
    </row>
    <row r="10" spans="1:13" x14ac:dyDescent="0.25">
      <c r="A10" s="56" t="s">
        <v>173</v>
      </c>
      <c r="B10" s="52">
        <v>0.11895822665727007</v>
      </c>
      <c r="C10" s="32">
        <v>3.073406435123606E-2</v>
      </c>
      <c r="D10" s="53">
        <v>9.2969731676939921E-2</v>
      </c>
      <c r="E10" s="153">
        <v>0.1068065284709824</v>
      </c>
      <c r="F10" s="153">
        <v>2.243320548484078E-2</v>
      </c>
      <c r="G10" s="153">
        <v>7.990982524082299E-2</v>
      </c>
      <c r="H10" s="15"/>
      <c r="I10" s="15"/>
      <c r="J10" s="15"/>
    </row>
    <row r="11" spans="1:13" x14ac:dyDescent="0.25">
      <c r="A11" s="57" t="s">
        <v>26</v>
      </c>
      <c r="B11" s="54">
        <v>5.343803689021394E-3</v>
      </c>
      <c r="C11" s="32">
        <v>1.8537384483285492E-2</v>
      </c>
      <c r="D11" s="53">
        <v>9.2302821693167926E-3</v>
      </c>
      <c r="E11" s="153">
        <v>5.9793463205170183E-3</v>
      </c>
      <c r="F11" s="153">
        <v>1.6562530692925088E-2</v>
      </c>
      <c r="G11" s="153">
        <v>9.3551599934144775E-3</v>
      </c>
      <c r="H11" s="15"/>
      <c r="I11" s="15"/>
      <c r="J11" s="15"/>
    </row>
    <row r="12" spans="1:13" x14ac:dyDescent="0.25">
      <c r="A12" s="58" t="s">
        <v>33</v>
      </c>
      <c r="B12" s="55">
        <v>0.44302074466748548</v>
      </c>
      <c r="C12" s="32">
        <v>0.12949445304912613</v>
      </c>
      <c r="D12" s="53">
        <v>0.35066422641955608</v>
      </c>
      <c r="E12" s="153">
        <v>0.43206646636037582</v>
      </c>
      <c r="F12" s="153">
        <v>0.11434141433916264</v>
      </c>
      <c r="G12" s="153">
        <v>0.33066420511856498</v>
      </c>
      <c r="H12" s="15"/>
      <c r="I12" s="15"/>
      <c r="J12" s="15"/>
    </row>
    <row r="13" spans="1:13" x14ac:dyDescent="0.25">
      <c r="A13" s="58" t="s">
        <v>32</v>
      </c>
      <c r="B13" s="55">
        <v>5.2481038903048303E-2</v>
      </c>
      <c r="C13" s="32">
        <v>5.616374223711209E-2</v>
      </c>
      <c r="D13" s="53">
        <v>5.3565865492613912E-2</v>
      </c>
      <c r="E13" s="153">
        <v>5.1409116080205375E-2</v>
      </c>
      <c r="F13" s="153">
        <v>5.8340243343831553E-2</v>
      </c>
      <c r="G13" s="153">
        <v>5.3635869681123917E-2</v>
      </c>
      <c r="H13" s="15"/>
      <c r="I13" s="15"/>
      <c r="J13" s="15"/>
    </row>
    <row r="14" spans="1:13" x14ac:dyDescent="0.25">
      <c r="A14" s="58" t="s">
        <v>31</v>
      </c>
      <c r="B14" s="55">
        <v>0.14520894598775583</v>
      </c>
      <c r="C14" s="32">
        <v>0.29094943099519793</v>
      </c>
      <c r="D14" s="53">
        <v>0.18814022200153246</v>
      </c>
      <c r="E14" s="153">
        <v>0.14201695083597785</v>
      </c>
      <c r="F14" s="153">
        <v>0.2888272121020341</v>
      </c>
      <c r="G14" s="153">
        <v>0.18886608086319789</v>
      </c>
      <c r="H14" s="15"/>
      <c r="I14" s="15"/>
      <c r="J14" s="15"/>
    </row>
    <row r="15" spans="1:13" x14ac:dyDescent="0.25">
      <c r="A15" s="58" t="s">
        <v>192</v>
      </c>
      <c r="B15" s="55">
        <v>0.11219081932233131</v>
      </c>
      <c r="C15" s="32">
        <v>6.5351140522800374E-2</v>
      </c>
      <c r="D15" s="53">
        <v>9.8393094010540166E-2</v>
      </c>
      <c r="E15" s="153">
        <v>0.12230990055965248</v>
      </c>
      <c r="F15" s="153">
        <v>6.1824038879980878E-2</v>
      </c>
      <c r="G15" s="153">
        <v>0.10306552702179804</v>
      </c>
      <c r="H15" s="15"/>
      <c r="I15" s="15"/>
      <c r="J15" s="15"/>
    </row>
    <row r="16" spans="1:13" x14ac:dyDescent="0.25">
      <c r="A16" s="58" t="s">
        <v>30</v>
      </c>
      <c r="B16" s="55">
        <v>2.9660126159680989E-2</v>
      </c>
      <c r="C16" s="32">
        <v>6.1200006600470341E-2</v>
      </c>
      <c r="D16" s="53">
        <v>3.8950937237860868E-2</v>
      </c>
      <c r="E16" s="153">
        <v>3.1489666226952776E-2</v>
      </c>
      <c r="F16" s="153">
        <v>6.2402423765911263E-2</v>
      </c>
      <c r="G16" s="153">
        <v>4.1354873174891428E-2</v>
      </c>
      <c r="H16" s="15"/>
      <c r="I16" s="15"/>
      <c r="J16" s="15"/>
    </row>
    <row r="17" spans="1:10" x14ac:dyDescent="0.25">
      <c r="A17" s="58" t="s">
        <v>29</v>
      </c>
      <c r="B17" s="55">
        <v>9.5954681402839453E-3</v>
      </c>
      <c r="C17" s="32">
        <v>7.3945639763510207E-2</v>
      </c>
      <c r="D17" s="53">
        <v>2.8551319559006791E-2</v>
      </c>
      <c r="E17" s="153">
        <v>1.3329741508700236E-2</v>
      </c>
      <c r="F17" s="153">
        <v>9.7903633016528421E-2</v>
      </c>
      <c r="G17" s="153">
        <v>4.0295525368354491E-2</v>
      </c>
      <c r="H17" s="15"/>
      <c r="I17" s="15"/>
      <c r="J17" s="15"/>
    </row>
    <row r="18" spans="1:10" ht="16.5" customHeight="1" x14ac:dyDescent="0.25">
      <c r="A18" s="58" t="s">
        <v>28</v>
      </c>
      <c r="B18" s="124">
        <v>3.8932198336573104E-2</v>
      </c>
      <c r="C18" s="125">
        <v>2.2294883784266046E-2</v>
      </c>
      <c r="D18" s="126">
        <v>3.4031287356781049E-2</v>
      </c>
      <c r="E18" s="153">
        <v>4.4260098627154278E-2</v>
      </c>
      <c r="F18" s="153">
        <v>2.0015868159918009E-2</v>
      </c>
      <c r="G18" s="153">
        <v>3.6508856409446275E-2</v>
      </c>
      <c r="H18" s="15"/>
      <c r="I18" s="15"/>
      <c r="J18" s="15"/>
    </row>
    <row r="19" spans="1:10" x14ac:dyDescent="0.25">
      <c r="A19" s="58" t="s">
        <v>24</v>
      </c>
      <c r="B19" s="55">
        <v>4.435185754712994E-2</v>
      </c>
      <c r="C19" s="32">
        <v>0.20321829000650965</v>
      </c>
      <c r="D19" s="53">
        <v>9.1149689054912192E-2</v>
      </c>
      <c r="E19" s="153">
        <v>4.9901886918714285E-2</v>
      </c>
      <c r="F19" s="153">
        <v>0.1803345681216354</v>
      </c>
      <c r="G19" s="153">
        <v>9.1499224939923657E-2</v>
      </c>
      <c r="H19" s="15"/>
      <c r="I19" s="15"/>
      <c r="J19" s="15"/>
    </row>
    <row r="20" spans="1:10" x14ac:dyDescent="0.25">
      <c r="A20" s="56" t="s">
        <v>23</v>
      </c>
      <c r="B20" s="52">
        <v>2.5677058941966913E-4</v>
      </c>
      <c r="C20" s="32">
        <v>4.8110964206485599E-2</v>
      </c>
      <c r="D20" s="53">
        <v>1.4353345020939779E-2</v>
      </c>
      <c r="E20" s="153">
        <v>4.3029809076744886E-4</v>
      </c>
      <c r="F20" s="153">
        <v>7.7014862093231842E-2</v>
      </c>
      <c r="G20" s="153">
        <v>2.4844852188461837E-2</v>
      </c>
      <c r="H20" s="15"/>
      <c r="I20" s="15"/>
      <c r="J20" s="15"/>
    </row>
    <row r="21" spans="1:10" x14ac:dyDescent="0.25">
      <c r="A21" s="62" t="s">
        <v>189</v>
      </c>
      <c r="B21" s="63">
        <v>1</v>
      </c>
      <c r="C21" s="63">
        <v>1</v>
      </c>
      <c r="D21" s="63">
        <v>1</v>
      </c>
      <c r="E21" s="63">
        <f>SUM(E10:E20)</f>
        <v>1.0000000000000002</v>
      </c>
      <c r="F21" s="63">
        <f t="shared" ref="F21:G21" si="0">SUM(F10:F20)</f>
        <v>1</v>
      </c>
      <c r="G21" s="63">
        <f t="shared" si="0"/>
        <v>1</v>
      </c>
      <c r="H21" s="15"/>
      <c r="I21" s="15"/>
      <c r="J21" s="15"/>
    </row>
    <row r="22" spans="1:10" x14ac:dyDescent="0.25">
      <c r="A22" s="60" t="s">
        <v>184</v>
      </c>
    </row>
    <row r="23" spans="1:10" x14ac:dyDescent="0.25">
      <c r="A23" s="61" t="s">
        <v>191</v>
      </c>
    </row>
  </sheetData>
  <mergeCells count="2">
    <mergeCell ref="B8:D8"/>
    <mergeCell ref="E8:G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zoomScaleNormal="100" workbookViewId="0">
      <selection activeCell="A39" sqref="A39"/>
    </sheetView>
  </sheetViews>
  <sheetFormatPr baseColWidth="10" defaultRowHeight="15" x14ac:dyDescent="0.25"/>
  <cols>
    <col min="1" max="1" width="18.28515625" customWidth="1"/>
    <col min="2" max="4" width="21.42578125" customWidth="1"/>
    <col min="5" max="5" width="11.28515625" bestFit="1" customWidth="1"/>
    <col min="6" max="6" width="9.42578125" bestFit="1" customWidth="1"/>
    <col min="7" max="7" width="6.28515625" bestFit="1" customWidth="1"/>
  </cols>
  <sheetData>
    <row r="1" spans="1:5" x14ac:dyDescent="0.25">
      <c r="A1" s="70" t="s">
        <v>293</v>
      </c>
    </row>
    <row r="2" spans="1:5" x14ac:dyDescent="0.25">
      <c r="A2" s="39"/>
      <c r="B2" s="71" t="s">
        <v>34</v>
      </c>
      <c r="C2" s="72"/>
      <c r="D2" s="73"/>
    </row>
    <row r="3" spans="1:5" x14ac:dyDescent="0.25">
      <c r="A3" s="3" t="s">
        <v>257</v>
      </c>
      <c r="B3" s="4" t="s">
        <v>38</v>
      </c>
      <c r="C3" s="4" t="s">
        <v>35</v>
      </c>
      <c r="D3" s="4" t="s">
        <v>2</v>
      </c>
    </row>
    <row r="4" spans="1:5" x14ac:dyDescent="0.25">
      <c r="A4" s="56" t="s">
        <v>36</v>
      </c>
      <c r="B4" s="32">
        <v>0.89903955632852006</v>
      </c>
      <c r="C4" s="32">
        <v>0.41812080926058021</v>
      </c>
      <c r="D4" s="32">
        <v>0.75927456296606466</v>
      </c>
    </row>
    <row r="5" spans="1:5" x14ac:dyDescent="0.25">
      <c r="A5" s="56" t="s">
        <v>157</v>
      </c>
      <c r="B5" s="32">
        <v>2.5042140859878995E-2</v>
      </c>
      <c r="C5" s="32">
        <v>0.29752624990373366</v>
      </c>
      <c r="D5" s="32">
        <v>0.1042316919515781</v>
      </c>
    </row>
    <row r="6" spans="1:5" x14ac:dyDescent="0.25">
      <c r="A6" s="56" t="s">
        <v>158</v>
      </c>
      <c r="B6" s="32">
        <v>4.7223517872540768E-2</v>
      </c>
      <c r="C6" s="32">
        <v>0.18365236269214483</v>
      </c>
      <c r="D6" s="32">
        <v>8.6872578565032402E-2</v>
      </c>
    </row>
    <row r="7" spans="1:5" x14ac:dyDescent="0.25">
      <c r="A7" s="56" t="s">
        <v>37</v>
      </c>
      <c r="B7" s="32">
        <v>2.8069646242105329E-2</v>
      </c>
      <c r="C7" s="32">
        <v>9.841437444169697E-2</v>
      </c>
      <c r="D7" s="32">
        <v>4.8513287771664283E-2</v>
      </c>
    </row>
    <row r="8" spans="1:5" x14ac:dyDescent="0.25">
      <c r="A8" s="56" t="s">
        <v>269</v>
      </c>
      <c r="B8" s="32">
        <v>6.2513869695499785E-4</v>
      </c>
      <c r="C8" s="32">
        <v>2.2862037018442057E-3</v>
      </c>
      <c r="D8" s="32">
        <v>1.1078787456605236E-3</v>
      </c>
      <c r="E8" s="15"/>
    </row>
    <row r="9" spans="1:5" x14ac:dyDescent="0.25">
      <c r="A9" s="35" t="s">
        <v>177</v>
      </c>
      <c r="E9" s="15"/>
    </row>
    <row r="10" spans="1:5" x14ac:dyDescent="0.25">
      <c r="A10" s="49" t="s">
        <v>187</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showGridLines="0" zoomScaleNormal="100" workbookViewId="0">
      <selection activeCell="A77" sqref="A77"/>
    </sheetView>
  </sheetViews>
  <sheetFormatPr baseColWidth="10" defaultRowHeight="15" x14ac:dyDescent="0.25"/>
  <cols>
    <col min="1" max="1" width="15.42578125" customWidth="1"/>
  </cols>
  <sheetData>
    <row r="1" spans="1:3" x14ac:dyDescent="0.25">
      <c r="A1" s="79" t="s">
        <v>294</v>
      </c>
    </row>
    <row r="2" spans="1:3" x14ac:dyDescent="0.25">
      <c r="A2" s="79" t="s">
        <v>296</v>
      </c>
    </row>
    <row r="3" spans="1:3" x14ac:dyDescent="0.25">
      <c r="A3" t="s">
        <v>190</v>
      </c>
    </row>
    <row r="4" spans="1:3" x14ac:dyDescent="0.25">
      <c r="A4" s="59" t="s">
        <v>197</v>
      </c>
      <c r="B4" s="74">
        <v>2016</v>
      </c>
      <c r="C4" s="74">
        <v>2020</v>
      </c>
    </row>
    <row r="5" spans="1:3" x14ac:dyDescent="0.25">
      <c r="A5" s="56" t="s">
        <v>39</v>
      </c>
      <c r="B5" s="80">
        <v>6.4652428640627452E-2</v>
      </c>
      <c r="C5" s="41">
        <v>8.7388723881369007E-2</v>
      </c>
    </row>
    <row r="6" spans="1:3" x14ac:dyDescent="0.25">
      <c r="A6" s="56" t="s">
        <v>40</v>
      </c>
      <c r="B6" s="80">
        <v>7.7920671089975149E-2</v>
      </c>
      <c r="C6" s="41">
        <v>0.10538892345481851</v>
      </c>
    </row>
    <row r="7" spans="1:3" x14ac:dyDescent="0.25">
      <c r="A7" s="56" t="s">
        <v>41</v>
      </c>
      <c r="B7" s="80">
        <v>8.7896691760900536E-2</v>
      </c>
      <c r="C7" s="41">
        <v>0.11556058333089235</v>
      </c>
    </row>
    <row r="8" spans="1:3" x14ac:dyDescent="0.25">
      <c r="A8" s="56" t="s">
        <v>42</v>
      </c>
      <c r="B8" s="80">
        <v>8.9140684614530633E-2</v>
      </c>
      <c r="C8" s="41">
        <v>0.11570457270435436</v>
      </c>
    </row>
    <row r="9" spans="1:3" x14ac:dyDescent="0.25">
      <c r="A9" s="56" t="s">
        <v>43</v>
      </c>
      <c r="B9" s="80">
        <v>9.4642971738617965E-2</v>
      </c>
      <c r="C9" s="41">
        <v>0.11033281332049807</v>
      </c>
    </row>
    <row r="10" spans="1:3" x14ac:dyDescent="0.25">
      <c r="A10" s="56" t="s">
        <v>44</v>
      </c>
      <c r="B10" s="80">
        <v>0.10035402559678672</v>
      </c>
      <c r="C10" s="41">
        <v>0.1017898475579546</v>
      </c>
    </row>
    <row r="11" spans="1:3" x14ac:dyDescent="0.25">
      <c r="A11" s="56" t="s">
        <v>45</v>
      </c>
      <c r="B11" s="80">
        <v>0.10836652457775203</v>
      </c>
      <c r="C11" s="41">
        <v>9.6387958245218841E-2</v>
      </c>
    </row>
    <row r="12" spans="1:3" x14ac:dyDescent="0.25">
      <c r="A12" s="56" t="s">
        <v>46</v>
      </c>
      <c r="B12" s="80">
        <v>0.11358903049031292</v>
      </c>
      <c r="C12" s="41">
        <v>9.1272812501038206E-2</v>
      </c>
    </row>
    <row r="13" spans="1:3" x14ac:dyDescent="0.25">
      <c r="A13" s="56" t="s">
        <v>47</v>
      </c>
      <c r="B13" s="80">
        <v>0.12471750930306928</v>
      </c>
      <c r="C13" s="41">
        <v>8.908863017168954E-2</v>
      </c>
    </row>
    <row r="14" spans="1:3" x14ac:dyDescent="0.25">
      <c r="A14" s="56" t="s">
        <v>48</v>
      </c>
      <c r="B14" s="80">
        <v>0.13871946218742731</v>
      </c>
      <c r="C14" s="41">
        <v>8.7085134832166511E-2</v>
      </c>
    </row>
    <row r="15" spans="1:3" x14ac:dyDescent="0.25">
      <c r="A15" s="40" t="s">
        <v>2</v>
      </c>
      <c r="B15" s="82">
        <v>1</v>
      </c>
      <c r="C15" s="83">
        <v>1</v>
      </c>
    </row>
    <row r="16" spans="1:3" x14ac:dyDescent="0.25">
      <c r="A16" s="35" t="s">
        <v>184</v>
      </c>
    </row>
    <row r="17" spans="1:6" x14ac:dyDescent="0.25">
      <c r="A17" s="49" t="s">
        <v>196</v>
      </c>
    </row>
    <row r="20" spans="1:6" x14ac:dyDescent="0.25">
      <c r="A20" s="70" t="s">
        <v>298</v>
      </c>
      <c r="B20" s="2"/>
      <c r="C20" s="2"/>
      <c r="D20" s="2"/>
    </row>
    <row r="21" spans="1:6" x14ac:dyDescent="0.25">
      <c r="A21" s="79" t="s">
        <v>297</v>
      </c>
      <c r="B21" s="2"/>
      <c r="C21" s="2"/>
      <c r="D21" s="2"/>
    </row>
    <row r="22" spans="1:6" x14ac:dyDescent="0.25">
      <c r="A22" t="s">
        <v>190</v>
      </c>
      <c r="B22" s="2"/>
      <c r="C22" s="2"/>
      <c r="D22" s="2"/>
    </row>
    <row r="23" spans="1:6" x14ac:dyDescent="0.25">
      <c r="A23" s="59" t="s">
        <v>197</v>
      </c>
      <c r="B23" s="25" t="s">
        <v>13</v>
      </c>
      <c r="C23" s="25" t="s">
        <v>14</v>
      </c>
      <c r="D23" s="25" t="s">
        <v>2</v>
      </c>
    </row>
    <row r="24" spans="1:6" x14ac:dyDescent="0.25">
      <c r="A24" s="26" t="s">
        <v>39</v>
      </c>
      <c r="B24" s="31">
        <v>6.5790853816574291E-2</v>
      </c>
      <c r="C24" s="31">
        <v>0.13910998966891056</v>
      </c>
      <c r="D24" s="31">
        <v>8.7388723881369007E-2</v>
      </c>
      <c r="E24" s="15"/>
      <c r="F24" s="15"/>
    </row>
    <row r="25" spans="1:6" x14ac:dyDescent="0.25">
      <c r="A25" s="26" t="s">
        <v>40</v>
      </c>
      <c r="B25" s="31">
        <v>8.9097044879976356E-2</v>
      </c>
      <c r="C25" s="31">
        <v>0.14440372349852043</v>
      </c>
      <c r="D25" s="31">
        <v>0.10538892345481851</v>
      </c>
    </row>
    <row r="26" spans="1:6" x14ac:dyDescent="0.25">
      <c r="A26" s="26" t="s">
        <v>41</v>
      </c>
      <c r="B26" s="31">
        <v>0.11177879358792832</v>
      </c>
      <c r="C26" s="31">
        <v>0.12461698342319995</v>
      </c>
      <c r="D26" s="31">
        <v>0.11556058333089235</v>
      </c>
    </row>
    <row r="27" spans="1:6" x14ac:dyDescent="0.25">
      <c r="A27" s="26" t="s">
        <v>42</v>
      </c>
      <c r="B27" s="31">
        <v>0.11684935973924389</v>
      </c>
      <c r="C27" s="31">
        <v>0.11296310633178984</v>
      </c>
      <c r="D27" s="31">
        <v>0.11570457270435436</v>
      </c>
    </row>
    <row r="28" spans="1:6" x14ac:dyDescent="0.25">
      <c r="A28" s="26" t="s">
        <v>43</v>
      </c>
      <c r="B28" s="31">
        <v>0.11631562676022905</v>
      </c>
      <c r="C28" s="31">
        <v>9.6005535531289488E-2</v>
      </c>
      <c r="D28" s="31">
        <v>0.11033281332049807</v>
      </c>
    </row>
    <row r="29" spans="1:6" x14ac:dyDescent="0.25">
      <c r="A29" s="26" t="s">
        <v>44</v>
      </c>
      <c r="B29" s="31">
        <v>0.10871748279223686</v>
      </c>
      <c r="C29" s="31">
        <v>8.5199967993141432E-2</v>
      </c>
      <c r="D29" s="31">
        <v>0.1017898475579546</v>
      </c>
    </row>
    <row r="30" spans="1:6" x14ac:dyDescent="0.25">
      <c r="A30" s="26" t="s">
        <v>45</v>
      </c>
      <c r="B30" s="31">
        <v>0.10354045422077301</v>
      </c>
      <c r="C30" s="31">
        <v>7.9259595851788225E-2</v>
      </c>
      <c r="D30" s="31">
        <v>9.6387958245218841E-2</v>
      </c>
    </row>
    <row r="31" spans="1:6" x14ac:dyDescent="0.25">
      <c r="A31" s="26" t="s">
        <v>46</v>
      </c>
      <c r="B31" s="31">
        <v>9.8611021216206171E-2</v>
      </c>
      <c r="C31" s="31">
        <v>7.3699716532628495E-2</v>
      </c>
      <c r="D31" s="31">
        <v>9.1272812501038206E-2</v>
      </c>
    </row>
    <row r="32" spans="1:6" x14ac:dyDescent="0.25">
      <c r="A32" s="26" t="s">
        <v>47</v>
      </c>
      <c r="B32" s="31">
        <v>9.601345350520045E-2</v>
      </c>
      <c r="C32" s="31">
        <v>7.2505484375841561E-2</v>
      </c>
      <c r="D32" s="31">
        <v>8.908863017168954E-2</v>
      </c>
    </row>
    <row r="33" spans="1:6" x14ac:dyDescent="0.25">
      <c r="A33" s="26" t="s">
        <v>48</v>
      </c>
      <c r="B33" s="31">
        <v>9.3285909481631568E-2</v>
      </c>
      <c r="C33" s="31">
        <v>7.2235896792889817E-2</v>
      </c>
      <c r="D33" s="31">
        <v>8.7085134832166511E-2</v>
      </c>
      <c r="E33" s="15"/>
      <c r="F33" s="15"/>
    </row>
    <row r="34" spans="1:6" x14ac:dyDescent="0.25">
      <c r="A34" s="40" t="s">
        <v>2</v>
      </c>
      <c r="B34" s="28">
        <v>1</v>
      </c>
      <c r="C34" s="28">
        <v>1</v>
      </c>
      <c r="D34" s="28">
        <v>1</v>
      </c>
    </row>
    <row r="35" spans="1:6" x14ac:dyDescent="0.25">
      <c r="A35" s="35" t="s">
        <v>184</v>
      </c>
    </row>
    <row r="36" spans="1:6" x14ac:dyDescent="0.25">
      <c r="A36" s="49" t="s">
        <v>196</v>
      </c>
    </row>
    <row r="39" spans="1:6" x14ac:dyDescent="0.25">
      <c r="A39" s="51" t="s">
        <v>299</v>
      </c>
    </row>
    <row r="40" spans="1:6" x14ac:dyDescent="0.25">
      <c r="A40" t="s">
        <v>190</v>
      </c>
    </row>
    <row r="41" spans="1:6" x14ac:dyDescent="0.25">
      <c r="A41" s="59" t="s">
        <v>197</v>
      </c>
      <c r="B41" s="59" t="s">
        <v>3</v>
      </c>
      <c r="C41" s="59" t="s">
        <v>4</v>
      </c>
      <c r="D41" s="59" t="s">
        <v>150</v>
      </c>
      <c r="E41" s="59" t="s">
        <v>267</v>
      </c>
    </row>
    <row r="42" spans="1:6" x14ac:dyDescent="0.25">
      <c r="A42" s="43" t="s">
        <v>39</v>
      </c>
      <c r="B42" s="41">
        <v>3.5378005117713565E-2</v>
      </c>
      <c r="C42" s="41">
        <v>8.753216174495175E-2</v>
      </c>
      <c r="D42" s="41">
        <v>0.12620792107007775</v>
      </c>
      <c r="E42" s="41">
        <v>8.9351662846018781E-2</v>
      </c>
    </row>
    <row r="43" spans="1:6" x14ac:dyDescent="0.25">
      <c r="A43" s="43" t="s">
        <v>40</v>
      </c>
      <c r="B43" s="41">
        <v>4.5440275212079564E-2</v>
      </c>
      <c r="C43" s="41">
        <v>0.10358308414006666</v>
      </c>
      <c r="D43" s="41">
        <v>0.16140108995290756</v>
      </c>
      <c r="E43" s="41">
        <v>0.1323403174772228</v>
      </c>
    </row>
    <row r="44" spans="1:6" x14ac:dyDescent="0.25">
      <c r="A44" s="43" t="s">
        <v>41</v>
      </c>
      <c r="B44" s="41">
        <v>6.4335610248185363E-2</v>
      </c>
      <c r="C44" s="41">
        <v>0.10974940496302905</v>
      </c>
      <c r="D44" s="41">
        <v>0.18754008814557457</v>
      </c>
      <c r="E44" s="41">
        <v>0.18017926990935076</v>
      </c>
    </row>
    <row r="45" spans="1:6" x14ac:dyDescent="0.25">
      <c r="A45" s="43" t="s">
        <v>42</v>
      </c>
      <c r="B45" s="41">
        <v>7.8683725324703399E-2</v>
      </c>
      <c r="C45" s="41">
        <v>0.10986986857610266</v>
      </c>
      <c r="D45" s="41">
        <v>0.16786678392334592</v>
      </c>
      <c r="E45" s="41">
        <v>0.19998705144584941</v>
      </c>
    </row>
    <row r="46" spans="1:6" x14ac:dyDescent="0.25">
      <c r="A46" s="43" t="s">
        <v>43</v>
      </c>
      <c r="B46" s="41">
        <v>0.10052504407495098</v>
      </c>
      <c r="C46" s="41">
        <v>0.10710425389296874</v>
      </c>
      <c r="D46" s="41">
        <v>0.12547357864959027</v>
      </c>
      <c r="E46" s="41">
        <v>0.17050216065045701</v>
      </c>
    </row>
    <row r="47" spans="1:6" x14ac:dyDescent="0.25">
      <c r="A47" s="43" t="s">
        <v>44</v>
      </c>
      <c r="B47" s="41">
        <v>0.12228657761667583</v>
      </c>
      <c r="C47" s="41">
        <v>0.10099545017450469</v>
      </c>
      <c r="D47" s="41">
        <v>9.0370754927611596E-2</v>
      </c>
      <c r="E47" s="41">
        <v>0.10657954091404943</v>
      </c>
    </row>
    <row r="48" spans="1:6" x14ac:dyDescent="0.25">
      <c r="A48" s="43" t="s">
        <v>45</v>
      </c>
      <c r="B48" s="41">
        <v>0.13527571997899368</v>
      </c>
      <c r="C48" s="41">
        <v>9.8974364885866889E-2</v>
      </c>
      <c r="D48" s="41">
        <v>5.5105673013434595E-2</v>
      </c>
      <c r="E48" s="41">
        <v>6.0248626336154382E-2</v>
      </c>
    </row>
    <row r="49" spans="1:5" x14ac:dyDescent="0.25">
      <c r="A49" s="43" t="s">
        <v>46</v>
      </c>
      <c r="B49" s="41">
        <v>0.13920303433113002</v>
      </c>
      <c r="C49" s="41">
        <v>9.5122292637562791E-2</v>
      </c>
      <c r="D49" s="41">
        <v>3.8770043969881963E-2</v>
      </c>
      <c r="E49" s="41">
        <v>3.3251091217221786E-2</v>
      </c>
    </row>
    <row r="50" spans="1:5" x14ac:dyDescent="0.25">
      <c r="A50" s="43" t="s">
        <v>47</v>
      </c>
      <c r="B50" s="41">
        <v>0.13704998422119163</v>
      </c>
      <c r="C50" s="41">
        <v>9.4203546175600519E-2</v>
      </c>
      <c r="D50" s="41">
        <v>2.9544918419783558E-2</v>
      </c>
      <c r="E50" s="41">
        <v>1.8327157912288221E-2</v>
      </c>
    </row>
    <row r="51" spans="1:5" x14ac:dyDescent="0.25">
      <c r="A51" s="43" t="s">
        <v>48</v>
      </c>
      <c r="B51" s="41">
        <v>0.14182202387437609</v>
      </c>
      <c r="C51" s="41">
        <v>9.2865572809346264E-2</v>
      </c>
      <c r="D51" s="41">
        <v>1.7719147927792143E-2</v>
      </c>
      <c r="E51" s="41">
        <v>9.2331212913873903E-3</v>
      </c>
    </row>
    <row r="52" spans="1:5" x14ac:dyDescent="0.25">
      <c r="A52" s="40" t="s">
        <v>2</v>
      </c>
      <c r="B52" s="83">
        <v>1</v>
      </c>
      <c r="C52" s="83">
        <v>1</v>
      </c>
      <c r="D52" s="83">
        <v>1</v>
      </c>
      <c r="E52" s="83">
        <v>1</v>
      </c>
    </row>
    <row r="53" spans="1:5" x14ac:dyDescent="0.25">
      <c r="A53" s="35" t="s">
        <v>177</v>
      </c>
    </row>
    <row r="54" spans="1:5" x14ac:dyDescent="0.25">
      <c r="A54" s="49" t="s">
        <v>196</v>
      </c>
    </row>
    <row r="57" spans="1:5" x14ac:dyDescent="0.25">
      <c r="A57" s="70" t="s">
        <v>295</v>
      </c>
    </row>
    <row r="58" spans="1:5" x14ac:dyDescent="0.25">
      <c r="A58" t="s">
        <v>190</v>
      </c>
    </row>
    <row r="59" spans="1:5" x14ac:dyDescent="0.25">
      <c r="A59" s="59" t="s">
        <v>197</v>
      </c>
      <c r="B59" s="4" t="s">
        <v>13</v>
      </c>
      <c r="C59" s="4" t="s">
        <v>14</v>
      </c>
      <c r="D59" s="4" t="s">
        <v>2</v>
      </c>
    </row>
    <row r="60" spans="1:5" x14ac:dyDescent="0.25">
      <c r="A60" s="56" t="s">
        <v>39</v>
      </c>
      <c r="B60" s="80">
        <v>6.0193012890214927E-2</v>
      </c>
      <c r="C60" s="80">
        <v>0.14325279788693673</v>
      </c>
      <c r="D60" s="80">
        <v>8.753216174495175E-2</v>
      </c>
    </row>
    <row r="61" spans="1:5" x14ac:dyDescent="0.25">
      <c r="A61" s="56" t="s">
        <v>40</v>
      </c>
      <c r="B61" s="80">
        <v>8.1400976904124678E-2</v>
      </c>
      <c r="C61" s="80">
        <v>0.14879301853574217</v>
      </c>
      <c r="D61" s="80">
        <v>0.10358308414006666</v>
      </c>
      <c r="E61" s="15"/>
    </row>
    <row r="62" spans="1:5" x14ac:dyDescent="0.25">
      <c r="A62" s="56" t="s">
        <v>41</v>
      </c>
      <c r="B62" s="80">
        <v>0.10206617199589714</v>
      </c>
      <c r="C62" s="80">
        <v>0.12540880353576381</v>
      </c>
      <c r="D62" s="80">
        <v>0.10974940496302905</v>
      </c>
    </row>
    <row r="63" spans="1:5" x14ac:dyDescent="0.25">
      <c r="A63" s="56" t="s">
        <v>42</v>
      </c>
      <c r="B63" s="80">
        <v>0.10840332271998811</v>
      </c>
      <c r="C63" s="80">
        <v>0.11285887413982258</v>
      </c>
      <c r="D63" s="80">
        <v>0.10986986857610266</v>
      </c>
    </row>
    <row r="64" spans="1:5" x14ac:dyDescent="0.25">
      <c r="A64" s="56" t="s">
        <v>43</v>
      </c>
      <c r="B64" s="80">
        <v>0.11284147972659854</v>
      </c>
      <c r="C64" s="80">
        <v>9.5411063485371289E-2</v>
      </c>
      <c r="D64" s="80">
        <v>0.10710425389296874</v>
      </c>
    </row>
    <row r="65" spans="1:5" x14ac:dyDescent="0.25">
      <c r="A65" s="56" t="s">
        <v>44</v>
      </c>
      <c r="B65" s="80">
        <v>0.10962854073677589</v>
      </c>
      <c r="C65" s="80">
        <v>8.3400121930861187E-2</v>
      </c>
      <c r="D65" s="80">
        <v>0.10099545017450469</v>
      </c>
    </row>
    <row r="66" spans="1:5" x14ac:dyDescent="0.25">
      <c r="A66" s="56" t="s">
        <v>45</v>
      </c>
      <c r="B66" s="80">
        <v>0.10932691533242349</v>
      </c>
      <c r="C66" s="80">
        <v>7.7874560366015949E-2</v>
      </c>
      <c r="D66" s="80">
        <v>9.8974364885866889E-2</v>
      </c>
    </row>
    <row r="67" spans="1:5" x14ac:dyDescent="0.25">
      <c r="A67" s="56" t="s">
        <v>46</v>
      </c>
      <c r="B67" s="80">
        <v>0.10619616019844813</v>
      </c>
      <c r="C67" s="80">
        <v>7.2552352793304922E-2</v>
      </c>
      <c r="D67" s="80">
        <v>9.5122292637562791E-2</v>
      </c>
    </row>
    <row r="68" spans="1:5" x14ac:dyDescent="0.25">
      <c r="A68" s="56" t="s">
        <v>47</v>
      </c>
      <c r="B68" s="80">
        <v>0.10562620553344804</v>
      </c>
      <c r="C68" s="80">
        <v>7.0922724624270919E-2</v>
      </c>
      <c r="D68" s="80">
        <v>9.4203546175600519E-2</v>
      </c>
    </row>
    <row r="69" spans="1:5" x14ac:dyDescent="0.25">
      <c r="A69" s="56" t="s">
        <v>48</v>
      </c>
      <c r="B69" s="80">
        <v>0.10431721396208113</v>
      </c>
      <c r="C69" s="80">
        <v>6.9525682701910479E-2</v>
      </c>
      <c r="D69" s="80">
        <v>9.2865572809346264E-2</v>
      </c>
      <c r="E69" s="15"/>
    </row>
    <row r="70" spans="1:5" x14ac:dyDescent="0.25">
      <c r="A70" s="40" t="s">
        <v>2</v>
      </c>
      <c r="B70" s="81">
        <v>1</v>
      </c>
      <c r="C70" s="81">
        <v>1</v>
      </c>
      <c r="D70" s="81">
        <v>1</v>
      </c>
    </row>
    <row r="71" spans="1:5" x14ac:dyDescent="0.25">
      <c r="A71" s="35" t="s">
        <v>177</v>
      </c>
    </row>
    <row r="72" spans="1:5" x14ac:dyDescent="0.25">
      <c r="A72" s="49" t="s">
        <v>198</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zoomScaleNormal="100" workbookViewId="0">
      <selection activeCell="H9" sqref="H9"/>
    </sheetView>
  </sheetViews>
  <sheetFormatPr baseColWidth="10" defaultRowHeight="15" x14ac:dyDescent="0.25"/>
  <cols>
    <col min="1" max="1" width="23.42578125" customWidth="1"/>
    <col min="2" max="2" width="15.140625" customWidth="1"/>
    <col min="3" max="3" width="19.7109375" customWidth="1"/>
  </cols>
  <sheetData>
    <row r="1" spans="1:7" x14ac:dyDescent="0.25">
      <c r="A1" s="177" t="s">
        <v>237</v>
      </c>
      <c r="B1" s="177"/>
      <c r="C1" s="177"/>
      <c r="D1" s="177"/>
      <c r="E1" s="37"/>
      <c r="F1" s="37"/>
      <c r="G1" s="37"/>
    </row>
    <row r="2" spans="1:7" x14ac:dyDescent="0.25">
      <c r="A2" s="177" t="s">
        <v>255</v>
      </c>
      <c r="B2" s="177"/>
      <c r="C2" s="177"/>
      <c r="D2" s="177"/>
      <c r="E2" s="1"/>
      <c r="F2" s="1"/>
      <c r="G2" s="1"/>
    </row>
    <row r="3" spans="1:7" x14ac:dyDescent="0.25">
      <c r="A3" s="189" t="s">
        <v>238</v>
      </c>
      <c r="B3" s="189"/>
      <c r="C3" s="112" t="s">
        <v>239</v>
      </c>
    </row>
    <row r="4" spans="1:7" x14ac:dyDescent="0.25">
      <c r="A4" s="187" t="s">
        <v>240</v>
      </c>
      <c r="B4" s="104" t="s">
        <v>241</v>
      </c>
      <c r="C4" s="105">
        <v>38</v>
      </c>
    </row>
    <row r="5" spans="1:7" x14ac:dyDescent="0.25">
      <c r="A5" s="187"/>
      <c r="B5" s="104" t="s">
        <v>242</v>
      </c>
      <c r="C5" s="105">
        <v>1.9</v>
      </c>
    </row>
    <row r="6" spans="1:7" x14ac:dyDescent="0.25">
      <c r="A6" s="187"/>
      <c r="B6" s="104" t="s">
        <v>243</v>
      </c>
      <c r="C6" s="105">
        <v>1</v>
      </c>
    </row>
    <row r="7" spans="1:7" x14ac:dyDescent="0.25">
      <c r="A7" s="187" t="s">
        <v>244</v>
      </c>
      <c r="B7" s="104" t="s">
        <v>245</v>
      </c>
      <c r="C7" s="105">
        <v>32.299999999999997</v>
      </c>
    </row>
    <row r="8" spans="1:7" x14ac:dyDescent="0.25">
      <c r="A8" s="187"/>
      <c r="B8" s="104" t="s">
        <v>246</v>
      </c>
      <c r="C8" s="105">
        <v>4.8</v>
      </c>
    </row>
    <row r="9" spans="1:7" x14ac:dyDescent="0.25">
      <c r="A9" s="187"/>
      <c r="B9" s="104" t="s">
        <v>247</v>
      </c>
      <c r="C9" s="105">
        <v>1</v>
      </c>
    </row>
    <row r="10" spans="1:7" x14ac:dyDescent="0.25">
      <c r="A10" s="187"/>
      <c r="B10" s="104" t="s">
        <v>248</v>
      </c>
      <c r="C10" s="105">
        <v>1.9</v>
      </c>
    </row>
    <row r="11" spans="1:7" x14ac:dyDescent="0.25">
      <c r="A11" s="187" t="s">
        <v>249</v>
      </c>
      <c r="B11" s="104" t="s">
        <v>250</v>
      </c>
      <c r="C11" s="105">
        <v>11.4</v>
      </c>
    </row>
    <row r="12" spans="1:7" x14ac:dyDescent="0.25">
      <c r="A12" s="187"/>
      <c r="B12" s="104" t="s">
        <v>251</v>
      </c>
      <c r="C12" s="105">
        <v>2.9</v>
      </c>
    </row>
    <row r="13" spans="1:7" x14ac:dyDescent="0.25">
      <c r="A13" s="187" t="s">
        <v>252</v>
      </c>
      <c r="B13" s="187"/>
      <c r="C13" s="105">
        <v>1.5</v>
      </c>
    </row>
    <row r="14" spans="1:7" x14ac:dyDescent="0.25">
      <c r="A14" s="187" t="s">
        <v>253</v>
      </c>
      <c r="B14" s="187"/>
      <c r="C14" s="105">
        <v>3.5</v>
      </c>
    </row>
    <row r="15" spans="1:7" x14ac:dyDescent="0.25">
      <c r="A15" s="188" t="s">
        <v>2</v>
      </c>
      <c r="B15" s="188"/>
      <c r="C15" s="106">
        <v>100</v>
      </c>
    </row>
    <row r="16" spans="1:7" x14ac:dyDescent="0.25">
      <c r="A16" s="103" t="s">
        <v>177</v>
      </c>
    </row>
    <row r="17" spans="1:1" x14ac:dyDescent="0.25">
      <c r="A17" s="103" t="s">
        <v>254</v>
      </c>
    </row>
  </sheetData>
  <mergeCells count="9">
    <mergeCell ref="A14:B14"/>
    <mergeCell ref="A15:B15"/>
    <mergeCell ref="A2:D2"/>
    <mergeCell ref="A1:D1"/>
    <mergeCell ref="A3:B3"/>
    <mergeCell ref="A4:A6"/>
    <mergeCell ref="A7:A10"/>
    <mergeCell ref="A11:A12"/>
    <mergeCell ref="A13:B1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Normal="100" workbookViewId="0">
      <selection activeCell="J12" sqref="J12"/>
    </sheetView>
  </sheetViews>
  <sheetFormatPr baseColWidth="10" defaultRowHeight="15" x14ac:dyDescent="0.25"/>
  <cols>
    <col min="1" max="1" width="27.7109375" customWidth="1"/>
    <col min="2" max="2" width="25" customWidth="1"/>
  </cols>
  <sheetData>
    <row r="1" spans="1:9" ht="17.25" x14ac:dyDescent="0.25">
      <c r="A1" s="192" t="s">
        <v>288</v>
      </c>
      <c r="B1" s="192"/>
      <c r="C1" s="192"/>
      <c r="D1" s="192"/>
      <c r="E1" s="192"/>
      <c r="F1" s="192"/>
      <c r="G1" s="192"/>
      <c r="H1" s="192"/>
    </row>
    <row r="2" spans="1:9" x14ac:dyDescent="0.25">
      <c r="A2" s="192" t="s">
        <v>229</v>
      </c>
      <c r="B2" s="192"/>
      <c r="C2" s="192"/>
      <c r="D2" s="192"/>
      <c r="E2" s="192"/>
      <c r="F2" s="192"/>
      <c r="G2" s="192"/>
      <c r="H2" s="192"/>
    </row>
    <row r="3" spans="1:9" x14ac:dyDescent="0.25">
      <c r="A3" s="177" t="s">
        <v>228</v>
      </c>
      <c r="B3" s="177"/>
      <c r="C3" s="177"/>
      <c r="D3" s="177"/>
      <c r="E3" s="177"/>
      <c r="F3" s="177"/>
      <c r="G3" s="177"/>
      <c r="H3" s="177"/>
    </row>
    <row r="4" spans="1:9" x14ac:dyDescent="0.25">
      <c r="A4" s="107" t="s">
        <v>7</v>
      </c>
      <c r="B4" s="108"/>
      <c r="C4" s="113">
        <v>2016</v>
      </c>
      <c r="D4" s="113">
        <v>2017</v>
      </c>
      <c r="E4" s="113">
        <v>2018</v>
      </c>
      <c r="F4" s="113">
        <v>2019</v>
      </c>
      <c r="G4" s="113">
        <v>2020</v>
      </c>
    </row>
    <row r="5" spans="1:9" x14ac:dyDescent="0.25">
      <c r="A5" s="166" t="s">
        <v>3</v>
      </c>
      <c r="B5" s="12" t="s">
        <v>311</v>
      </c>
      <c r="C5" s="88">
        <v>1006267.41121429</v>
      </c>
      <c r="D5" s="88">
        <v>1171961.7759626</v>
      </c>
      <c r="E5" s="88">
        <v>775061.82881601702</v>
      </c>
      <c r="F5" s="88">
        <v>745682.14755482203</v>
      </c>
      <c r="G5" s="88">
        <v>326914.931426258</v>
      </c>
    </row>
    <row r="6" spans="1:9" x14ac:dyDescent="0.25">
      <c r="A6" s="166"/>
      <c r="B6" s="12" t="s">
        <v>320</v>
      </c>
      <c r="C6" s="88">
        <v>2336855.4519166402</v>
      </c>
      <c r="D6" s="88">
        <v>2861041.06361607</v>
      </c>
      <c r="E6" s="88">
        <v>2475825.34109281</v>
      </c>
      <c r="F6" s="88">
        <v>3048851.1417482099</v>
      </c>
      <c r="G6" s="88">
        <v>1266821.15877842</v>
      </c>
    </row>
    <row r="7" spans="1:9" x14ac:dyDescent="0.25">
      <c r="A7" s="166"/>
      <c r="B7" s="89" t="s">
        <v>204</v>
      </c>
      <c r="C7" s="118">
        <v>2.3223006388497605</v>
      </c>
      <c r="D7" s="118">
        <v>2.4412409366048919</v>
      </c>
      <c r="E7" s="118">
        <v>3.1943585002436206</v>
      </c>
      <c r="F7" s="118">
        <v>4.0886739098498541</v>
      </c>
      <c r="G7" s="118">
        <v>3.8750789180890504</v>
      </c>
      <c r="I7" s="118"/>
    </row>
    <row r="8" spans="1:9" x14ac:dyDescent="0.25">
      <c r="A8" s="166" t="s">
        <v>4</v>
      </c>
      <c r="B8" s="12" t="s">
        <v>311</v>
      </c>
      <c r="C8" s="88">
        <v>397614.40253927902</v>
      </c>
      <c r="D8" s="88">
        <v>519147.92413472797</v>
      </c>
      <c r="E8" s="88">
        <v>586739.34601856896</v>
      </c>
      <c r="F8" s="88">
        <v>1109334.5742498499</v>
      </c>
      <c r="G8" s="88">
        <v>1016354.98474084</v>
      </c>
    </row>
    <row r="9" spans="1:9" x14ac:dyDescent="0.25">
      <c r="A9" s="166"/>
      <c r="B9" s="12" t="s">
        <v>320</v>
      </c>
      <c r="C9" s="88">
        <v>1223853.1936351899</v>
      </c>
      <c r="D9" s="88">
        <v>1453736.2119155601</v>
      </c>
      <c r="E9" s="88">
        <v>1723179.87610121</v>
      </c>
      <c r="F9" s="88">
        <v>3866122.6591970301</v>
      </c>
      <c r="G9" s="88">
        <v>4161519.2247175402</v>
      </c>
    </row>
    <row r="10" spans="1:9" x14ac:dyDescent="0.25">
      <c r="A10" s="166"/>
      <c r="B10" s="89" t="s">
        <v>204</v>
      </c>
      <c r="C10" s="118">
        <v>3.0779900974897143</v>
      </c>
      <c r="D10" s="118">
        <v>2.8002350473393975</v>
      </c>
      <c r="E10" s="118">
        <v>2.9368745897035433</v>
      </c>
      <c r="F10" s="118">
        <v>3.485082633263608</v>
      </c>
      <c r="G10" s="118">
        <v>4.0945528749275377</v>
      </c>
    </row>
    <row r="11" spans="1:9" x14ac:dyDescent="0.25">
      <c r="A11" s="166" t="s">
        <v>264</v>
      </c>
      <c r="B11" s="12" t="s">
        <v>311</v>
      </c>
      <c r="C11" s="90" t="s">
        <v>265</v>
      </c>
      <c r="D11" s="90" t="s">
        <v>265</v>
      </c>
      <c r="E11" s="90" t="s">
        <v>265</v>
      </c>
      <c r="F11" s="118" t="s">
        <v>265</v>
      </c>
      <c r="G11" s="118">
        <v>47021.529341382498</v>
      </c>
    </row>
    <row r="12" spans="1:9" x14ac:dyDescent="0.25">
      <c r="A12" s="166"/>
      <c r="B12" s="12" t="s">
        <v>320</v>
      </c>
      <c r="C12" s="90" t="s">
        <v>265</v>
      </c>
      <c r="D12" s="90" t="s">
        <v>265</v>
      </c>
      <c r="E12" s="90" t="s">
        <v>265</v>
      </c>
      <c r="F12" s="118" t="s">
        <v>265</v>
      </c>
      <c r="G12" s="118">
        <v>275281.57548876898</v>
      </c>
    </row>
    <row r="13" spans="1:9" x14ac:dyDescent="0.25">
      <c r="A13" s="166"/>
      <c r="B13" s="89" t="s">
        <v>204</v>
      </c>
      <c r="C13" s="90" t="s">
        <v>265</v>
      </c>
      <c r="D13" s="90" t="s">
        <v>265</v>
      </c>
      <c r="E13" s="90" t="s">
        <v>265</v>
      </c>
      <c r="F13" s="118" t="s">
        <v>265</v>
      </c>
      <c r="G13" s="118">
        <v>5.8543730785570256</v>
      </c>
    </row>
    <row r="14" spans="1:9" x14ac:dyDescent="0.25">
      <c r="A14" s="166" t="s">
        <v>230</v>
      </c>
      <c r="B14" s="12" t="s">
        <v>311</v>
      </c>
      <c r="C14" s="88">
        <v>30958.550737861598</v>
      </c>
      <c r="D14" s="88">
        <v>40179.389374803701</v>
      </c>
      <c r="E14" s="88">
        <v>38101.460437128699</v>
      </c>
      <c r="F14" s="88">
        <v>36987.645627307997</v>
      </c>
      <c r="G14" s="88">
        <v>37579.163099688798</v>
      </c>
    </row>
    <row r="15" spans="1:9" x14ac:dyDescent="0.25">
      <c r="A15" s="166"/>
      <c r="B15" s="12" t="s">
        <v>320</v>
      </c>
      <c r="C15" s="88">
        <v>495128.62719699403</v>
      </c>
      <c r="D15" s="88">
        <v>630364.229313488</v>
      </c>
      <c r="E15" s="88">
        <v>604903.27742504398</v>
      </c>
      <c r="F15" s="88">
        <v>577700.17458926397</v>
      </c>
      <c r="G15" s="88">
        <v>611821.24707844201</v>
      </c>
    </row>
    <row r="16" spans="1:9" x14ac:dyDescent="0.25">
      <c r="A16" s="166"/>
      <c r="B16" s="89" t="s">
        <v>204</v>
      </c>
      <c r="C16" s="118">
        <v>15.993275376145533</v>
      </c>
      <c r="D16" s="118">
        <v>15.688745874987994</v>
      </c>
      <c r="E16" s="118">
        <v>15.876117883281566</v>
      </c>
      <c r="F16" s="118">
        <v>15.618733357895795</v>
      </c>
      <c r="G16" s="118">
        <v>16.280864090970368</v>
      </c>
    </row>
    <row r="17" spans="1:7" x14ac:dyDescent="0.25">
      <c r="A17" s="191" t="s">
        <v>304</v>
      </c>
      <c r="B17" s="115" t="s">
        <v>260</v>
      </c>
      <c r="C17" s="88">
        <v>1232268.3559480901</v>
      </c>
      <c r="D17" s="88">
        <v>1494563.7914633099</v>
      </c>
      <c r="E17" s="88">
        <v>1170330.3510215799</v>
      </c>
      <c r="F17" s="88">
        <v>1592556.99305149</v>
      </c>
      <c r="G17" s="88">
        <v>1266992.75970176</v>
      </c>
    </row>
    <row r="18" spans="1:7" x14ac:dyDescent="0.25">
      <c r="A18" s="191"/>
      <c r="B18" s="12" t="s">
        <v>320</v>
      </c>
      <c r="C18" s="88">
        <v>2957597.5958360201</v>
      </c>
      <c r="D18" s="88">
        <v>3654398.3529816498</v>
      </c>
      <c r="E18" s="88">
        <v>3494030.1479959302</v>
      </c>
      <c r="F18" s="88">
        <v>5327636.9546938203</v>
      </c>
      <c r="G18" s="88">
        <v>4835185.2505917698</v>
      </c>
    </row>
    <row r="19" spans="1:7" x14ac:dyDescent="0.25">
      <c r="A19" s="191"/>
      <c r="B19" s="89" t="s">
        <v>204</v>
      </c>
      <c r="C19" s="118">
        <v>2.4001246007493924</v>
      </c>
      <c r="D19" s="118">
        <v>2.4451270490125223</v>
      </c>
      <c r="E19" s="118">
        <v>2.9855075918914653</v>
      </c>
      <c r="F19" s="118">
        <v>3.3453351923597805</v>
      </c>
      <c r="G19" s="118">
        <v>3.8162690461861311</v>
      </c>
    </row>
    <row r="20" spans="1:7" x14ac:dyDescent="0.25">
      <c r="A20" s="176" t="s">
        <v>305</v>
      </c>
      <c r="B20" s="87" t="s">
        <v>260</v>
      </c>
      <c r="C20" s="91">
        <v>1248084.79276409</v>
      </c>
      <c r="D20" s="91">
        <v>1510610.9349038899</v>
      </c>
      <c r="E20" s="91">
        <v>1189235.6689183</v>
      </c>
      <c r="F20" s="91">
        <v>1612469.5451078899</v>
      </c>
      <c r="G20" s="91">
        <v>1293502.6369890301</v>
      </c>
    </row>
    <row r="21" spans="1:7" x14ac:dyDescent="0.25">
      <c r="A21" s="176"/>
      <c r="B21" s="87" t="s">
        <v>320</v>
      </c>
      <c r="C21" s="91">
        <v>3401702.18023131</v>
      </c>
      <c r="D21" s="91">
        <v>4199932.4769880604</v>
      </c>
      <c r="E21" s="91">
        <v>4023966.50767144</v>
      </c>
      <c r="F21" s="91">
        <v>5843720.7290297402</v>
      </c>
      <c r="G21" s="91">
        <v>5405385.4818396298</v>
      </c>
    </row>
    <row r="22" spans="1:7" x14ac:dyDescent="0.25">
      <c r="A22" s="176"/>
      <c r="B22" s="116" t="s">
        <v>204</v>
      </c>
      <c r="C22" s="122">
        <v>2.7255377198352675</v>
      </c>
      <c r="D22" s="122">
        <v>2.7802873525837901</v>
      </c>
      <c r="E22" s="122">
        <v>3.3836577667835535</v>
      </c>
      <c r="F22" s="122">
        <v>3.6240813023471636</v>
      </c>
      <c r="G22" s="122">
        <v>4.1788747291788253</v>
      </c>
    </row>
    <row r="23" spans="1:7" x14ac:dyDescent="0.25">
      <c r="A23" s="190" t="s">
        <v>231</v>
      </c>
      <c r="B23" s="190"/>
      <c r="C23" s="190"/>
      <c r="D23" s="190"/>
      <c r="E23" s="190"/>
      <c r="F23" s="190"/>
      <c r="G23" s="190"/>
    </row>
    <row r="24" spans="1:7" x14ac:dyDescent="0.25">
      <c r="A24" s="35" t="s">
        <v>308</v>
      </c>
      <c r="B24" s="35"/>
      <c r="C24" s="35"/>
      <c r="D24" s="35"/>
      <c r="E24" s="35"/>
      <c r="F24" s="35"/>
      <c r="G24" s="35"/>
    </row>
    <row r="25" spans="1:7" x14ac:dyDescent="0.25">
      <c r="A25" s="35" t="s">
        <v>177</v>
      </c>
    </row>
    <row r="26" spans="1:7" x14ac:dyDescent="0.25">
      <c r="A26" s="35" t="s">
        <v>201</v>
      </c>
    </row>
  </sheetData>
  <mergeCells count="10">
    <mergeCell ref="A23:G23"/>
    <mergeCell ref="A17:A19"/>
    <mergeCell ref="A20:A22"/>
    <mergeCell ref="A1:H1"/>
    <mergeCell ref="A2:H2"/>
    <mergeCell ref="A3:H3"/>
    <mergeCell ref="A5:A7"/>
    <mergeCell ref="A8:A10"/>
    <mergeCell ref="A14:A16"/>
    <mergeCell ref="A11:A1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zoomScaleNormal="100" workbookViewId="0">
      <selection activeCell="A25" sqref="A25"/>
    </sheetView>
  </sheetViews>
  <sheetFormatPr baseColWidth="10" defaultRowHeight="15" x14ac:dyDescent="0.25"/>
  <cols>
    <col min="1" max="1" width="27.7109375" customWidth="1"/>
    <col min="2" max="2" width="25" customWidth="1"/>
  </cols>
  <sheetData>
    <row r="1" spans="1:8" ht="17.25" x14ac:dyDescent="0.25">
      <c r="A1" s="192" t="s">
        <v>289</v>
      </c>
      <c r="B1" s="192"/>
      <c r="C1" s="192"/>
      <c r="D1" s="192"/>
      <c r="E1" s="192"/>
      <c r="F1" s="192"/>
      <c r="G1" s="192"/>
      <c r="H1" s="192"/>
    </row>
    <row r="2" spans="1:8" x14ac:dyDescent="0.25">
      <c r="A2" s="192" t="s">
        <v>229</v>
      </c>
      <c r="B2" s="192"/>
      <c r="C2" s="192"/>
      <c r="D2" s="192"/>
      <c r="E2" s="192"/>
      <c r="F2" s="192"/>
      <c r="G2" s="192"/>
      <c r="H2" s="192"/>
    </row>
    <row r="3" spans="1:8" x14ac:dyDescent="0.25">
      <c r="A3" s="177" t="s">
        <v>146</v>
      </c>
      <c r="B3" s="177"/>
      <c r="C3" s="177"/>
      <c r="D3" s="177"/>
      <c r="E3" s="177"/>
      <c r="F3" s="177"/>
      <c r="G3" s="177"/>
      <c r="H3" s="177"/>
    </row>
    <row r="4" spans="1:8" x14ac:dyDescent="0.25">
      <c r="A4" s="107" t="s">
        <v>7</v>
      </c>
      <c r="B4" s="108"/>
      <c r="C4" s="114">
        <v>2016</v>
      </c>
      <c r="D4" s="114">
        <v>2017</v>
      </c>
      <c r="E4" s="114">
        <v>2018</v>
      </c>
      <c r="F4" s="114">
        <v>2019</v>
      </c>
      <c r="G4" s="114">
        <v>2020</v>
      </c>
    </row>
    <row r="5" spans="1:8" x14ac:dyDescent="0.25">
      <c r="A5" s="166" t="s">
        <v>3</v>
      </c>
      <c r="B5" s="12" t="s">
        <v>311</v>
      </c>
      <c r="C5" s="88">
        <v>189848.58878570399</v>
      </c>
      <c r="D5" s="88">
        <v>225763.22403739</v>
      </c>
      <c r="E5" s="88">
        <v>140984.17118397201</v>
      </c>
      <c r="F5" s="88">
        <v>129940.852445164</v>
      </c>
      <c r="G5" s="88">
        <v>59825.068573739802</v>
      </c>
    </row>
    <row r="6" spans="1:8" x14ac:dyDescent="0.25">
      <c r="A6" s="166"/>
      <c r="B6" s="12" t="s">
        <v>320</v>
      </c>
      <c r="C6" s="88">
        <v>385610.816431196</v>
      </c>
      <c r="D6" s="88">
        <v>454306.624724906</v>
      </c>
      <c r="E6" s="88">
        <v>360965.18333738903</v>
      </c>
      <c r="F6" s="88">
        <v>361332.683686351</v>
      </c>
      <c r="G6" s="88">
        <v>147098.23045034599</v>
      </c>
    </row>
    <row r="7" spans="1:8" x14ac:dyDescent="0.25">
      <c r="A7" s="166"/>
      <c r="B7" s="89" t="s">
        <v>204</v>
      </c>
      <c r="C7" s="118">
        <v>2.0311492379143421</v>
      </c>
      <c r="D7" s="118">
        <v>2.0123145683358312</v>
      </c>
      <c r="E7" s="118">
        <v>2.5603241860844155</v>
      </c>
      <c r="F7" s="123">
        <v>2.7807473699530796</v>
      </c>
      <c r="G7" s="123">
        <v>2.4588058811672591</v>
      </c>
    </row>
    <row r="8" spans="1:8" x14ac:dyDescent="0.25">
      <c r="A8" s="166" t="s">
        <v>4</v>
      </c>
      <c r="B8" s="12" t="s">
        <v>311</v>
      </c>
      <c r="C8" s="88">
        <v>322515.79046654201</v>
      </c>
      <c r="D8" s="88">
        <v>409076.10519923101</v>
      </c>
      <c r="E8" s="88">
        <v>485748.085096544</v>
      </c>
      <c r="F8" s="88">
        <v>688838.55934834399</v>
      </c>
      <c r="G8" s="88">
        <v>759855.53757911304</v>
      </c>
    </row>
    <row r="9" spans="1:8" x14ac:dyDescent="0.25">
      <c r="A9" s="166"/>
      <c r="B9" s="12" t="s">
        <v>320</v>
      </c>
      <c r="C9" s="88">
        <v>985938.69146073901</v>
      </c>
      <c r="D9" s="88">
        <v>1242876.53745227</v>
      </c>
      <c r="E9" s="88">
        <v>1360630.01301828</v>
      </c>
      <c r="F9" s="88">
        <v>1866307.1746439</v>
      </c>
      <c r="G9" s="88">
        <v>2041835.8695076101</v>
      </c>
    </row>
    <row r="10" spans="1:8" x14ac:dyDescent="0.25">
      <c r="A10" s="166"/>
      <c r="B10" s="89" t="s">
        <v>204</v>
      </c>
      <c r="C10" s="118">
        <v>3.0570245569511765</v>
      </c>
      <c r="D10" s="118">
        <v>3.0382525932355691</v>
      </c>
      <c r="E10" s="118">
        <v>2.8011021654318009</v>
      </c>
      <c r="F10" s="123">
        <v>2.7093535187830753</v>
      </c>
      <c r="G10" s="123">
        <v>2.6871369208058478</v>
      </c>
    </row>
    <row r="11" spans="1:8" x14ac:dyDescent="0.25">
      <c r="A11" s="166" t="s">
        <v>264</v>
      </c>
      <c r="B11" s="12" t="s">
        <v>311</v>
      </c>
      <c r="C11" s="90" t="s">
        <v>265</v>
      </c>
      <c r="D11" s="90" t="s">
        <v>265</v>
      </c>
      <c r="E11" s="90" t="s">
        <v>265</v>
      </c>
      <c r="F11" s="123" t="s">
        <v>265</v>
      </c>
      <c r="G11" s="123">
        <v>5536.47065861585</v>
      </c>
    </row>
    <row r="12" spans="1:8" x14ac:dyDescent="0.25">
      <c r="A12" s="166"/>
      <c r="B12" s="12" t="s">
        <v>320</v>
      </c>
      <c r="C12" s="90" t="s">
        <v>265</v>
      </c>
      <c r="D12" s="90" t="s">
        <v>265</v>
      </c>
      <c r="E12" s="90" t="s">
        <v>265</v>
      </c>
      <c r="F12" s="123" t="s">
        <v>265</v>
      </c>
      <c r="G12" s="123">
        <v>24997.953924261801</v>
      </c>
    </row>
    <row r="13" spans="1:8" x14ac:dyDescent="0.25">
      <c r="A13" s="166"/>
      <c r="B13" s="89" t="s">
        <v>204</v>
      </c>
      <c r="C13" s="90" t="s">
        <v>265</v>
      </c>
      <c r="D13" s="90" t="s">
        <v>265</v>
      </c>
      <c r="E13" s="90" t="s">
        <v>265</v>
      </c>
      <c r="F13" s="123" t="s">
        <v>265</v>
      </c>
      <c r="G13" s="123">
        <v>4.5151424916088034</v>
      </c>
    </row>
    <row r="14" spans="1:8" x14ac:dyDescent="0.25">
      <c r="A14" s="166" t="s">
        <v>230</v>
      </c>
      <c r="B14" s="12" t="s">
        <v>311</v>
      </c>
      <c r="C14" s="88">
        <v>7655.4492621382797</v>
      </c>
      <c r="D14" s="88">
        <v>7560.6106251963101</v>
      </c>
      <c r="E14" s="88">
        <v>7798.5395628712204</v>
      </c>
      <c r="F14" s="88">
        <v>7419.3543726918597</v>
      </c>
      <c r="G14" s="88">
        <v>6898.8369003111402</v>
      </c>
    </row>
    <row r="15" spans="1:8" x14ac:dyDescent="0.25">
      <c r="A15" s="166"/>
      <c r="B15" s="12" t="s">
        <v>320</v>
      </c>
      <c r="C15" s="88">
        <v>79453.9220914092</v>
      </c>
      <c r="D15" s="88">
        <v>71157.1886693376</v>
      </c>
      <c r="E15" s="88">
        <v>79226.137590514394</v>
      </c>
      <c r="F15" s="88">
        <v>75798.018443351204</v>
      </c>
      <c r="G15" s="88">
        <v>72462.787378722802</v>
      </c>
    </row>
    <row r="16" spans="1:8" x14ac:dyDescent="0.25">
      <c r="A16" s="166"/>
      <c r="B16" s="89" t="s">
        <v>204</v>
      </c>
      <c r="C16" s="118">
        <v>10.378740603032428</v>
      </c>
      <c r="D16" s="118">
        <v>9.411566366372691</v>
      </c>
      <c r="E16" s="118">
        <v>10.159099271318613</v>
      </c>
      <c r="F16" s="123">
        <v>10.216255301450236</v>
      </c>
      <c r="G16" s="123">
        <v>10.503623788446818</v>
      </c>
    </row>
    <row r="17" spans="1:7" x14ac:dyDescent="0.25">
      <c r="A17" s="191" t="s">
        <v>306</v>
      </c>
      <c r="B17" s="133" t="s">
        <v>321</v>
      </c>
      <c r="C17" s="88">
        <v>484876.68927415198</v>
      </c>
      <c r="D17" s="88">
        <v>606835.05478487804</v>
      </c>
      <c r="E17" s="88">
        <v>603847.14326826902</v>
      </c>
      <c r="F17" s="88">
        <v>789364.53425642604</v>
      </c>
      <c r="G17" s="88">
        <v>813170.33456328302</v>
      </c>
    </row>
    <row r="18" spans="1:7" x14ac:dyDescent="0.25">
      <c r="A18" s="191"/>
      <c r="B18" s="12" t="s">
        <v>320</v>
      </c>
      <c r="C18" s="88">
        <v>1332331.1841134501</v>
      </c>
      <c r="D18" s="88">
        <v>1659130.6283068799</v>
      </c>
      <c r="E18" s="88">
        <v>1681821.3782207</v>
      </c>
      <c r="F18" s="88">
        <v>2158356.6054816102</v>
      </c>
      <c r="G18" s="88">
        <v>2190079.2626452302</v>
      </c>
    </row>
    <row r="19" spans="1:7" x14ac:dyDescent="0.25">
      <c r="A19" s="191"/>
      <c r="B19" s="89" t="s">
        <v>204</v>
      </c>
      <c r="C19" s="118">
        <v>2.747773224792299</v>
      </c>
      <c r="D19" s="118">
        <v>2.7340718292799329</v>
      </c>
      <c r="E19" s="118">
        <v>2.7851773366319019</v>
      </c>
      <c r="F19" s="123">
        <v>2.7342964014905506</v>
      </c>
      <c r="G19" s="123">
        <v>2.693260156645314</v>
      </c>
    </row>
    <row r="20" spans="1:7" x14ac:dyDescent="0.25">
      <c r="A20" s="176" t="s">
        <v>307</v>
      </c>
      <c r="B20" s="87" t="s">
        <v>260</v>
      </c>
      <c r="C20" s="91">
        <v>490509.36671704799</v>
      </c>
      <c r="D20" s="91">
        <v>611999.68482787604</v>
      </c>
      <c r="E20" s="91">
        <v>609921.24681067595</v>
      </c>
      <c r="F20" s="91">
        <v>795182.72867789702</v>
      </c>
      <c r="G20" s="91">
        <v>818579.36678205896</v>
      </c>
    </row>
    <row r="21" spans="1:7" x14ac:dyDescent="0.25">
      <c r="A21" s="176"/>
      <c r="B21" s="87" t="s">
        <v>320</v>
      </c>
      <c r="C21" s="91">
        <v>1406314.0094707999</v>
      </c>
      <c r="D21" s="91">
        <v>1723583.22957676</v>
      </c>
      <c r="E21" s="91">
        <v>1755535.83844923</v>
      </c>
      <c r="F21" s="91">
        <v>2228760.64720771</v>
      </c>
      <c r="G21" s="91">
        <v>2257191.7277993099</v>
      </c>
    </row>
    <row r="22" spans="1:7" x14ac:dyDescent="0.25">
      <c r="A22" s="176"/>
      <c r="B22" s="134" t="s">
        <v>204</v>
      </c>
      <c r="C22" s="122">
        <v>2.867048225568416</v>
      </c>
      <c r="D22" s="122">
        <v>2.8163139169941158</v>
      </c>
      <c r="E22" s="122">
        <v>2.8782992027725856</v>
      </c>
      <c r="F22" s="121">
        <v>2.802828289433974</v>
      </c>
      <c r="G22" s="121">
        <v>2.757450064582768</v>
      </c>
    </row>
    <row r="23" spans="1:7" x14ac:dyDescent="0.25">
      <c r="A23" s="190" t="s">
        <v>231</v>
      </c>
      <c r="B23" s="190"/>
      <c r="C23" s="193"/>
      <c r="D23" s="193"/>
      <c r="E23" s="193"/>
      <c r="F23" s="193"/>
      <c r="G23" s="193"/>
    </row>
    <row r="24" spans="1:7" x14ac:dyDescent="0.25">
      <c r="A24" s="164" t="s">
        <v>303</v>
      </c>
      <c r="B24" s="164"/>
      <c r="C24" s="164"/>
      <c r="D24" s="164"/>
      <c r="E24" s="164"/>
      <c r="F24" s="164"/>
      <c r="G24" s="164"/>
    </row>
    <row r="25" spans="1:7" x14ac:dyDescent="0.25">
      <c r="A25" s="35" t="s">
        <v>300</v>
      </c>
      <c r="B25" s="158"/>
      <c r="C25" s="158"/>
      <c r="D25" s="158"/>
      <c r="E25" s="158"/>
      <c r="F25" s="158"/>
      <c r="G25" s="158"/>
    </row>
    <row r="26" spans="1:7" x14ac:dyDescent="0.25">
      <c r="A26" s="35" t="s">
        <v>177</v>
      </c>
    </row>
    <row r="27" spans="1:7" x14ac:dyDescent="0.25">
      <c r="A27" s="35" t="s">
        <v>201</v>
      </c>
    </row>
  </sheetData>
  <mergeCells count="11">
    <mergeCell ref="A24:G24"/>
    <mergeCell ref="A17:A19"/>
    <mergeCell ref="A20:A22"/>
    <mergeCell ref="A23:G23"/>
    <mergeCell ref="A1:H1"/>
    <mergeCell ref="A2:H2"/>
    <mergeCell ref="A3:H3"/>
    <mergeCell ref="A5:A7"/>
    <mergeCell ref="A8:A10"/>
    <mergeCell ref="A14:A16"/>
    <mergeCell ref="A11:A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zoomScaleNormal="100" workbookViewId="0">
      <selection activeCell="A42" sqref="A42"/>
    </sheetView>
  </sheetViews>
  <sheetFormatPr baseColWidth="10" defaultRowHeight="15" x14ac:dyDescent="0.25"/>
  <cols>
    <col min="1" max="1" width="27.140625" customWidth="1"/>
    <col min="2" max="2" width="28.5703125" customWidth="1"/>
  </cols>
  <sheetData>
    <row r="1" spans="1:12" x14ac:dyDescent="0.25">
      <c r="A1" s="162" t="s">
        <v>202</v>
      </c>
      <c r="B1" s="162"/>
      <c r="C1" s="162"/>
      <c r="D1" s="162"/>
      <c r="E1" s="162"/>
      <c r="F1" s="162"/>
      <c r="G1" s="162"/>
      <c r="H1" s="162"/>
      <c r="I1" s="162"/>
      <c r="J1" s="162"/>
      <c r="K1" s="162"/>
    </row>
    <row r="3" spans="1:12" x14ac:dyDescent="0.25">
      <c r="A3" s="163" t="s">
        <v>203</v>
      </c>
      <c r="B3" s="163"/>
      <c r="C3" s="163"/>
      <c r="D3" s="163"/>
      <c r="E3" s="163"/>
      <c r="F3" s="163"/>
      <c r="G3" s="163"/>
    </row>
    <row r="4" spans="1:12" x14ac:dyDescent="0.25">
      <c r="A4" s="107" t="s">
        <v>7</v>
      </c>
      <c r="B4" s="108"/>
      <c r="C4" s="109">
        <v>2016</v>
      </c>
      <c r="D4" s="109">
        <v>2017</v>
      </c>
      <c r="E4" s="109">
        <v>2018</v>
      </c>
      <c r="F4" s="109">
        <v>2019</v>
      </c>
      <c r="G4" s="109">
        <v>2020</v>
      </c>
    </row>
    <row r="5" spans="1:12" x14ac:dyDescent="0.25">
      <c r="A5" s="165" t="s">
        <v>3</v>
      </c>
      <c r="B5" s="12" t="s">
        <v>311</v>
      </c>
      <c r="C5" s="88">
        <v>1196116</v>
      </c>
      <c r="D5" s="88">
        <v>1397725</v>
      </c>
      <c r="E5" s="88">
        <v>916046</v>
      </c>
      <c r="F5" s="88">
        <v>875623</v>
      </c>
      <c r="G5" s="88">
        <v>386740</v>
      </c>
      <c r="I5" s="159"/>
      <c r="J5" s="159"/>
      <c r="K5" s="159"/>
      <c r="L5" s="160"/>
    </row>
    <row r="6" spans="1:12" x14ac:dyDescent="0.25">
      <c r="A6" s="165"/>
      <c r="B6" s="12" t="s">
        <v>261</v>
      </c>
      <c r="C6" s="88">
        <v>2722466.2683461499</v>
      </c>
      <c r="D6" s="88">
        <v>3315347.6883412902</v>
      </c>
      <c r="E6" s="88">
        <v>2836790.5244294601</v>
      </c>
      <c r="F6" s="88">
        <v>3410183.8254358</v>
      </c>
      <c r="G6" s="88">
        <v>1413919.38922855</v>
      </c>
      <c r="I6" s="159"/>
      <c r="J6" s="159"/>
      <c r="K6" s="159"/>
      <c r="L6" s="160"/>
    </row>
    <row r="7" spans="1:12" x14ac:dyDescent="0.25">
      <c r="A7" s="165"/>
      <c r="B7" s="89" t="s">
        <v>204</v>
      </c>
      <c r="C7" s="118">
        <v>2.2760888311385767</v>
      </c>
      <c r="D7" s="118">
        <v>2.3719599265529987</v>
      </c>
      <c r="E7" s="118">
        <v>3.0967773719108647</v>
      </c>
      <c r="F7" s="118">
        <v>3.894580002393496</v>
      </c>
      <c r="G7" s="118">
        <v>3.6559946972864199</v>
      </c>
    </row>
    <row r="8" spans="1:12" x14ac:dyDescent="0.25">
      <c r="A8" s="165" t="s">
        <v>4</v>
      </c>
      <c r="B8" s="12" t="s">
        <v>311</v>
      </c>
      <c r="C8" s="88">
        <v>720130.19300581794</v>
      </c>
      <c r="D8" s="88">
        <v>928224.029333969</v>
      </c>
      <c r="E8" s="88">
        <v>1072487.43111517</v>
      </c>
      <c r="F8" s="88">
        <v>1798173.1335982401</v>
      </c>
      <c r="G8" s="88">
        <v>1776210.5223200801</v>
      </c>
    </row>
    <row r="9" spans="1:12" x14ac:dyDescent="0.25">
      <c r="A9" s="165"/>
      <c r="B9" s="12" t="s">
        <v>261</v>
      </c>
      <c r="C9" s="88">
        <v>2209791.8850961099</v>
      </c>
      <c r="D9" s="88">
        <v>2696612.74936877</v>
      </c>
      <c r="E9" s="88">
        <v>3083809.88912023</v>
      </c>
      <c r="F9" s="88">
        <v>5732429.83383926</v>
      </c>
      <c r="G9" s="88">
        <v>6203355.09421991</v>
      </c>
    </row>
    <row r="10" spans="1:12" x14ac:dyDescent="0.25">
      <c r="A10" s="165"/>
      <c r="B10" s="89" t="s">
        <v>204</v>
      </c>
      <c r="C10" s="118">
        <v>3.0686005205148468</v>
      </c>
      <c r="D10" s="118">
        <v>2.905131373622893</v>
      </c>
      <c r="E10" s="118">
        <v>2.8753809132417443</v>
      </c>
      <c r="F10" s="118">
        <v>3.1879187419335775</v>
      </c>
      <c r="G10" s="118">
        <v>3.4924661329655389</v>
      </c>
    </row>
    <row r="11" spans="1:12" x14ac:dyDescent="0.25">
      <c r="A11" s="166" t="s">
        <v>264</v>
      </c>
      <c r="B11" s="12" t="s">
        <v>311</v>
      </c>
      <c r="C11" s="88" t="s">
        <v>265</v>
      </c>
      <c r="D11" s="88" t="s">
        <v>265</v>
      </c>
      <c r="E11" s="88" t="s">
        <v>265</v>
      </c>
      <c r="F11" s="88" t="s">
        <v>265</v>
      </c>
      <c r="G11" s="88">
        <v>52558</v>
      </c>
    </row>
    <row r="12" spans="1:12" x14ac:dyDescent="0.25">
      <c r="A12" s="166"/>
      <c r="B12" s="12" t="s">
        <v>261</v>
      </c>
      <c r="C12" s="88" t="s">
        <v>265</v>
      </c>
      <c r="D12" s="88" t="s">
        <v>265</v>
      </c>
      <c r="E12" s="88" t="s">
        <v>265</v>
      </c>
      <c r="F12" s="88" t="s">
        <v>265</v>
      </c>
      <c r="G12" s="88">
        <v>300279.52941301803</v>
      </c>
    </row>
    <row r="13" spans="1:12" x14ac:dyDescent="0.25">
      <c r="A13" s="166"/>
      <c r="B13" s="89" t="s">
        <v>204</v>
      </c>
      <c r="C13" s="90" t="s">
        <v>265</v>
      </c>
      <c r="D13" s="90" t="s">
        <v>265</v>
      </c>
      <c r="E13" s="90" t="s">
        <v>265</v>
      </c>
      <c r="F13" s="118" t="s">
        <v>265</v>
      </c>
      <c r="G13" s="118">
        <v>5.7132982498005633</v>
      </c>
    </row>
    <row r="14" spans="1:12" x14ac:dyDescent="0.25">
      <c r="A14" s="166" t="s">
        <v>199</v>
      </c>
      <c r="B14" s="12" t="s">
        <v>311</v>
      </c>
      <c r="C14" s="88">
        <v>38614</v>
      </c>
      <c r="D14" s="88">
        <v>47740</v>
      </c>
      <c r="E14" s="88">
        <v>45900</v>
      </c>
      <c r="F14" s="88">
        <v>44407</v>
      </c>
      <c r="G14" s="88">
        <v>44478</v>
      </c>
    </row>
    <row r="15" spans="1:12" x14ac:dyDescent="0.25">
      <c r="A15" s="166"/>
      <c r="B15" s="12" t="s">
        <v>261</v>
      </c>
      <c r="C15" s="88">
        <v>574582.54928840301</v>
      </c>
      <c r="D15" s="88">
        <v>701521.41798282799</v>
      </c>
      <c r="E15" s="88">
        <v>684129.41501555499</v>
      </c>
      <c r="F15" s="88">
        <v>653498.19303261803</v>
      </c>
      <c r="G15" s="88">
        <v>684284.03445716703</v>
      </c>
    </row>
    <row r="16" spans="1:12" x14ac:dyDescent="0.25">
      <c r="A16" s="166"/>
      <c r="B16" s="89" t="s">
        <v>204</v>
      </c>
      <c r="C16" s="118">
        <v>14.880161322017999</v>
      </c>
      <c r="D16" s="118">
        <v>14.694625429049601</v>
      </c>
      <c r="E16" s="118">
        <v>14.904780283563289</v>
      </c>
      <c r="F16" s="118">
        <v>14.716107663940775</v>
      </c>
      <c r="G16" s="118">
        <v>15.384775269957441</v>
      </c>
    </row>
    <row r="17" spans="1:8" x14ac:dyDescent="0.25">
      <c r="A17" s="167" t="s">
        <v>301</v>
      </c>
      <c r="B17" s="86" t="s">
        <v>312</v>
      </c>
      <c r="C17" s="88">
        <v>1717145.0452467899</v>
      </c>
      <c r="D17" s="88">
        <v>2101398.8462857599</v>
      </c>
      <c r="E17" s="88">
        <v>1774177.49435355</v>
      </c>
      <c r="F17" s="88">
        <v>2381921.5273270598</v>
      </c>
      <c r="G17" s="88">
        <v>2080163.0942401099</v>
      </c>
    </row>
    <row r="18" spans="1:8" x14ac:dyDescent="0.25">
      <c r="A18" s="167"/>
      <c r="B18" s="12" t="s">
        <v>261</v>
      </c>
      <c r="C18" s="88">
        <v>4289928.7799525596</v>
      </c>
      <c r="D18" s="88">
        <v>5313528.9812946599</v>
      </c>
      <c r="E18" s="88">
        <v>5175851.5262187896</v>
      </c>
      <c r="F18" s="88">
        <v>7485993.56015456</v>
      </c>
      <c r="G18" s="88">
        <v>7025264.5132593596</v>
      </c>
    </row>
    <row r="19" spans="1:8" x14ac:dyDescent="0.25">
      <c r="A19" s="167"/>
      <c r="B19" s="89" t="s">
        <v>204</v>
      </c>
      <c r="C19" s="118">
        <v>2.4982914470897284</v>
      </c>
      <c r="D19" s="118">
        <v>2.5285675733030724</v>
      </c>
      <c r="E19" s="118">
        <v>2.9173245307706339</v>
      </c>
      <c r="F19" s="118">
        <v>3.1428380298301337</v>
      </c>
      <c r="G19" s="118">
        <v>3.3772662022088755</v>
      </c>
    </row>
    <row r="20" spans="1:8" x14ac:dyDescent="0.25">
      <c r="A20" s="168" t="s">
        <v>302</v>
      </c>
      <c r="B20" s="87" t="s">
        <v>313</v>
      </c>
      <c r="C20" s="91">
        <v>1738594.1595004699</v>
      </c>
      <c r="D20" s="91">
        <v>2122610.6197627499</v>
      </c>
      <c r="E20" s="91">
        <v>1799156.9157564</v>
      </c>
      <c r="F20" s="91">
        <v>2407652.2738309498</v>
      </c>
      <c r="G20" s="91">
        <v>2112082.0037849201</v>
      </c>
    </row>
    <row r="21" spans="1:8" x14ac:dyDescent="0.25">
      <c r="A21" s="168"/>
      <c r="B21" s="87" t="s">
        <v>261</v>
      </c>
      <c r="C21" s="92">
        <v>4808016.1897071702</v>
      </c>
      <c r="D21" s="92">
        <v>5923515.7065678099</v>
      </c>
      <c r="E21" s="92">
        <v>5779502.3461301802</v>
      </c>
      <c r="F21" s="92">
        <v>8072481.3762115603</v>
      </c>
      <c r="G21" s="92">
        <v>7662577.2096454604</v>
      </c>
    </row>
    <row r="22" spans="1:8" x14ac:dyDescent="0.25">
      <c r="A22" s="168"/>
      <c r="B22" s="93" t="s">
        <v>204</v>
      </c>
      <c r="C22" s="117">
        <v>2.76546206222653</v>
      </c>
      <c r="D22" s="117">
        <v>2.7906746774073419</v>
      </c>
      <c r="E22" s="117">
        <v>3.2123392326235019</v>
      </c>
      <c r="F22" s="117">
        <v>3.3528435413835673</v>
      </c>
      <c r="G22" s="117">
        <v>3.6279733437971968</v>
      </c>
    </row>
    <row r="23" spans="1:8" x14ac:dyDescent="0.25">
      <c r="A23" s="164" t="s">
        <v>200</v>
      </c>
      <c r="B23" s="164"/>
      <c r="C23" s="164"/>
      <c r="D23" s="164"/>
      <c r="E23" s="164"/>
      <c r="F23" s="164"/>
      <c r="G23" s="164"/>
      <c r="H23" s="164"/>
    </row>
    <row r="24" spans="1:8" x14ac:dyDescent="0.25">
      <c r="A24" s="164" t="s">
        <v>303</v>
      </c>
      <c r="B24" s="164"/>
      <c r="C24" s="164"/>
      <c r="D24" s="164"/>
      <c r="E24" s="164"/>
      <c r="F24" s="164"/>
      <c r="G24" s="164"/>
      <c r="H24" s="84"/>
    </row>
    <row r="25" spans="1:8" x14ac:dyDescent="0.25">
      <c r="A25" s="35" t="s">
        <v>300</v>
      </c>
      <c r="B25" s="35"/>
      <c r="C25" s="35"/>
      <c r="D25" s="35"/>
      <c r="E25" s="35"/>
      <c r="F25" s="35"/>
      <c r="G25" s="35"/>
      <c r="H25" s="84"/>
    </row>
    <row r="26" spans="1:8" x14ac:dyDescent="0.25">
      <c r="A26" s="164" t="s">
        <v>177</v>
      </c>
      <c r="B26" s="164"/>
      <c r="C26" s="164"/>
      <c r="D26" s="164"/>
      <c r="E26" s="164"/>
      <c r="F26" s="164"/>
      <c r="G26" s="164"/>
      <c r="H26" s="84"/>
    </row>
    <row r="27" spans="1:8" x14ac:dyDescent="0.25">
      <c r="A27" s="164" t="s">
        <v>201</v>
      </c>
      <c r="B27" s="164"/>
      <c r="C27" s="164"/>
      <c r="D27" s="164"/>
      <c r="E27" s="164"/>
      <c r="F27" s="164"/>
      <c r="G27" s="164"/>
      <c r="H27" s="84"/>
    </row>
  </sheetData>
  <mergeCells count="12">
    <mergeCell ref="A1:K1"/>
    <mergeCell ref="A3:G3"/>
    <mergeCell ref="A27:G27"/>
    <mergeCell ref="A5:A7"/>
    <mergeCell ref="A8:A10"/>
    <mergeCell ref="A14:A16"/>
    <mergeCell ref="A17:A19"/>
    <mergeCell ref="A20:A22"/>
    <mergeCell ref="A23:H23"/>
    <mergeCell ref="A24:G24"/>
    <mergeCell ref="A26:G26"/>
    <mergeCell ref="A11:A1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zoomScaleNormal="100" workbookViewId="0">
      <selection activeCell="B6" sqref="B6"/>
    </sheetView>
  </sheetViews>
  <sheetFormatPr baseColWidth="10" defaultRowHeight="15" x14ac:dyDescent="0.25"/>
  <cols>
    <col min="1" max="1" width="31.42578125" customWidth="1"/>
    <col min="2" max="2" width="24.42578125" customWidth="1"/>
  </cols>
  <sheetData>
    <row r="1" spans="1:9" x14ac:dyDescent="0.25">
      <c r="A1" s="177" t="s">
        <v>290</v>
      </c>
      <c r="B1" s="177"/>
      <c r="C1" s="177"/>
      <c r="D1" s="177"/>
      <c r="E1" s="177"/>
      <c r="F1" s="177"/>
      <c r="G1" s="177"/>
      <c r="H1" s="37"/>
      <c r="I1" s="37"/>
    </row>
    <row r="2" spans="1:9" x14ac:dyDescent="0.25">
      <c r="A2" s="177" t="s">
        <v>232</v>
      </c>
      <c r="B2" s="177"/>
      <c r="C2" s="177"/>
      <c r="D2" s="177"/>
      <c r="E2" s="177"/>
      <c r="F2" s="177"/>
      <c r="G2" s="177"/>
      <c r="H2" s="37"/>
      <c r="I2" s="37"/>
    </row>
    <row r="3" spans="1:9" x14ac:dyDescent="0.25">
      <c r="A3" s="177" t="s">
        <v>233</v>
      </c>
      <c r="B3" s="177"/>
      <c r="C3" s="177"/>
      <c r="D3" s="177"/>
      <c r="E3" s="177"/>
      <c r="F3" s="177"/>
      <c r="G3" s="177"/>
      <c r="H3" s="37"/>
      <c r="I3" s="37"/>
    </row>
    <row r="4" spans="1:9" x14ac:dyDescent="0.25">
      <c r="A4" s="101" t="s">
        <v>6</v>
      </c>
      <c r="B4" s="102"/>
      <c r="C4" s="109">
        <v>2016</v>
      </c>
      <c r="D4" s="109">
        <v>2017</v>
      </c>
      <c r="E4" s="109">
        <v>2018</v>
      </c>
      <c r="F4" s="109">
        <v>2019</v>
      </c>
      <c r="G4" s="109">
        <v>2020</v>
      </c>
    </row>
    <row r="5" spans="1:9" x14ac:dyDescent="0.25">
      <c r="A5" s="166" t="s">
        <v>8</v>
      </c>
      <c r="B5" s="12" t="s">
        <v>311</v>
      </c>
      <c r="C5" s="88">
        <v>294579.56473377498</v>
      </c>
      <c r="D5" s="88">
        <v>466162.82678887702</v>
      </c>
      <c r="E5" s="88">
        <v>496006.86350103503</v>
      </c>
      <c r="F5" s="88">
        <v>874668.71847884904</v>
      </c>
      <c r="G5" s="88">
        <v>693625.39534048003</v>
      </c>
    </row>
    <row r="6" spans="1:9" x14ac:dyDescent="0.25">
      <c r="A6" s="166"/>
      <c r="B6" s="12" t="s">
        <v>320</v>
      </c>
      <c r="C6" s="88">
        <v>757039.48278517695</v>
      </c>
      <c r="D6" s="88">
        <v>1113857.7047101201</v>
      </c>
      <c r="E6" s="88">
        <v>1145217.4708481201</v>
      </c>
      <c r="F6" s="88">
        <v>1834462.5129051199</v>
      </c>
      <c r="G6" s="88">
        <v>1496906.8289058099</v>
      </c>
    </row>
    <row r="7" spans="1:9" x14ac:dyDescent="0.25">
      <c r="A7" s="166"/>
      <c r="B7" s="89" t="s">
        <v>204</v>
      </c>
      <c r="C7" s="118">
        <v>2.5698981647601662</v>
      </c>
      <c r="D7" s="118">
        <v>2.3894176899149899</v>
      </c>
      <c r="E7" s="118">
        <v>2.3088742417084118</v>
      </c>
      <c r="F7" s="118">
        <v>2.0973226481626828</v>
      </c>
      <c r="G7" s="118">
        <v>2.1580911526040985</v>
      </c>
    </row>
    <row r="8" spans="1:9" x14ac:dyDescent="0.25">
      <c r="A8" s="166" t="s">
        <v>9</v>
      </c>
      <c r="B8" s="12" t="s">
        <v>311</v>
      </c>
      <c r="C8" s="88">
        <v>653719.99376658001</v>
      </c>
      <c r="D8" s="88">
        <v>732894.51901403605</v>
      </c>
      <c r="E8" s="88">
        <v>332709.180870665</v>
      </c>
      <c r="F8" s="88">
        <v>273071.32565373997</v>
      </c>
      <c r="G8" s="88">
        <v>186189.975800702</v>
      </c>
    </row>
    <row r="9" spans="1:9" x14ac:dyDescent="0.25">
      <c r="A9" s="166"/>
      <c r="B9" s="12" t="s">
        <v>320</v>
      </c>
      <c r="C9" s="88">
        <v>450716.87310158298</v>
      </c>
      <c r="D9" s="88">
        <v>502677.99428973597</v>
      </c>
      <c r="E9" s="88">
        <v>230607.884101904</v>
      </c>
      <c r="F9" s="88">
        <v>181345.90547665401</v>
      </c>
      <c r="G9" s="88">
        <v>121764.65163188201</v>
      </c>
    </row>
    <row r="10" spans="1:9" x14ac:dyDescent="0.25">
      <c r="A10" s="166"/>
      <c r="B10" s="89" t="s">
        <v>204</v>
      </c>
      <c r="C10" s="118">
        <v>0.68946472098039857</v>
      </c>
      <c r="D10" s="118">
        <v>0.6858804115031305</v>
      </c>
      <c r="E10" s="118">
        <v>0.69312149276562607</v>
      </c>
      <c r="F10" s="118">
        <v>0.66409720992311116</v>
      </c>
      <c r="G10" s="118">
        <v>0.65398070496673277</v>
      </c>
    </row>
    <row r="11" spans="1:9" x14ac:dyDescent="0.25">
      <c r="A11" s="166" t="s">
        <v>10</v>
      </c>
      <c r="B11" s="12" t="s">
        <v>311</v>
      </c>
      <c r="C11" s="88">
        <v>399400.65323210199</v>
      </c>
      <c r="D11" s="88">
        <v>438850.734633482</v>
      </c>
      <c r="E11" s="88">
        <v>428686.238616221</v>
      </c>
      <c r="F11" s="88">
        <v>532818.12823954294</v>
      </c>
      <c r="G11" s="88">
        <v>424261.188999996</v>
      </c>
    </row>
    <row r="12" spans="1:9" x14ac:dyDescent="0.25">
      <c r="A12" s="166"/>
      <c r="B12" s="12" t="s">
        <v>320</v>
      </c>
      <c r="C12" s="88">
        <v>1731749.7285807999</v>
      </c>
      <c r="D12" s="88">
        <v>2015054.40710603</v>
      </c>
      <c r="E12" s="88">
        <v>2093062.90257838</v>
      </c>
      <c r="F12" s="88">
        <v>3267546.8327697199</v>
      </c>
      <c r="G12" s="88">
        <v>3134333.1000042101</v>
      </c>
    </row>
    <row r="13" spans="1:9" x14ac:dyDescent="0.25">
      <c r="A13" s="166"/>
      <c r="B13" s="89" t="s">
        <v>204</v>
      </c>
      <c r="C13" s="118">
        <v>4.3358710471974007</v>
      </c>
      <c r="D13" s="118">
        <v>4.5916623764774069</v>
      </c>
      <c r="E13" s="118">
        <v>4.8825054644503831</v>
      </c>
      <c r="F13" s="118">
        <v>6.1325744369206312</v>
      </c>
      <c r="G13" s="118">
        <v>7.3877441096886187</v>
      </c>
    </row>
    <row r="14" spans="1:9" x14ac:dyDescent="0.25">
      <c r="A14" s="166" t="s">
        <v>5</v>
      </c>
      <c r="B14" s="115" t="s">
        <v>322</v>
      </c>
      <c r="C14" s="88">
        <v>4233.4389542483696</v>
      </c>
      <c r="D14" s="88">
        <v>5503.6600536400501</v>
      </c>
      <c r="E14" s="88">
        <v>7551.4698882541697</v>
      </c>
      <c r="F14" s="88">
        <v>13684.1244466811</v>
      </c>
      <c r="G14" s="88">
        <v>25268.415178874799</v>
      </c>
    </row>
    <row r="15" spans="1:9" x14ac:dyDescent="0.25">
      <c r="A15" s="166"/>
      <c r="B15" s="12" t="s">
        <v>320</v>
      </c>
      <c r="C15" s="88">
        <v>10559.1628329999</v>
      </c>
      <c r="D15" s="88">
        <v>13452.280869243201</v>
      </c>
      <c r="E15" s="88">
        <v>18099.803194148801</v>
      </c>
      <c r="F15" s="88">
        <v>35515.497675268998</v>
      </c>
      <c r="G15" s="88">
        <v>70956.398799199</v>
      </c>
    </row>
    <row r="16" spans="1:9" x14ac:dyDescent="0.25">
      <c r="A16" s="166"/>
      <c r="B16" s="89" t="s">
        <v>204</v>
      </c>
      <c r="C16" s="118">
        <v>2.4942282024413029</v>
      </c>
      <c r="D16" s="118">
        <v>2.4442426927051999</v>
      </c>
      <c r="E16" s="118">
        <v>2.3968582887818823</v>
      </c>
      <c r="F16" s="118">
        <v>2.5953796177206501</v>
      </c>
      <c r="G16" s="118">
        <v>2.8081064165243261</v>
      </c>
    </row>
    <row r="17" spans="1:7" x14ac:dyDescent="0.25">
      <c r="A17" s="166" t="s">
        <v>205</v>
      </c>
      <c r="B17" s="12" t="s">
        <v>260</v>
      </c>
      <c r="C17" s="88">
        <v>1867.12108637343</v>
      </c>
      <c r="D17" s="88">
        <v>2447.7029649423898</v>
      </c>
      <c r="E17" s="88">
        <v>1857.9727925920799</v>
      </c>
      <c r="F17" s="88">
        <v>2519.0013897591298</v>
      </c>
      <c r="G17" s="88">
        <v>3024.9742006563301</v>
      </c>
    </row>
    <row r="18" spans="1:7" x14ac:dyDescent="0.25">
      <c r="A18" s="166"/>
      <c r="B18" s="12" t="s">
        <v>320</v>
      </c>
      <c r="C18" s="88">
        <v>7532.3485340524803</v>
      </c>
      <c r="D18" s="88">
        <v>9355.9660118802494</v>
      </c>
      <c r="E18" s="88">
        <v>7042.0872731845702</v>
      </c>
      <c r="F18" s="88">
        <v>8766.20587302085</v>
      </c>
      <c r="G18" s="88">
        <v>11224.271250879799</v>
      </c>
    </row>
    <row r="19" spans="1:7" x14ac:dyDescent="0.25">
      <c r="A19" s="166"/>
      <c r="B19" s="89" t="s">
        <v>204</v>
      </c>
      <c r="C19" s="118">
        <v>4.0342046314108133</v>
      </c>
      <c r="D19" s="118">
        <v>3.8223453359670443</v>
      </c>
      <c r="E19" s="118">
        <v>3.7901993512833254</v>
      </c>
      <c r="F19" s="118">
        <v>3.480032170152588</v>
      </c>
      <c r="G19" s="118">
        <v>3.7105345389208488</v>
      </c>
    </row>
    <row r="20" spans="1:7" x14ac:dyDescent="0.25">
      <c r="A20" s="194" t="s">
        <v>234</v>
      </c>
      <c r="B20" s="194"/>
      <c r="C20" s="195"/>
      <c r="D20" s="195"/>
      <c r="E20" s="195"/>
      <c r="F20" s="195"/>
      <c r="G20" s="195"/>
    </row>
    <row r="21" spans="1:7" x14ac:dyDescent="0.25">
      <c r="A21" s="164" t="s">
        <v>235</v>
      </c>
      <c r="B21" s="164"/>
      <c r="C21" s="164"/>
      <c r="D21" s="164"/>
      <c r="E21" s="164"/>
      <c r="F21" s="164"/>
      <c r="G21" s="164"/>
    </row>
  </sheetData>
  <mergeCells count="10">
    <mergeCell ref="A14:A16"/>
    <mergeCell ref="A17:A19"/>
    <mergeCell ref="A20:G20"/>
    <mergeCell ref="A21:G21"/>
    <mergeCell ref="A1:G1"/>
    <mergeCell ref="A2:G2"/>
    <mergeCell ref="A3:G3"/>
    <mergeCell ref="A5:A7"/>
    <mergeCell ref="A8:A10"/>
    <mergeCell ref="A11:A1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zoomScaleNormal="100" workbookViewId="0">
      <selection activeCell="I19" sqref="I19"/>
    </sheetView>
  </sheetViews>
  <sheetFormatPr baseColWidth="10" defaultRowHeight="15" x14ac:dyDescent="0.25"/>
  <cols>
    <col min="1" max="1" width="31.42578125" customWidth="1"/>
    <col min="2" max="2" width="24.42578125" customWidth="1"/>
  </cols>
  <sheetData>
    <row r="1" spans="1:9" x14ac:dyDescent="0.25">
      <c r="A1" s="177" t="s">
        <v>291</v>
      </c>
      <c r="B1" s="177"/>
      <c r="C1" s="177"/>
      <c r="D1" s="177"/>
      <c r="E1" s="177"/>
      <c r="F1" s="177"/>
      <c r="G1" s="177"/>
      <c r="H1" s="37"/>
      <c r="I1" s="37"/>
    </row>
    <row r="2" spans="1:9" x14ac:dyDescent="0.25">
      <c r="A2" s="177" t="s">
        <v>232</v>
      </c>
      <c r="B2" s="177"/>
      <c r="C2" s="177"/>
      <c r="D2" s="177"/>
      <c r="E2" s="177"/>
      <c r="F2" s="177"/>
      <c r="G2" s="177"/>
      <c r="H2" s="37"/>
      <c r="I2" s="37"/>
    </row>
    <row r="3" spans="1:9" x14ac:dyDescent="0.25">
      <c r="A3" s="177" t="s">
        <v>233</v>
      </c>
      <c r="B3" s="177"/>
      <c r="C3" s="177"/>
      <c r="D3" s="177"/>
      <c r="E3" s="177"/>
      <c r="F3" s="177"/>
      <c r="G3" s="177"/>
      <c r="H3" s="37"/>
      <c r="I3" s="37"/>
    </row>
    <row r="4" spans="1:9" x14ac:dyDescent="0.25">
      <c r="A4" s="101" t="s">
        <v>6</v>
      </c>
      <c r="B4" s="102"/>
      <c r="C4" s="109">
        <v>2016</v>
      </c>
      <c r="D4" s="109">
        <v>2017</v>
      </c>
      <c r="E4" s="109">
        <v>2018</v>
      </c>
      <c r="F4" s="109">
        <v>2019</v>
      </c>
      <c r="G4" s="109">
        <v>2020</v>
      </c>
    </row>
    <row r="5" spans="1:9" x14ac:dyDescent="0.25">
      <c r="A5" s="166" t="s">
        <v>8</v>
      </c>
      <c r="B5" s="12" t="s">
        <v>311</v>
      </c>
      <c r="C5" s="88">
        <v>163892.169775394</v>
      </c>
      <c r="D5" s="88">
        <v>201609.545597644</v>
      </c>
      <c r="E5" s="88">
        <v>223672.56360404301</v>
      </c>
      <c r="F5" s="88">
        <v>358254.377753879</v>
      </c>
      <c r="G5" s="88">
        <v>376286.72976703098</v>
      </c>
    </row>
    <row r="6" spans="1:9" x14ac:dyDescent="0.25">
      <c r="A6" s="166"/>
      <c r="B6" s="12" t="s">
        <v>320</v>
      </c>
      <c r="C6" s="88">
        <v>693299.62304858502</v>
      </c>
      <c r="D6" s="88">
        <v>833754.36121743894</v>
      </c>
      <c r="E6" s="88">
        <v>818831.06485303002</v>
      </c>
      <c r="F6" s="88">
        <v>1179462.3149099699</v>
      </c>
      <c r="G6" s="88">
        <v>1205064.43308148</v>
      </c>
    </row>
    <row r="7" spans="1:9" x14ac:dyDescent="0.25">
      <c r="A7" s="166"/>
      <c r="B7" s="89" t="s">
        <v>204</v>
      </c>
      <c r="C7" s="118">
        <v>4.2302181001003127</v>
      </c>
      <c r="D7" s="118">
        <v>4.1354905034178211</v>
      </c>
      <c r="E7" s="118">
        <v>3.660847140387625</v>
      </c>
      <c r="F7" s="118">
        <v>3.2922481570351145</v>
      </c>
      <c r="G7" s="118">
        <v>3.2025164263102424</v>
      </c>
    </row>
    <row r="8" spans="1:9" x14ac:dyDescent="0.25">
      <c r="A8" s="166" t="s">
        <v>9</v>
      </c>
      <c r="B8" s="12" t="s">
        <v>311</v>
      </c>
      <c r="C8" s="88">
        <v>154392.51516656301</v>
      </c>
      <c r="D8" s="88">
        <v>191288.05294040299</v>
      </c>
      <c r="E8" s="88">
        <v>120245.779507488</v>
      </c>
      <c r="F8" s="88">
        <v>117724.482668867</v>
      </c>
      <c r="G8" s="88">
        <v>89133.093951890594</v>
      </c>
    </row>
    <row r="9" spans="1:9" x14ac:dyDescent="0.25">
      <c r="A9" s="166"/>
      <c r="B9" s="12" t="s">
        <v>320</v>
      </c>
      <c r="C9" s="88">
        <v>83112.317366871095</v>
      </c>
      <c r="D9" s="88">
        <v>100680.301203191</v>
      </c>
      <c r="E9" s="88">
        <v>63673.386575291901</v>
      </c>
      <c r="F9" s="88">
        <v>61204.3916186891</v>
      </c>
      <c r="G9" s="88">
        <v>43927.735993929098</v>
      </c>
    </row>
    <row r="10" spans="1:9" x14ac:dyDescent="0.25">
      <c r="A10" s="166"/>
      <c r="B10" s="89" t="s">
        <v>204</v>
      </c>
      <c r="C10" s="118">
        <v>0.53831830692833249</v>
      </c>
      <c r="D10" s="118">
        <v>0.52632822413932245</v>
      </c>
      <c r="E10" s="118">
        <v>0.529526997422199</v>
      </c>
      <c r="F10" s="118">
        <v>0.51989518434193127</v>
      </c>
      <c r="G10" s="118">
        <v>0.49283306621936634</v>
      </c>
    </row>
    <row r="11" spans="1:9" x14ac:dyDescent="0.25">
      <c r="A11" s="166" t="s">
        <v>10</v>
      </c>
      <c r="B11" s="12" t="s">
        <v>311</v>
      </c>
      <c r="C11" s="88">
        <v>184204.842269466</v>
      </c>
      <c r="D11" s="88">
        <v>236631.60757258299</v>
      </c>
      <c r="E11" s="88">
        <v>273686.97973867803</v>
      </c>
      <c r="F11" s="88">
        <v>330984.776427406</v>
      </c>
      <c r="G11" s="88">
        <v>360447.01829010597</v>
      </c>
    </row>
    <row r="12" spans="1:9" x14ac:dyDescent="0.25">
      <c r="A12" s="166"/>
      <c r="B12" s="12" t="s">
        <v>320</v>
      </c>
      <c r="C12" s="88">
        <v>531188.02589705097</v>
      </c>
      <c r="D12" s="88">
        <v>670416.69543463003</v>
      </c>
      <c r="E12" s="88">
        <v>744099.30165877705</v>
      </c>
      <c r="F12" s="88">
        <v>849780.75565586705</v>
      </c>
      <c r="G12" s="88">
        <v>876296.99208108103</v>
      </c>
    </row>
    <row r="13" spans="1:9" x14ac:dyDescent="0.25">
      <c r="A13" s="166"/>
      <c r="B13" s="89" t="s">
        <v>204</v>
      </c>
      <c r="C13" s="118">
        <v>2.8836811201737951</v>
      </c>
      <c r="D13" s="118">
        <v>2.8331662972326734</v>
      </c>
      <c r="E13" s="118">
        <v>2.7187968619086607</v>
      </c>
      <c r="F13" s="118">
        <v>2.567431544218612</v>
      </c>
      <c r="G13" s="118">
        <v>2.43113952291261</v>
      </c>
    </row>
    <row r="14" spans="1:9" x14ac:dyDescent="0.25">
      <c r="A14" s="166" t="s">
        <v>5</v>
      </c>
      <c r="B14" s="115" t="s">
        <v>322</v>
      </c>
      <c r="C14" s="88">
        <v>11578.5610457516</v>
      </c>
      <c r="D14" s="88">
        <v>24433.339946359902</v>
      </c>
      <c r="E14" s="88">
        <v>25358.5301117458</v>
      </c>
      <c r="F14" s="88">
        <v>31906.8755533189</v>
      </c>
      <c r="G14" s="88">
        <v>33657.536765795798</v>
      </c>
    </row>
    <row r="15" spans="1:9" x14ac:dyDescent="0.25">
      <c r="A15" s="166"/>
      <c r="B15" s="12" t="s">
        <v>320</v>
      </c>
      <c r="C15" s="88">
        <v>19104.625725491798</v>
      </c>
      <c r="D15" s="88">
        <v>40453.610911501302</v>
      </c>
      <c r="E15" s="88">
        <v>41841.574684384599</v>
      </c>
      <c r="F15" s="88">
        <v>52671.094662980497</v>
      </c>
      <c r="G15" s="88">
        <v>55769.753976387699</v>
      </c>
    </row>
    <row r="16" spans="1:9" x14ac:dyDescent="0.25">
      <c r="A16" s="166"/>
      <c r="B16" s="89" t="s">
        <v>204</v>
      </c>
      <c r="C16" s="118">
        <v>1.6500000000001434</v>
      </c>
      <c r="D16" s="118">
        <v>1.6556725769097365</v>
      </c>
      <c r="E16" s="118">
        <v>1.6500000000001589</v>
      </c>
      <c r="F16" s="118">
        <v>1.6507756948800252</v>
      </c>
      <c r="G16" s="118">
        <v>1.6569766933468306</v>
      </c>
    </row>
    <row r="17" spans="1:7" x14ac:dyDescent="0.25">
      <c r="A17" s="166" t="s">
        <v>205</v>
      </c>
      <c r="B17" s="12" t="s">
        <v>260</v>
      </c>
      <c r="C17" s="88">
        <v>1936.87891362657</v>
      </c>
      <c r="D17" s="88">
        <v>6211.6435484000804</v>
      </c>
      <c r="E17" s="88">
        <v>6859.0272074079203</v>
      </c>
      <c r="F17" s="88">
        <v>9029.23859287296</v>
      </c>
      <c r="G17" s="88">
        <v>8141.1038654287604</v>
      </c>
    </row>
    <row r="18" spans="1:7" x14ac:dyDescent="0.25">
      <c r="A18" s="166"/>
      <c r="B18" s="12" t="s">
        <v>320</v>
      </c>
      <c r="C18" s="88">
        <v>1825.5249541129899</v>
      </c>
      <c r="D18" s="88">
        <v>5436.8195837677604</v>
      </c>
      <c r="E18" s="88">
        <v>5927.19618755596</v>
      </c>
      <c r="F18" s="88">
        <v>7766.1355425084103</v>
      </c>
      <c r="G18" s="88">
        <v>7023.1733227213999</v>
      </c>
    </row>
    <row r="19" spans="1:7" x14ac:dyDescent="0.25">
      <c r="A19" s="166"/>
      <c r="B19" s="89" t="s">
        <v>204</v>
      </c>
      <c r="C19" s="118">
        <v>0.94250855914111664</v>
      </c>
      <c r="D19" s="118">
        <v>0.87526264850920332</v>
      </c>
      <c r="E19" s="118">
        <v>0.86414530928736377</v>
      </c>
      <c r="F19" s="118">
        <v>0.86010968285171319</v>
      </c>
      <c r="G19" s="118">
        <v>0.8626807173589004</v>
      </c>
    </row>
    <row r="20" spans="1:7" x14ac:dyDescent="0.25">
      <c r="A20" s="194" t="s">
        <v>234</v>
      </c>
      <c r="B20" s="194"/>
      <c r="C20" s="195"/>
      <c r="D20" s="195"/>
      <c r="E20" s="195"/>
      <c r="F20" s="195"/>
      <c r="G20" s="195"/>
    </row>
    <row r="21" spans="1:7" x14ac:dyDescent="0.25">
      <c r="A21" s="164" t="s">
        <v>235</v>
      </c>
      <c r="B21" s="164"/>
      <c r="C21" s="164"/>
      <c r="D21" s="164"/>
      <c r="E21" s="164"/>
      <c r="F21" s="164"/>
      <c r="G21" s="164"/>
    </row>
  </sheetData>
  <mergeCells count="10">
    <mergeCell ref="A14:A16"/>
    <mergeCell ref="A17:A19"/>
    <mergeCell ref="A20:G20"/>
    <mergeCell ref="A21:G21"/>
    <mergeCell ref="A1:G1"/>
    <mergeCell ref="A2:G2"/>
    <mergeCell ref="A3:G3"/>
    <mergeCell ref="A5:A7"/>
    <mergeCell ref="A8:A10"/>
    <mergeCell ref="A11:A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zoomScaleNormal="100" workbookViewId="0">
      <selection activeCell="A37" sqref="A37"/>
    </sheetView>
  </sheetViews>
  <sheetFormatPr baseColWidth="10" defaultRowHeight="15" x14ac:dyDescent="0.25"/>
  <cols>
    <col min="1" max="1" width="29.7109375" customWidth="1"/>
    <col min="2" max="2" width="26.7109375" customWidth="1"/>
  </cols>
  <sheetData>
    <row r="1" spans="1:9" x14ac:dyDescent="0.25">
      <c r="A1" s="37" t="s">
        <v>274</v>
      </c>
      <c r="B1" s="37"/>
      <c r="C1" s="37"/>
      <c r="D1" s="37"/>
      <c r="E1" s="37"/>
      <c r="F1" s="132"/>
      <c r="G1" s="37"/>
    </row>
    <row r="2" spans="1:9" x14ac:dyDescent="0.25">
      <c r="A2" s="59" t="s">
        <v>6</v>
      </c>
      <c r="B2" s="107"/>
      <c r="C2" s="74">
        <v>2016</v>
      </c>
      <c r="D2" s="74">
        <v>2017</v>
      </c>
      <c r="E2" s="74">
        <v>2018</v>
      </c>
      <c r="F2" s="130">
        <v>2019</v>
      </c>
      <c r="G2" s="74">
        <v>2020</v>
      </c>
      <c r="I2" s="1"/>
    </row>
    <row r="3" spans="1:9" x14ac:dyDescent="0.25">
      <c r="A3" s="27" t="s">
        <v>8</v>
      </c>
      <c r="B3" s="12" t="s">
        <v>310</v>
      </c>
      <c r="C3" s="9">
        <v>458.47173450916705</v>
      </c>
      <c r="D3" s="9">
        <v>667.7723723969799</v>
      </c>
      <c r="E3" s="9">
        <v>719.679427096214</v>
      </c>
      <c r="F3" s="9">
        <v>1232.92309623453</v>
      </c>
      <c r="G3" s="9">
        <v>1069.91212510843</v>
      </c>
    </row>
    <row r="4" spans="1:9" x14ac:dyDescent="0.25">
      <c r="A4" s="27" t="s">
        <v>8</v>
      </c>
      <c r="B4" s="12" t="s">
        <v>315</v>
      </c>
      <c r="C4" s="20">
        <v>1.45033910583405</v>
      </c>
      <c r="D4" s="20">
        <v>1.9476120659278799</v>
      </c>
      <c r="E4" s="20">
        <v>1.9640485357013999</v>
      </c>
      <c r="F4" s="20">
        <v>3.0139248278159299</v>
      </c>
      <c r="G4" s="20">
        <v>2.70272097610933</v>
      </c>
    </row>
    <row r="5" spans="1:9" x14ac:dyDescent="0.25">
      <c r="A5" s="27" t="s">
        <v>9</v>
      </c>
      <c r="B5" s="12" t="s">
        <v>310</v>
      </c>
      <c r="C5" s="9">
        <v>808.11250893363206</v>
      </c>
      <c r="D5" s="9">
        <v>924.18257195690296</v>
      </c>
      <c r="E5" s="9">
        <v>452.954960376793</v>
      </c>
      <c r="F5" s="9">
        <v>390.79580832262002</v>
      </c>
      <c r="G5" s="9">
        <v>275.32306975230802</v>
      </c>
    </row>
    <row r="6" spans="1:9" x14ac:dyDescent="0.25">
      <c r="A6" s="27" t="s">
        <v>9</v>
      </c>
      <c r="B6" s="12" t="s">
        <v>315</v>
      </c>
      <c r="C6" s="20">
        <v>0.53382919046843402</v>
      </c>
      <c r="D6" s="20">
        <v>0.60335829549291298</v>
      </c>
      <c r="E6" s="20">
        <v>0.29428127067722698</v>
      </c>
      <c r="F6" s="20">
        <v>0.242550297095291</v>
      </c>
      <c r="G6" s="20">
        <v>0.165769066567445</v>
      </c>
    </row>
    <row r="7" spans="1:9" x14ac:dyDescent="0.25">
      <c r="A7" s="27" t="s">
        <v>10</v>
      </c>
      <c r="B7" s="12" t="s">
        <v>310</v>
      </c>
      <c r="C7" s="9">
        <v>583.60549550504197</v>
      </c>
      <c r="D7" s="9">
        <v>675.48234220268102</v>
      </c>
      <c r="E7" s="9">
        <v>702.37321835145906</v>
      </c>
      <c r="F7" s="9">
        <v>863.80290466346196</v>
      </c>
      <c r="G7" s="9">
        <v>784.70820728749402</v>
      </c>
    </row>
    <row r="8" spans="1:9" x14ac:dyDescent="0.25">
      <c r="A8" s="27" t="s">
        <v>10</v>
      </c>
      <c r="B8" s="12" t="s">
        <v>315</v>
      </c>
      <c r="C8" s="20">
        <v>2.26293775447723</v>
      </c>
      <c r="D8" s="20">
        <v>2.6854711025409297</v>
      </c>
      <c r="E8" s="20">
        <v>2.837162204238</v>
      </c>
      <c r="F8" s="20">
        <v>4.1173545533929499</v>
      </c>
      <c r="G8" s="20">
        <v>4.0116343693416701</v>
      </c>
    </row>
    <row r="9" spans="1:9" x14ac:dyDescent="0.25">
      <c r="A9" s="27" t="s">
        <v>145</v>
      </c>
      <c r="B9" s="12" t="s">
        <v>310</v>
      </c>
      <c r="C9" s="9">
        <v>19.928999999999998</v>
      </c>
      <c r="D9" s="9">
        <v>39.010346513342462</v>
      </c>
      <c r="E9" s="9">
        <v>41.822000000000003</v>
      </c>
      <c r="F9" s="9">
        <v>57.991239982632095</v>
      </c>
      <c r="G9" s="9">
        <v>70.483030010766797</v>
      </c>
    </row>
    <row r="10" spans="1:9" x14ac:dyDescent="0.25">
      <c r="A10" s="27" t="s">
        <v>145</v>
      </c>
      <c r="B10" s="12" t="s">
        <v>315</v>
      </c>
      <c r="C10" s="20">
        <v>3.9057366398520872E-2</v>
      </c>
      <c r="D10" s="20">
        <v>6.8751385915580748E-2</v>
      </c>
      <c r="E10" s="20">
        <v>7.293953030719387E-2</v>
      </c>
      <c r="F10" s="20">
        <v>0.10481920137790665</v>
      </c>
      <c r="G10" s="20">
        <v>0.14502264672444531</v>
      </c>
    </row>
    <row r="11" spans="1:9" x14ac:dyDescent="0.25">
      <c r="A11" s="35" t="s">
        <v>314</v>
      </c>
      <c r="B11" s="14"/>
      <c r="C11" s="21"/>
      <c r="D11" s="21"/>
      <c r="E11" s="21"/>
      <c r="F11" s="21"/>
      <c r="G11" s="21"/>
    </row>
    <row r="12" spans="1:9" x14ac:dyDescent="0.25">
      <c r="A12" s="35" t="s">
        <v>184</v>
      </c>
    </row>
    <row r="13" spans="1:9" x14ac:dyDescent="0.25">
      <c r="A13" s="65" t="s">
        <v>191</v>
      </c>
      <c r="B13" s="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zoomScaleNormal="100" workbookViewId="0">
      <selection activeCell="A42" sqref="A42"/>
    </sheetView>
  </sheetViews>
  <sheetFormatPr baseColWidth="10" defaultRowHeight="15" x14ac:dyDescent="0.25"/>
  <cols>
    <col min="1" max="1" width="32" customWidth="1"/>
    <col min="2" max="2" width="27.7109375" customWidth="1"/>
  </cols>
  <sheetData>
    <row r="1" spans="1:7" x14ac:dyDescent="0.25">
      <c r="A1" s="162" t="s">
        <v>273</v>
      </c>
      <c r="B1" s="162"/>
      <c r="C1" s="162"/>
      <c r="D1" s="162"/>
      <c r="E1" s="162"/>
      <c r="F1" s="162"/>
      <c r="G1" s="162"/>
    </row>
    <row r="2" spans="1:7" x14ac:dyDescent="0.25">
      <c r="A2" s="1" t="s">
        <v>206</v>
      </c>
      <c r="B2" s="6"/>
      <c r="C2" s="6"/>
      <c r="D2" s="6"/>
      <c r="E2" s="6"/>
      <c r="F2" s="6"/>
      <c r="G2" s="6"/>
    </row>
    <row r="3" spans="1:7" x14ac:dyDescent="0.25">
      <c r="A3" s="95" t="s">
        <v>6</v>
      </c>
      <c r="B3" s="95"/>
      <c r="C3" s="96">
        <v>2016</v>
      </c>
      <c r="D3" s="96">
        <v>2017</v>
      </c>
      <c r="E3" s="96">
        <v>2018</v>
      </c>
      <c r="F3" s="96">
        <v>2019</v>
      </c>
      <c r="G3" s="96">
        <v>2020</v>
      </c>
    </row>
    <row r="4" spans="1:7" x14ac:dyDescent="0.25">
      <c r="A4" s="169" t="s">
        <v>8</v>
      </c>
      <c r="B4" s="12" t="s">
        <v>311</v>
      </c>
      <c r="C4" s="97">
        <v>458471.73450916703</v>
      </c>
      <c r="D4" s="97">
        <v>667772.37239697995</v>
      </c>
      <c r="E4" s="97">
        <v>719679.42709621403</v>
      </c>
      <c r="F4" s="120">
        <v>1232923.09623453</v>
      </c>
      <c r="G4" s="120">
        <v>1069912.1251084299</v>
      </c>
    </row>
    <row r="5" spans="1:7" x14ac:dyDescent="0.25">
      <c r="A5" s="169"/>
      <c r="B5" s="12" t="s">
        <v>316</v>
      </c>
      <c r="C5" s="97">
        <v>1450339.10583394</v>
      </c>
      <c r="D5" s="97">
        <v>1947612.06592794</v>
      </c>
      <c r="E5" s="97">
        <v>1964048.5357012399</v>
      </c>
      <c r="F5" s="120">
        <v>3013924.8278156701</v>
      </c>
      <c r="G5" s="120">
        <v>2701971.26198722</v>
      </c>
    </row>
    <row r="6" spans="1:7" x14ac:dyDescent="0.25">
      <c r="A6" s="169"/>
      <c r="B6" s="89" t="s">
        <v>204</v>
      </c>
      <c r="C6" s="128">
        <v>3.1634209846909132</v>
      </c>
      <c r="D6" s="128">
        <v>2.9165807787718956</v>
      </c>
      <c r="E6" s="128">
        <v>2.7290602756644677</v>
      </c>
      <c r="F6" s="119">
        <v>2.4445359463380134</v>
      </c>
      <c r="G6" s="119">
        <v>2.5254141892385689</v>
      </c>
    </row>
    <row r="7" spans="1:7" x14ac:dyDescent="0.25">
      <c r="A7" s="169" t="s">
        <v>9</v>
      </c>
      <c r="B7" s="12" t="s">
        <v>311</v>
      </c>
      <c r="C7" s="97">
        <v>808112.50893363205</v>
      </c>
      <c r="D7" s="97">
        <v>924182.57195690298</v>
      </c>
      <c r="E7" s="97">
        <v>452954.96037679299</v>
      </c>
      <c r="F7" s="120">
        <v>390795.80832262</v>
      </c>
      <c r="G7" s="120">
        <v>275323.06975230802</v>
      </c>
    </row>
    <row r="8" spans="1:7" x14ac:dyDescent="0.25">
      <c r="A8" s="169"/>
      <c r="B8" s="12" t="s">
        <v>316</v>
      </c>
      <c r="C8" s="97">
        <v>533829.19046835694</v>
      </c>
      <c r="D8" s="97">
        <v>603358.29549293697</v>
      </c>
      <c r="E8" s="97">
        <v>294281.27067720197</v>
      </c>
      <c r="F8" s="120">
        <v>242550.29709530901</v>
      </c>
      <c r="G8" s="120">
        <v>165692.387625812</v>
      </c>
    </row>
    <row r="9" spans="1:7" x14ac:dyDescent="0.25">
      <c r="A9" s="169"/>
      <c r="B9" s="89" t="s">
        <v>204</v>
      </c>
      <c r="C9" s="128">
        <v>0.66058770847735859</v>
      </c>
      <c r="D9" s="128">
        <v>0.65285617128156914</v>
      </c>
      <c r="E9" s="128">
        <v>0.64969212486910954</v>
      </c>
      <c r="F9" s="119">
        <v>0.62065736614828926</v>
      </c>
      <c r="G9" s="119">
        <v>0.60181076643840892</v>
      </c>
    </row>
    <row r="10" spans="1:7" x14ac:dyDescent="0.25">
      <c r="A10" s="169" t="s">
        <v>10</v>
      </c>
      <c r="B10" s="12" t="s">
        <v>311</v>
      </c>
      <c r="C10" s="97">
        <v>583605.49550504202</v>
      </c>
      <c r="D10" s="97">
        <v>675482.342202681</v>
      </c>
      <c r="E10" s="97">
        <v>702373.21835145901</v>
      </c>
      <c r="F10" s="120">
        <v>863802.90466346196</v>
      </c>
      <c r="G10" s="120">
        <v>784708.20728749398</v>
      </c>
    </row>
    <row r="11" spans="1:7" x14ac:dyDescent="0.25">
      <c r="A11" s="169"/>
      <c r="B11" s="12" t="s">
        <v>316</v>
      </c>
      <c r="C11" s="97">
        <v>2262937.75447748</v>
      </c>
      <c r="D11" s="97">
        <v>2685471.10254166</v>
      </c>
      <c r="E11" s="97">
        <v>2837162.20423909</v>
      </c>
      <c r="F11" s="120">
        <v>4117327.5884142998</v>
      </c>
      <c r="G11" s="120">
        <v>4010630.0920993499</v>
      </c>
    </row>
    <row r="12" spans="1:7" x14ac:dyDescent="0.25">
      <c r="A12" s="169"/>
      <c r="B12" s="89" t="s">
        <v>204</v>
      </c>
      <c r="C12" s="128">
        <v>3.8775127580304449</v>
      </c>
      <c r="D12" s="128">
        <v>3.9756347942192014</v>
      </c>
      <c r="E12" s="128">
        <v>4.0393940573335021</v>
      </c>
      <c r="F12" s="119">
        <v>4.7665127845551902</v>
      </c>
      <c r="G12" s="119">
        <v>5.1109827256209304</v>
      </c>
    </row>
    <row r="13" spans="1:7" x14ac:dyDescent="0.25">
      <c r="A13" s="169" t="s">
        <v>5</v>
      </c>
      <c r="B13" s="12" t="s">
        <v>311</v>
      </c>
      <c r="C13" s="97">
        <v>15812</v>
      </c>
      <c r="D13" s="97">
        <v>29937</v>
      </c>
      <c r="E13" s="97">
        <v>32910</v>
      </c>
      <c r="F13" s="120">
        <v>45591</v>
      </c>
      <c r="G13" s="120">
        <v>58925.951944682703</v>
      </c>
    </row>
    <row r="14" spans="1:7" x14ac:dyDescent="0.25">
      <c r="A14" s="169"/>
      <c r="B14" s="12" t="s">
        <v>316</v>
      </c>
      <c r="C14" s="97">
        <v>29663.788558492699</v>
      </c>
      <c r="D14" s="97">
        <v>53905.891780743703</v>
      </c>
      <c r="E14" s="97">
        <v>59941.377878532898</v>
      </c>
      <c r="F14" s="120">
        <v>88186.592338236296</v>
      </c>
      <c r="G14" s="120">
        <v>126726.152775568</v>
      </c>
    </row>
    <row r="15" spans="1:7" x14ac:dyDescent="0.25">
      <c r="A15" s="169"/>
      <c r="B15" s="89" t="s">
        <v>204</v>
      </c>
      <c r="C15" s="128">
        <v>1.876030139039508</v>
      </c>
      <c r="D15" s="128">
        <v>1.8006444126246353</v>
      </c>
      <c r="E15" s="128">
        <v>1.8213727705418687</v>
      </c>
      <c r="F15" s="119">
        <v>1.9342982680405407</v>
      </c>
      <c r="G15" s="119">
        <v>2.1506000088812036</v>
      </c>
    </row>
    <row r="16" spans="1:7" s="6" customFormat="1" x14ac:dyDescent="0.25">
      <c r="A16" s="169" t="s">
        <v>205</v>
      </c>
      <c r="B16" s="12" t="s">
        <v>311</v>
      </c>
      <c r="C16" s="97">
        <v>3804</v>
      </c>
      <c r="D16" s="97">
        <v>8659.3465133424597</v>
      </c>
      <c r="E16" s="97">
        <v>8717</v>
      </c>
      <c r="F16" s="120">
        <v>11548.2399826321</v>
      </c>
      <c r="G16" s="120">
        <v>11166.078066084099</v>
      </c>
    </row>
    <row r="17" spans="1:7" s="6" customFormat="1" x14ac:dyDescent="0.25">
      <c r="A17" s="169"/>
      <c r="B17" s="12" t="s">
        <v>316</v>
      </c>
      <c r="C17" s="97">
        <v>9357.8734881655491</v>
      </c>
      <c r="D17" s="97">
        <v>14792.7855956481</v>
      </c>
      <c r="E17" s="97">
        <v>12969.2834607405</v>
      </c>
      <c r="F17" s="120">
        <v>16532.341415529201</v>
      </c>
      <c r="G17" s="120">
        <v>18247.4445736011</v>
      </c>
    </row>
    <row r="18" spans="1:7" s="6" customFormat="1" x14ac:dyDescent="0.25">
      <c r="A18" s="169"/>
      <c r="B18" s="89" t="s">
        <v>204</v>
      </c>
      <c r="C18" s="128">
        <v>2.4600088034083987</v>
      </c>
      <c r="D18" s="128">
        <v>1.7083027654402256</v>
      </c>
      <c r="E18" s="128">
        <v>1.4878150121303775</v>
      </c>
      <c r="F18" s="128">
        <v>1.4315897002827191</v>
      </c>
      <c r="G18" s="128">
        <v>1.6341856527965695</v>
      </c>
    </row>
    <row r="19" spans="1:7" x14ac:dyDescent="0.25">
      <c r="A19" s="35" t="s">
        <v>184</v>
      </c>
    </row>
    <row r="20" spans="1:7" x14ac:dyDescent="0.25">
      <c r="A20" s="65" t="s">
        <v>191</v>
      </c>
    </row>
  </sheetData>
  <mergeCells count="6">
    <mergeCell ref="A16:A18"/>
    <mergeCell ref="A1:G1"/>
    <mergeCell ref="A4:A6"/>
    <mergeCell ref="A7:A9"/>
    <mergeCell ref="A10:A12"/>
    <mergeCell ref="A13:A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H43"/>
  <sheetViews>
    <sheetView showGridLines="0" zoomScaleNormal="100" workbookViewId="0">
      <selection activeCell="A41" sqref="A41"/>
    </sheetView>
  </sheetViews>
  <sheetFormatPr baseColWidth="10" defaultColWidth="11.5703125" defaultRowHeight="15" x14ac:dyDescent="0.25"/>
  <cols>
    <col min="1" max="1" width="32.5703125" style="7" customWidth="1"/>
    <col min="2" max="16384" width="11.5703125" style="7"/>
  </cols>
  <sheetData>
    <row r="1" spans="1:8" x14ac:dyDescent="0.25">
      <c r="A1" s="36" t="s">
        <v>271</v>
      </c>
      <c r="B1" s="36"/>
      <c r="C1" s="36"/>
      <c r="D1" s="36"/>
      <c r="E1" s="36"/>
      <c r="F1" s="36"/>
      <c r="H1" s="1"/>
    </row>
    <row r="2" spans="1:8" x14ac:dyDescent="0.25">
      <c r="B2" s="170" t="s">
        <v>1</v>
      </c>
      <c r="C2" s="170"/>
      <c r="D2" s="170"/>
      <c r="E2" s="170"/>
      <c r="F2" s="170"/>
      <c r="H2" s="1"/>
    </row>
    <row r="3" spans="1:8" x14ac:dyDescent="0.25">
      <c r="A3" s="59" t="s">
        <v>0</v>
      </c>
      <c r="B3" s="59">
        <v>2016</v>
      </c>
      <c r="C3" s="59">
        <v>2017</v>
      </c>
      <c r="D3" s="59">
        <v>2018</v>
      </c>
      <c r="E3" s="59">
        <v>2019</v>
      </c>
      <c r="F3" s="59">
        <v>2020</v>
      </c>
    </row>
    <row r="4" spans="1:8" x14ac:dyDescent="0.25">
      <c r="A4" s="18" t="s">
        <v>8</v>
      </c>
      <c r="B4" s="20">
        <v>0.77598036454848196</v>
      </c>
      <c r="C4" s="20">
        <v>0.83524849785091293</v>
      </c>
      <c r="D4" s="20">
        <v>0.69595914883875698</v>
      </c>
      <c r="E4" s="20">
        <v>0.61034350701139994</v>
      </c>
      <c r="F4" s="20">
        <v>0.29792450800353704</v>
      </c>
    </row>
    <row r="5" spans="1:8" x14ac:dyDescent="0.25">
      <c r="A5" s="18" t="s">
        <v>11</v>
      </c>
      <c r="B5" s="20">
        <v>0.50036411674334702</v>
      </c>
      <c r="C5" s="20">
        <v>0.57587712409273395</v>
      </c>
      <c r="D5" s="20">
        <v>0.25224236478874501</v>
      </c>
      <c r="E5" s="20">
        <v>0.189701777506084</v>
      </c>
      <c r="F5" s="20">
        <v>0.110304235269842</v>
      </c>
    </row>
    <row r="6" spans="1:8" x14ac:dyDescent="0.25">
      <c r="A6" s="18" t="s">
        <v>167</v>
      </c>
      <c r="B6" s="20">
        <v>1.0885853500813298</v>
      </c>
      <c r="C6" s="20">
        <v>1.4823854930237101</v>
      </c>
      <c r="D6" s="20">
        <v>1.3792880550901201</v>
      </c>
      <c r="E6" s="20">
        <v>1.3887535432320601</v>
      </c>
      <c r="F6" s="20">
        <v>0.351505489386848</v>
      </c>
    </row>
    <row r="7" spans="1:8" x14ac:dyDescent="0.25">
      <c r="A7" s="18" t="s">
        <v>147</v>
      </c>
      <c r="B7" s="20">
        <v>0.316921618064753</v>
      </c>
      <c r="C7" s="20">
        <v>0.37437821877455402</v>
      </c>
      <c r="D7" s="20">
        <v>0.46732372645641701</v>
      </c>
      <c r="E7" s="20">
        <v>1.1640782030863102</v>
      </c>
      <c r="F7" s="20">
        <v>0.61610467940170399</v>
      </c>
    </row>
    <row r="8" spans="1:8" x14ac:dyDescent="0.25">
      <c r="A8" s="22" t="s">
        <v>148</v>
      </c>
      <c r="B8" s="20">
        <v>3.1996561071089502E-2</v>
      </c>
      <c r="C8" s="20">
        <v>3.6948565503535695E-2</v>
      </c>
      <c r="D8" s="20">
        <v>3.4210826633537902E-2</v>
      </c>
      <c r="E8" s="20">
        <v>4.7538173121835801E-2</v>
      </c>
      <c r="F8" s="20">
        <v>1.5005586743097399E-2</v>
      </c>
    </row>
    <row r="9" spans="1:8" x14ac:dyDescent="0.25">
      <c r="A9" s="35" t="s">
        <v>184</v>
      </c>
    </row>
    <row r="10" spans="1:8" x14ac:dyDescent="0.25">
      <c r="A10" s="49" t="s">
        <v>185</v>
      </c>
    </row>
    <row r="14" spans="1:8" x14ac:dyDescent="0.25">
      <c r="A14" s="36" t="s">
        <v>272</v>
      </c>
      <c r="H14" s="1"/>
    </row>
    <row r="15" spans="1:8" x14ac:dyDescent="0.25">
      <c r="A15" s="10"/>
      <c r="B15" s="171" t="s">
        <v>1</v>
      </c>
      <c r="C15" s="172"/>
      <c r="D15" s="172"/>
      <c r="E15" s="172"/>
      <c r="F15" s="173"/>
    </row>
    <row r="16" spans="1:8" x14ac:dyDescent="0.25">
      <c r="A16" s="59" t="s">
        <v>6</v>
      </c>
      <c r="B16" s="59">
        <v>2016</v>
      </c>
      <c r="C16" s="59">
        <v>2017</v>
      </c>
      <c r="D16" s="59">
        <v>2018</v>
      </c>
      <c r="E16" s="59">
        <v>2019</v>
      </c>
      <c r="F16" s="59">
        <v>2020</v>
      </c>
    </row>
    <row r="17" spans="1:6" x14ac:dyDescent="0.25">
      <c r="A17" s="17" t="s">
        <v>8</v>
      </c>
      <c r="B17" s="23">
        <v>0.8427953534197391</v>
      </c>
      <c r="C17" s="23">
        <v>1.29781773672324</v>
      </c>
      <c r="D17" s="23">
        <v>1.4543268670796801</v>
      </c>
      <c r="E17" s="23">
        <v>2.60017831874532</v>
      </c>
      <c r="F17" s="23">
        <v>2.4829130396812897</v>
      </c>
    </row>
    <row r="18" spans="1:6" x14ac:dyDescent="0.25">
      <c r="A18" s="17" t="s">
        <v>12</v>
      </c>
      <c r="B18" s="23">
        <v>6.58593307845982E-2</v>
      </c>
      <c r="C18" s="23">
        <v>6.6912302481339503E-2</v>
      </c>
      <c r="D18" s="23">
        <v>5.9982257689492502E-2</v>
      </c>
      <c r="E18" s="23">
        <v>7.4406457364419296E-2</v>
      </c>
      <c r="F18" s="23">
        <v>6.5473393036364499E-2</v>
      </c>
    </row>
    <row r="19" spans="1:6" x14ac:dyDescent="0.25">
      <c r="A19" s="18" t="s">
        <v>167</v>
      </c>
      <c r="B19" s="23">
        <v>1.0772090248895601</v>
      </c>
      <c r="C19" s="23">
        <v>1.0223478105772201</v>
      </c>
      <c r="D19" s="23">
        <v>1.16024870014801</v>
      </c>
      <c r="E19" s="23">
        <v>1.5571350311162899</v>
      </c>
      <c r="F19" s="23">
        <v>1.6382598581021399</v>
      </c>
    </row>
    <row r="20" spans="1:6" x14ac:dyDescent="0.25">
      <c r="A20" s="24" t="s">
        <v>147</v>
      </c>
      <c r="B20" s="23">
        <v>0.18138403449600801</v>
      </c>
      <c r="C20" s="23">
        <v>0.22689554464985201</v>
      </c>
      <c r="D20" s="23">
        <v>0.31542106490268801</v>
      </c>
      <c r="E20" s="23">
        <v>1.3826115580996001</v>
      </c>
      <c r="F20" s="23">
        <v>1.87555620544097</v>
      </c>
    </row>
    <row r="21" spans="1:6" s="8" customFormat="1" x14ac:dyDescent="0.25">
      <c r="A21" s="22" t="s">
        <v>148</v>
      </c>
      <c r="B21" s="23">
        <v>8.3396701772879209E-3</v>
      </c>
      <c r="C21" s="23">
        <v>1.5987130107292198E-2</v>
      </c>
      <c r="D21" s="23">
        <v>2.1237886322285699E-2</v>
      </c>
      <c r="E21" s="23">
        <v>1.5672633192307599E-2</v>
      </c>
      <c r="F21" s="23">
        <v>1.7715223380524801E-2</v>
      </c>
    </row>
    <row r="22" spans="1:6" s="8" customFormat="1" x14ac:dyDescent="0.25">
      <c r="A22" s="22" t="s">
        <v>5</v>
      </c>
      <c r="B22" s="23">
        <v>3.0439108558491999E-2</v>
      </c>
      <c r="C22" s="23">
        <v>5.8316093410743196E-2</v>
      </c>
      <c r="D22" s="23">
        <v>6.5173127683795989E-2</v>
      </c>
      <c r="E22" s="23">
        <v>9.5054189858236354E-2</v>
      </c>
      <c r="F22" s="23">
        <v>0.12148924977827086</v>
      </c>
    </row>
    <row r="23" spans="1:6" s="8" customFormat="1" x14ac:dyDescent="0.25">
      <c r="A23" s="35" t="s">
        <v>184</v>
      </c>
    </row>
    <row r="24" spans="1:6" x14ac:dyDescent="0.25">
      <c r="A24" s="49" t="s">
        <v>186</v>
      </c>
    </row>
    <row r="27" spans="1:6" x14ac:dyDescent="0.25">
      <c r="A27" s="36" t="s">
        <v>278</v>
      </c>
    </row>
    <row r="28" spans="1:6" s="8" customFormat="1" x14ac:dyDescent="0.25">
      <c r="A28" s="10"/>
      <c r="B28" s="151" t="s">
        <v>1</v>
      </c>
    </row>
    <row r="29" spans="1:6" s="8" customFormat="1" x14ac:dyDescent="0.25">
      <c r="A29" s="59" t="s">
        <v>6</v>
      </c>
      <c r="B29" s="59">
        <v>2020</v>
      </c>
    </row>
    <row r="30" spans="1:6" s="8" customFormat="1" x14ac:dyDescent="0.25">
      <c r="A30" s="17" t="s">
        <v>8</v>
      </c>
      <c r="B30" s="152">
        <v>1.9368179433410501E-2</v>
      </c>
    </row>
    <row r="31" spans="1:6" s="8" customFormat="1" x14ac:dyDescent="0.25">
      <c r="A31" s="17" t="s">
        <v>12</v>
      </c>
      <c r="B31" s="152">
        <v>1.5094039087264401E-3</v>
      </c>
    </row>
    <row r="32" spans="1:6" s="8" customFormat="1" x14ac:dyDescent="0.25">
      <c r="A32" s="18" t="s">
        <v>167</v>
      </c>
      <c r="B32" s="152">
        <v>0.10199950904887099</v>
      </c>
    </row>
    <row r="33" spans="1:6" s="8" customFormat="1" x14ac:dyDescent="0.25">
      <c r="A33" s="24" t="s">
        <v>147</v>
      </c>
      <c r="B33" s="152">
        <v>0.17233426048138101</v>
      </c>
    </row>
    <row r="34" spans="1:6" s="8" customFormat="1" x14ac:dyDescent="0.25">
      <c r="A34" s="22" t="s">
        <v>148</v>
      </c>
      <c r="B34" s="152">
        <v>4.1070752511812095E-3</v>
      </c>
    </row>
    <row r="35" spans="1:6" s="8" customFormat="1" x14ac:dyDescent="0.25">
      <c r="A35" s="22" t="s">
        <v>5</v>
      </c>
      <c r="B35" s="152">
        <v>9.1744771446938497E-4</v>
      </c>
    </row>
    <row r="36" spans="1:6" s="8" customFormat="1" x14ac:dyDescent="0.25">
      <c r="A36" s="35" t="s">
        <v>184</v>
      </c>
    </row>
    <row r="37" spans="1:6" s="8" customFormat="1" x14ac:dyDescent="0.25">
      <c r="A37" s="49" t="s">
        <v>287</v>
      </c>
      <c r="B37" s="7"/>
      <c r="C37" s="7"/>
      <c r="D37" s="7"/>
      <c r="E37" s="7"/>
      <c r="F37" s="7"/>
    </row>
    <row r="38" spans="1:6" s="8" customFormat="1" x14ac:dyDescent="0.25"/>
    <row r="39" spans="1:6" s="8" customFormat="1" x14ac:dyDescent="0.25"/>
    <row r="40" spans="1:6" s="8" customFormat="1" x14ac:dyDescent="0.25"/>
    <row r="41" spans="1:6" s="8" customFormat="1" x14ac:dyDescent="0.25"/>
    <row r="42" spans="1:6" s="8" customFormat="1" x14ac:dyDescent="0.25"/>
    <row r="43" spans="1:6" s="8" customFormat="1" x14ac:dyDescent="0.25"/>
  </sheetData>
  <mergeCells count="2">
    <mergeCell ref="B2:F2"/>
    <mergeCell ref="B15:F1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zoomScaleNormal="100" workbookViewId="0">
      <selection activeCell="A54" sqref="A54"/>
    </sheetView>
  </sheetViews>
  <sheetFormatPr baseColWidth="10" defaultRowHeight="15" x14ac:dyDescent="0.25"/>
  <cols>
    <col min="1" max="1" width="32" customWidth="1"/>
    <col min="2" max="2" width="24.85546875" customWidth="1"/>
  </cols>
  <sheetData>
    <row r="1" spans="1:8" x14ac:dyDescent="0.25">
      <c r="A1" s="177" t="s">
        <v>270</v>
      </c>
      <c r="B1" s="177"/>
      <c r="C1" s="177"/>
      <c r="D1" s="177"/>
      <c r="E1" s="177"/>
      <c r="F1" s="177"/>
      <c r="G1" s="177"/>
      <c r="H1" s="177"/>
    </row>
    <row r="2" spans="1:8" x14ac:dyDescent="0.25">
      <c r="A2" s="177" t="s">
        <v>207</v>
      </c>
      <c r="B2" s="177"/>
      <c r="C2" s="177"/>
      <c r="D2" s="177"/>
      <c r="E2" s="177"/>
      <c r="F2" s="177"/>
      <c r="G2" s="177"/>
      <c r="H2" s="177"/>
    </row>
    <row r="3" spans="1:8" x14ac:dyDescent="0.25">
      <c r="A3" s="110" t="s">
        <v>208</v>
      </c>
      <c r="B3" s="108"/>
      <c r="C3" s="109">
        <v>2016</v>
      </c>
      <c r="D3" s="109">
        <v>2017</v>
      </c>
      <c r="E3" s="109">
        <v>2018</v>
      </c>
      <c r="F3" s="109">
        <v>2019</v>
      </c>
      <c r="G3" s="109">
        <v>2020</v>
      </c>
    </row>
    <row r="4" spans="1:8" x14ac:dyDescent="0.25">
      <c r="A4" s="93" t="s">
        <v>209</v>
      </c>
      <c r="B4" s="86"/>
      <c r="C4" s="86"/>
      <c r="D4" s="86"/>
      <c r="E4" s="86"/>
      <c r="F4" s="129"/>
      <c r="G4" s="86"/>
    </row>
    <row r="5" spans="1:8" x14ac:dyDescent="0.25">
      <c r="A5" s="166" t="s">
        <v>8</v>
      </c>
      <c r="B5" s="12" t="s">
        <v>311</v>
      </c>
      <c r="C5" s="97">
        <v>244112</v>
      </c>
      <c r="D5" s="97">
        <v>268029</v>
      </c>
      <c r="E5" s="97">
        <v>228521</v>
      </c>
      <c r="F5" s="97">
        <v>220159</v>
      </c>
      <c r="G5" s="97">
        <v>103169</v>
      </c>
    </row>
    <row r="6" spans="1:8" x14ac:dyDescent="0.25">
      <c r="A6" s="166"/>
      <c r="B6" s="12" t="s">
        <v>317</v>
      </c>
      <c r="C6" s="97">
        <v>775980.364548482</v>
      </c>
      <c r="D6" s="97">
        <v>835248.49785091297</v>
      </c>
      <c r="E6" s="97">
        <v>695959.14883875696</v>
      </c>
      <c r="F6" s="97">
        <v>610343.50701139995</v>
      </c>
      <c r="G6" s="97">
        <v>297924.50800353702</v>
      </c>
    </row>
    <row r="7" spans="1:8" x14ac:dyDescent="0.25">
      <c r="A7" s="166"/>
      <c r="B7" s="89" t="s">
        <v>204</v>
      </c>
      <c r="C7" s="128">
        <v>3.1787882797588076</v>
      </c>
      <c r="D7" s="128">
        <v>3.1162616651590422</v>
      </c>
      <c r="E7" s="128">
        <v>3.0454931881041873</v>
      </c>
      <c r="F7" s="128">
        <v>2.7722850622114015</v>
      </c>
      <c r="G7" s="128">
        <v>2.8877328267554887</v>
      </c>
    </row>
    <row r="8" spans="1:8" x14ac:dyDescent="0.25">
      <c r="A8" s="166" t="s">
        <v>210</v>
      </c>
      <c r="B8" s="12" t="s">
        <v>311</v>
      </c>
      <c r="C8" s="97">
        <v>178177</v>
      </c>
      <c r="D8" s="97">
        <v>196266</v>
      </c>
      <c r="E8" s="97">
        <v>168677</v>
      </c>
      <c r="F8" s="99" t="s">
        <v>211</v>
      </c>
      <c r="G8" s="99" t="s">
        <v>211</v>
      </c>
    </row>
    <row r="9" spans="1:8" x14ac:dyDescent="0.25">
      <c r="A9" s="166"/>
      <c r="B9" s="12" t="s">
        <v>317</v>
      </c>
      <c r="C9" s="97">
        <v>384304.328672075</v>
      </c>
      <c r="D9" s="97">
        <v>408513.72094518598</v>
      </c>
      <c r="E9" s="97">
        <v>344949.51369395002</v>
      </c>
      <c r="F9" s="99" t="s">
        <v>211</v>
      </c>
      <c r="G9" s="99" t="s">
        <v>211</v>
      </c>
    </row>
    <row r="10" spans="1:8" x14ac:dyDescent="0.25">
      <c r="A10" s="166"/>
      <c r="B10" s="89" t="s">
        <v>204</v>
      </c>
      <c r="C10" s="128">
        <v>2.1568683313338703</v>
      </c>
      <c r="D10" s="128">
        <v>2.0814288819519731</v>
      </c>
      <c r="E10" s="128">
        <v>2.0450299311343576</v>
      </c>
      <c r="F10" s="98" t="s">
        <v>211</v>
      </c>
      <c r="G10" s="98" t="s">
        <v>211</v>
      </c>
    </row>
    <row r="11" spans="1:8" x14ac:dyDescent="0.25">
      <c r="A11" s="166" t="s">
        <v>212</v>
      </c>
      <c r="B11" s="12" t="s">
        <v>311</v>
      </c>
      <c r="C11" s="97">
        <v>74637</v>
      </c>
      <c r="D11" s="97">
        <v>81591</v>
      </c>
      <c r="E11" s="97">
        <v>67209</v>
      </c>
      <c r="F11" s="99" t="s">
        <v>211</v>
      </c>
      <c r="G11" s="99" t="s">
        <v>211</v>
      </c>
    </row>
    <row r="12" spans="1:8" x14ac:dyDescent="0.25">
      <c r="A12" s="166"/>
      <c r="B12" s="12" t="s">
        <v>317</v>
      </c>
      <c r="C12" s="97">
        <v>352483.23258928501</v>
      </c>
      <c r="D12" s="97">
        <v>382772.35628948401</v>
      </c>
      <c r="E12" s="97">
        <v>311673.35726373398</v>
      </c>
      <c r="F12" s="99" t="s">
        <v>211</v>
      </c>
      <c r="G12" s="99" t="s">
        <v>211</v>
      </c>
    </row>
    <row r="13" spans="1:8" x14ac:dyDescent="0.25">
      <c r="A13" s="166"/>
      <c r="B13" s="89" t="s">
        <v>204</v>
      </c>
      <c r="C13" s="128">
        <v>4.7226339830015274</v>
      </c>
      <c r="D13" s="128">
        <v>4.6913551285004962</v>
      </c>
      <c r="E13" s="128">
        <v>4.6373753108026303</v>
      </c>
      <c r="F13" s="98" t="s">
        <v>211</v>
      </c>
      <c r="G13" s="98" t="s">
        <v>211</v>
      </c>
    </row>
    <row r="14" spans="1:8" x14ac:dyDescent="0.25">
      <c r="A14" s="166" t="s">
        <v>213</v>
      </c>
      <c r="B14" s="12" t="s">
        <v>311</v>
      </c>
      <c r="C14" s="97">
        <v>19803</v>
      </c>
      <c r="D14" s="97">
        <v>22452</v>
      </c>
      <c r="E14" s="97">
        <v>20089</v>
      </c>
      <c r="F14" s="99" t="s">
        <v>211</v>
      </c>
      <c r="G14" s="99" t="s">
        <v>211</v>
      </c>
    </row>
    <row r="15" spans="1:8" x14ac:dyDescent="0.25">
      <c r="A15" s="166"/>
      <c r="B15" s="12" t="s">
        <v>317</v>
      </c>
      <c r="C15" s="97">
        <v>39192.803287081399</v>
      </c>
      <c r="D15" s="97">
        <v>43962.420616120202</v>
      </c>
      <c r="E15" s="97">
        <v>39336.277881042297</v>
      </c>
      <c r="F15" s="99" t="s">
        <v>211</v>
      </c>
      <c r="G15" s="99" t="s">
        <v>211</v>
      </c>
    </row>
    <row r="16" spans="1:8" x14ac:dyDescent="0.25">
      <c r="A16" s="166"/>
      <c r="B16" s="89" t="s">
        <v>204</v>
      </c>
      <c r="C16" s="128">
        <v>1.9791346405636216</v>
      </c>
      <c r="D16" s="128">
        <v>1.9580625608462587</v>
      </c>
      <c r="E16" s="128">
        <v>1.9581003475057144</v>
      </c>
      <c r="F16" s="98" t="s">
        <v>211</v>
      </c>
      <c r="G16" s="98" t="s">
        <v>211</v>
      </c>
    </row>
    <row r="17" spans="1:7" x14ac:dyDescent="0.25">
      <c r="A17" s="166" t="s">
        <v>11</v>
      </c>
      <c r="B17" s="12" t="s">
        <v>311</v>
      </c>
      <c r="C17" s="97">
        <v>739383</v>
      </c>
      <c r="D17" s="97">
        <v>855278</v>
      </c>
      <c r="E17" s="97">
        <v>368471</v>
      </c>
      <c r="F17" s="97">
        <v>283792</v>
      </c>
      <c r="G17" s="97">
        <v>165404</v>
      </c>
    </row>
    <row r="18" spans="1:7" x14ac:dyDescent="0.25">
      <c r="A18" s="166"/>
      <c r="B18" s="12" t="s">
        <v>317</v>
      </c>
      <c r="C18" s="97">
        <v>500364.11674334703</v>
      </c>
      <c r="D18" s="97">
        <v>575877.12409273395</v>
      </c>
      <c r="E18" s="97">
        <v>252242.36478874501</v>
      </c>
      <c r="F18" s="97">
        <v>189701.77750608401</v>
      </c>
      <c r="G18" s="97">
        <v>110304.235269842</v>
      </c>
    </row>
    <row r="19" spans="1:7" x14ac:dyDescent="0.25">
      <c r="A19" s="166"/>
      <c r="B19" s="89" t="s">
        <v>204</v>
      </c>
      <c r="C19" s="128">
        <v>0.67673197347429825</v>
      </c>
      <c r="D19" s="128">
        <v>0.67332156806644616</v>
      </c>
      <c r="E19" s="128">
        <v>0.6845650398233375</v>
      </c>
      <c r="F19" s="128">
        <v>0.66845357693692564</v>
      </c>
      <c r="G19" s="128">
        <v>0.6668776768992406</v>
      </c>
    </row>
    <row r="20" spans="1:7" x14ac:dyDescent="0.25">
      <c r="A20" s="175" t="s">
        <v>214</v>
      </c>
      <c r="B20" s="12" t="s">
        <v>311</v>
      </c>
      <c r="C20" s="97">
        <v>355333</v>
      </c>
      <c r="D20" s="97">
        <v>450107</v>
      </c>
      <c r="E20" s="97">
        <v>423039</v>
      </c>
      <c r="F20" s="97">
        <v>475318</v>
      </c>
      <c r="G20" s="97">
        <v>161581</v>
      </c>
    </row>
    <row r="21" spans="1:7" x14ac:dyDescent="0.25">
      <c r="A21" s="175"/>
      <c r="B21" s="12" t="s">
        <v>317</v>
      </c>
      <c r="C21" s="97">
        <v>1437503.5292170199</v>
      </c>
      <c r="D21" s="97">
        <v>1893712.2773018801</v>
      </c>
      <c r="E21" s="97">
        <v>1880822.6081798901</v>
      </c>
      <c r="F21" s="97">
        <v>2600369.91944069</v>
      </c>
      <c r="G21" s="97">
        <v>982615.75553155504</v>
      </c>
    </row>
    <row r="22" spans="1:7" x14ac:dyDescent="0.25">
      <c r="A22" s="175"/>
      <c r="B22" s="89" t="s">
        <v>204</v>
      </c>
      <c r="C22" s="128">
        <v>4.0455109129099185</v>
      </c>
      <c r="D22" s="128">
        <v>4.2072491147702218</v>
      </c>
      <c r="E22" s="128">
        <v>4.4459792316545048</v>
      </c>
      <c r="F22" s="128">
        <v>5.4708004313758156</v>
      </c>
      <c r="G22" s="128">
        <v>6.0812580410540535</v>
      </c>
    </row>
    <row r="23" spans="1:7" x14ac:dyDescent="0.25">
      <c r="A23" s="166" t="s">
        <v>215</v>
      </c>
      <c r="B23" s="12" t="s">
        <v>311</v>
      </c>
      <c r="C23" s="88">
        <v>313213</v>
      </c>
      <c r="D23" s="88">
        <v>402196</v>
      </c>
      <c r="E23" s="88">
        <v>373382</v>
      </c>
      <c r="F23" s="88">
        <v>376373</v>
      </c>
      <c r="G23" s="88">
        <v>112206</v>
      </c>
    </row>
    <row r="24" spans="1:7" x14ac:dyDescent="0.25">
      <c r="A24" s="166"/>
      <c r="B24" s="12" t="s">
        <v>317</v>
      </c>
      <c r="C24" s="88">
        <v>1088585.3500813299</v>
      </c>
      <c r="D24" s="88">
        <v>1482385.4930237101</v>
      </c>
      <c r="E24" s="88">
        <v>1379288.0550901201</v>
      </c>
      <c r="F24" s="88">
        <v>1388753.54323206</v>
      </c>
      <c r="G24" s="88">
        <v>351505.489386848</v>
      </c>
    </row>
    <row r="25" spans="1:7" x14ac:dyDescent="0.25">
      <c r="A25" s="166"/>
      <c r="B25" s="89" t="s">
        <v>204</v>
      </c>
      <c r="C25" s="118">
        <v>3.4755433206199293</v>
      </c>
      <c r="D25" s="118">
        <v>3.6857290799105664</v>
      </c>
      <c r="E25" s="118">
        <v>3.6940400316301272</v>
      </c>
      <c r="F25" s="118">
        <v>3.6898330731270841</v>
      </c>
      <c r="G25" s="118">
        <v>3.1326799759981463</v>
      </c>
    </row>
    <row r="26" spans="1:7" x14ac:dyDescent="0.25">
      <c r="A26" s="166" t="s">
        <v>216</v>
      </c>
      <c r="B26" s="12" t="s">
        <v>311</v>
      </c>
      <c r="C26" s="88">
        <v>21375</v>
      </c>
      <c r="D26" s="88">
        <v>25279</v>
      </c>
      <c r="E26" s="88">
        <v>31540</v>
      </c>
      <c r="F26" s="88">
        <v>77787</v>
      </c>
      <c r="G26" s="88">
        <v>42052</v>
      </c>
    </row>
    <row r="27" spans="1:7" x14ac:dyDescent="0.25">
      <c r="A27" s="166"/>
      <c r="B27" s="12" t="s">
        <v>317</v>
      </c>
      <c r="C27" s="88">
        <v>316921.61806475301</v>
      </c>
      <c r="D27" s="88">
        <v>374378.21877455403</v>
      </c>
      <c r="E27" s="88">
        <v>467323.726456417</v>
      </c>
      <c r="F27" s="88">
        <v>1164078.2030863101</v>
      </c>
      <c r="G27" s="88">
        <v>616104.67940170399</v>
      </c>
    </row>
    <row r="28" spans="1:7" x14ac:dyDescent="0.25">
      <c r="A28" s="166"/>
      <c r="B28" s="89" t="s">
        <v>204</v>
      </c>
      <c r="C28" s="118">
        <v>14.826742365602479</v>
      </c>
      <c r="D28" s="118">
        <v>14.809850815876974</v>
      </c>
      <c r="E28" s="118">
        <v>14.816858796969468</v>
      </c>
      <c r="F28" s="118">
        <v>14.964945339019502</v>
      </c>
      <c r="G28" s="118">
        <v>14.651019675680205</v>
      </c>
    </row>
    <row r="29" spans="1:7" x14ac:dyDescent="0.25">
      <c r="A29" s="166" t="s">
        <v>217</v>
      </c>
      <c r="B29" s="12" t="s">
        <v>311</v>
      </c>
      <c r="C29" s="88">
        <v>28462</v>
      </c>
      <c r="D29" s="88">
        <v>32555</v>
      </c>
      <c r="E29" s="88">
        <v>30346</v>
      </c>
      <c r="F29" s="88">
        <v>42017</v>
      </c>
      <c r="G29" s="88">
        <v>13472</v>
      </c>
    </row>
    <row r="30" spans="1:7" x14ac:dyDescent="0.25">
      <c r="A30" s="166"/>
      <c r="B30" s="12" t="s">
        <v>317</v>
      </c>
      <c r="C30" s="88">
        <v>31996.561071089502</v>
      </c>
      <c r="D30" s="88">
        <v>36948.565503535698</v>
      </c>
      <c r="E30" s="88">
        <v>34210.826633537901</v>
      </c>
      <c r="F30" s="88">
        <v>47538.173121835804</v>
      </c>
      <c r="G30" s="88">
        <v>15005.586743097399</v>
      </c>
    </row>
    <row r="31" spans="1:7" x14ac:dyDescent="0.25">
      <c r="A31" s="166"/>
      <c r="B31" s="89" t="s">
        <v>204</v>
      </c>
      <c r="C31" s="118">
        <v>1.124185267060976</v>
      </c>
      <c r="D31" s="118">
        <v>1.1349582400103118</v>
      </c>
      <c r="E31" s="118">
        <v>1.1273586842924241</v>
      </c>
      <c r="F31" s="118">
        <v>1.1314033158444392</v>
      </c>
      <c r="G31" s="118">
        <v>1.11383512047932</v>
      </c>
    </row>
    <row r="32" spans="1:7" x14ac:dyDescent="0.25">
      <c r="A32" s="176" t="s">
        <v>5</v>
      </c>
      <c r="B32" s="12" t="s">
        <v>311</v>
      </c>
      <c r="C32" s="135" t="s">
        <v>265</v>
      </c>
      <c r="D32" s="135" t="s">
        <v>265</v>
      </c>
      <c r="E32" s="135" t="s">
        <v>265</v>
      </c>
      <c r="F32" s="135" t="s">
        <v>265</v>
      </c>
      <c r="G32" s="88">
        <v>3950</v>
      </c>
    </row>
    <row r="33" spans="1:7" x14ac:dyDescent="0.25">
      <c r="A33" s="176"/>
      <c r="B33" s="12" t="s">
        <v>317</v>
      </c>
      <c r="C33" s="135" t="s">
        <v>265</v>
      </c>
      <c r="D33" s="135" t="s">
        <v>265</v>
      </c>
      <c r="E33" s="135" t="s">
        <v>265</v>
      </c>
      <c r="F33" s="135" t="s">
        <v>265</v>
      </c>
      <c r="G33" s="88">
        <v>10622.7586822417</v>
      </c>
    </row>
    <row r="34" spans="1:7" x14ac:dyDescent="0.25">
      <c r="A34" s="176"/>
      <c r="B34" s="89" t="s">
        <v>204</v>
      </c>
      <c r="C34" s="135" t="s">
        <v>265</v>
      </c>
      <c r="D34" s="135" t="s">
        <v>265</v>
      </c>
      <c r="E34" s="135" t="s">
        <v>265</v>
      </c>
      <c r="F34" s="135" t="s">
        <v>265</v>
      </c>
      <c r="G34" s="118">
        <v>2.689305995504228</v>
      </c>
    </row>
    <row r="35" spans="1:7" x14ac:dyDescent="0.25">
      <c r="A35" s="176" t="s">
        <v>205</v>
      </c>
      <c r="B35" s="12" t="s">
        <v>311</v>
      </c>
      <c r="C35" s="88">
        <v>2881</v>
      </c>
      <c r="D35" s="88">
        <v>3636</v>
      </c>
      <c r="E35" s="88">
        <v>2606</v>
      </c>
      <c r="F35" s="88">
        <v>3185</v>
      </c>
      <c r="G35" s="88">
        <v>4164</v>
      </c>
    </row>
    <row r="36" spans="1:7" x14ac:dyDescent="0.25">
      <c r="A36" s="176"/>
      <c r="B36" s="12" t="s">
        <v>317</v>
      </c>
      <c r="C36" s="88">
        <v>8582.5534881654694</v>
      </c>
      <c r="D36" s="88">
        <v>10457.080557995399</v>
      </c>
      <c r="E36" s="88">
        <v>7737.5336554774303</v>
      </c>
      <c r="F36" s="88">
        <v>9668.3538522898798</v>
      </c>
      <c r="G36" s="88">
        <v>12403.082366472299</v>
      </c>
    </row>
    <row r="37" spans="1:7" x14ac:dyDescent="0.25">
      <c r="A37" s="176"/>
      <c r="B37" s="89" t="s">
        <v>204</v>
      </c>
      <c r="C37" s="118">
        <v>2.9790189129349076</v>
      </c>
      <c r="D37" s="118">
        <v>2.8759847519239274</v>
      </c>
      <c r="E37" s="118">
        <v>2.969122661349743</v>
      </c>
      <c r="F37" s="118">
        <v>3.0355899065274348</v>
      </c>
      <c r="G37" s="118">
        <v>2.9786461014582852</v>
      </c>
    </row>
    <row r="38" spans="1:7" x14ac:dyDescent="0.25">
      <c r="A38" s="174" t="s">
        <v>184</v>
      </c>
      <c r="B38" s="174"/>
      <c r="C38" s="174"/>
      <c r="D38" s="174"/>
      <c r="E38" s="174"/>
      <c r="F38" s="174"/>
      <c r="G38" s="174"/>
    </row>
    <row r="39" spans="1:7" x14ac:dyDescent="0.25">
      <c r="A39" s="174" t="s">
        <v>185</v>
      </c>
      <c r="B39" s="174"/>
      <c r="C39" s="174"/>
      <c r="D39" s="174"/>
      <c r="E39" s="174"/>
      <c r="F39" s="174"/>
      <c r="G39" s="174"/>
    </row>
  </sheetData>
  <mergeCells count="15">
    <mergeCell ref="A14:A16"/>
    <mergeCell ref="A1:H1"/>
    <mergeCell ref="A2:H2"/>
    <mergeCell ref="A5:A7"/>
    <mergeCell ref="A8:A10"/>
    <mergeCell ref="A11:A13"/>
    <mergeCell ref="A38:G38"/>
    <mergeCell ref="A39:G39"/>
    <mergeCell ref="A17:A19"/>
    <mergeCell ref="A20:A22"/>
    <mergeCell ref="A23:A25"/>
    <mergeCell ref="A26:A28"/>
    <mergeCell ref="A29:A31"/>
    <mergeCell ref="A32:A34"/>
    <mergeCell ref="A35:A3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zoomScaleNormal="100" workbookViewId="0">
      <selection activeCell="A59" sqref="A59"/>
    </sheetView>
  </sheetViews>
  <sheetFormatPr baseColWidth="10" defaultRowHeight="15" x14ac:dyDescent="0.25"/>
  <cols>
    <col min="1" max="1" width="34.85546875" customWidth="1"/>
    <col min="2" max="2" width="25" customWidth="1"/>
  </cols>
  <sheetData>
    <row r="1" spans="1:11" x14ac:dyDescent="0.25">
      <c r="A1" s="70" t="s">
        <v>275</v>
      </c>
      <c r="B1" s="70"/>
      <c r="C1" s="70"/>
      <c r="D1" s="70"/>
      <c r="E1" s="70"/>
      <c r="F1" s="70"/>
      <c r="G1" s="70"/>
      <c r="H1" s="70"/>
      <c r="I1" s="70"/>
      <c r="J1" s="70"/>
      <c r="K1" s="70"/>
    </row>
    <row r="2" spans="1:11" x14ac:dyDescent="0.25">
      <c r="A2" s="1" t="s">
        <v>218</v>
      </c>
      <c r="B2" s="1"/>
      <c r="C2" s="1"/>
      <c r="D2" s="1"/>
      <c r="E2" s="1"/>
      <c r="F2" s="1"/>
      <c r="G2" s="1"/>
      <c r="H2" s="1"/>
      <c r="I2" s="1"/>
      <c r="J2" s="1"/>
      <c r="K2" s="1"/>
    </row>
    <row r="3" spans="1:11" x14ac:dyDescent="0.25">
      <c r="A3" s="110" t="s">
        <v>208</v>
      </c>
      <c r="B3" s="110"/>
      <c r="C3" s="109">
        <v>2016</v>
      </c>
      <c r="D3" s="109">
        <v>2017</v>
      </c>
      <c r="E3" s="109">
        <v>2018</v>
      </c>
      <c r="F3" s="109">
        <v>2019</v>
      </c>
      <c r="G3" s="109">
        <v>2020</v>
      </c>
    </row>
    <row r="4" spans="1:11" x14ac:dyDescent="0.25">
      <c r="A4" s="93" t="s">
        <v>209</v>
      </c>
      <c r="B4" s="94"/>
      <c r="C4" s="94"/>
      <c r="D4" s="94"/>
      <c r="E4" s="94"/>
      <c r="F4" s="131"/>
      <c r="G4" s="94"/>
    </row>
    <row r="5" spans="1:11" x14ac:dyDescent="0.25">
      <c r="A5" s="166" t="s">
        <v>219</v>
      </c>
      <c r="B5" s="12" t="s">
        <v>311</v>
      </c>
      <c r="C5" s="88">
        <v>295718.28779750498</v>
      </c>
      <c r="D5" s="88">
        <v>493079.30585462297</v>
      </c>
      <c r="E5" s="88">
        <v>581557.95405694295</v>
      </c>
      <c r="F5" s="88">
        <v>1100919.29975261</v>
      </c>
      <c r="G5" s="88">
        <v>1004090.7356864701</v>
      </c>
      <c r="H5" s="138"/>
    </row>
    <row r="6" spans="1:11" x14ac:dyDescent="0.25">
      <c r="A6" s="166"/>
      <c r="B6" s="12" t="s">
        <v>317</v>
      </c>
      <c r="C6" s="88">
        <v>842795.35341973905</v>
      </c>
      <c r="D6" s="88">
        <v>1297817.73672324</v>
      </c>
      <c r="E6" s="88">
        <v>1454326.8670796801</v>
      </c>
      <c r="F6" s="88">
        <v>2600178.3187453202</v>
      </c>
      <c r="G6" s="88">
        <v>2482913.0396812898</v>
      </c>
      <c r="H6" s="137"/>
    </row>
    <row r="7" spans="1:11" x14ac:dyDescent="0.25">
      <c r="A7" s="166"/>
      <c r="B7" s="89" t="s">
        <v>204</v>
      </c>
      <c r="C7" s="136">
        <v>2.8499940253842153</v>
      </c>
      <c r="D7" s="136">
        <v>2.6320669338856457</v>
      </c>
      <c r="E7" s="136">
        <v>2.5007428011848334</v>
      </c>
      <c r="F7" s="128">
        <v>2.3618246308604198</v>
      </c>
      <c r="G7" s="128">
        <v>2.4727974787893929</v>
      </c>
    </row>
    <row r="8" spans="1:11" x14ac:dyDescent="0.25">
      <c r="A8" s="166" t="s">
        <v>220</v>
      </c>
      <c r="B8" s="12" t="s">
        <v>311</v>
      </c>
      <c r="C8" s="88">
        <v>239491.655603505</v>
      </c>
      <c r="D8" s="88">
        <v>402831.54590343998</v>
      </c>
      <c r="E8" s="88">
        <v>411685.67721580202</v>
      </c>
      <c r="F8" s="88">
        <v>685677.28238733299</v>
      </c>
      <c r="G8" s="88">
        <v>615222.06820031197</v>
      </c>
    </row>
    <row r="9" spans="1:11" x14ac:dyDescent="0.25">
      <c r="A9" s="166"/>
      <c r="B9" s="12" t="s">
        <v>317</v>
      </c>
      <c r="C9" s="88">
        <v>448707.94775901799</v>
      </c>
      <c r="D9" s="88">
        <v>743179.79845037102</v>
      </c>
      <c r="E9" s="88">
        <v>765583.45541185397</v>
      </c>
      <c r="F9" s="88">
        <v>1267484.6145798899</v>
      </c>
      <c r="G9" s="88">
        <v>1189933.0244058601</v>
      </c>
    </row>
    <row r="10" spans="1:11" x14ac:dyDescent="0.25">
      <c r="A10" s="166"/>
      <c r="B10" s="89" t="s">
        <v>204</v>
      </c>
      <c r="C10" s="128">
        <v>1.8735848922514655</v>
      </c>
      <c r="D10" s="128">
        <v>1.8448897709428984</v>
      </c>
      <c r="E10" s="128">
        <v>1.8596310189595007</v>
      </c>
      <c r="F10" s="128">
        <v>1.8485148146761834</v>
      </c>
      <c r="G10" s="128">
        <v>1.9341520499853497</v>
      </c>
    </row>
    <row r="11" spans="1:11" x14ac:dyDescent="0.25">
      <c r="A11" s="166" t="s">
        <v>221</v>
      </c>
      <c r="B11" s="12" t="s">
        <v>311</v>
      </c>
      <c r="C11" s="88">
        <v>74034.692708333401</v>
      </c>
      <c r="D11" s="88">
        <v>95158.683208333299</v>
      </c>
      <c r="E11" s="88">
        <v>93963.983354166805</v>
      </c>
      <c r="F11" s="88">
        <v>142887.89814583299</v>
      </c>
      <c r="G11" s="88">
        <v>185780.17420833299</v>
      </c>
    </row>
    <row r="12" spans="1:11" x14ac:dyDescent="0.25">
      <c r="A12" s="166"/>
      <c r="B12" s="12" t="s">
        <v>317</v>
      </c>
      <c r="C12" s="88">
        <v>365378.12930170499</v>
      </c>
      <c r="D12" s="88">
        <v>445813.57588366303</v>
      </c>
      <c r="E12" s="88">
        <v>429396.63886029599</v>
      </c>
      <c r="F12" s="88">
        <v>628711.37396470702</v>
      </c>
      <c r="G12" s="88">
        <v>780710.91678877</v>
      </c>
    </row>
    <row r="13" spans="1:11" x14ac:dyDescent="0.25">
      <c r="A13" s="166"/>
      <c r="B13" s="89" t="s">
        <v>204</v>
      </c>
      <c r="C13" s="128">
        <v>4.9352285521214538</v>
      </c>
      <c r="D13" s="128">
        <v>4.684948980511134</v>
      </c>
      <c r="E13" s="128">
        <v>4.5698002950963073</v>
      </c>
      <c r="F13" s="128">
        <v>4.4000323478972101</v>
      </c>
      <c r="G13" s="128">
        <v>4.2023370906805404</v>
      </c>
    </row>
    <row r="14" spans="1:11" x14ac:dyDescent="0.25">
      <c r="A14" s="166" t="s">
        <v>222</v>
      </c>
      <c r="B14" s="12" t="s">
        <v>311</v>
      </c>
      <c r="C14" s="88">
        <v>19650.422141071602</v>
      </c>
      <c r="D14" s="88">
        <v>69292.8246821621</v>
      </c>
      <c r="E14" s="88">
        <v>155369.22831040499</v>
      </c>
      <c r="F14" s="88">
        <v>426902.81865695497</v>
      </c>
      <c r="G14" s="88">
        <v>328058.22060700698</v>
      </c>
    </row>
    <row r="15" spans="1:11" x14ac:dyDescent="0.25">
      <c r="A15" s="166"/>
      <c r="B15" s="12" t="s">
        <v>317</v>
      </c>
      <c r="C15" s="88">
        <v>28709.2763589079</v>
      </c>
      <c r="D15" s="88">
        <v>108824.36238902601</v>
      </c>
      <c r="E15" s="88">
        <v>259346.77280738601</v>
      </c>
      <c r="F15" s="88">
        <v>703982.33020057995</v>
      </c>
      <c r="G15" s="88">
        <v>512269.09848627303</v>
      </c>
    </row>
    <row r="16" spans="1:11" x14ac:dyDescent="0.25">
      <c r="A16" s="166"/>
      <c r="B16" s="89" t="s">
        <v>204</v>
      </c>
      <c r="C16" s="128">
        <v>1.4610004890888462</v>
      </c>
      <c r="D16" s="128">
        <v>1.5704997290583886</v>
      </c>
      <c r="E16" s="128">
        <v>1.6692286859354744</v>
      </c>
      <c r="F16" s="128">
        <v>1.6490458704754465</v>
      </c>
      <c r="G16" s="128">
        <v>1.5615188594829912</v>
      </c>
    </row>
    <row r="17" spans="1:8" x14ac:dyDescent="0.25">
      <c r="A17" s="166" t="s">
        <v>223</v>
      </c>
      <c r="B17" s="12" t="s">
        <v>311</v>
      </c>
      <c r="C17" s="88">
        <v>113129.33333333299</v>
      </c>
      <c r="D17" s="88">
        <v>119985.666666666</v>
      </c>
      <c r="E17" s="88">
        <v>111334.71</v>
      </c>
      <c r="F17" s="88">
        <v>139109</v>
      </c>
      <c r="G17" s="88">
        <v>124082</v>
      </c>
    </row>
    <row r="18" spans="1:8" x14ac:dyDescent="0.25">
      <c r="A18" s="166"/>
      <c r="B18" s="12" t="s">
        <v>317</v>
      </c>
      <c r="C18" s="88">
        <v>65859.330784598205</v>
      </c>
      <c r="D18" s="88">
        <v>66912.302481339502</v>
      </c>
      <c r="E18" s="88">
        <v>59982.257689492501</v>
      </c>
      <c r="F18" s="88">
        <v>74406.457364419301</v>
      </c>
      <c r="G18" s="88">
        <v>65473.393036364498</v>
      </c>
      <c r="H18" s="137"/>
    </row>
    <row r="19" spans="1:8" x14ac:dyDescent="0.25">
      <c r="A19" s="166"/>
      <c r="B19" s="89" t="s">
        <v>204</v>
      </c>
      <c r="C19" s="128">
        <v>0.58215962955023515</v>
      </c>
      <c r="D19" s="128">
        <v>0.55766913115738714</v>
      </c>
      <c r="E19" s="128">
        <v>0.53875613175345316</v>
      </c>
      <c r="F19" s="128">
        <v>0.53487881707451923</v>
      </c>
      <c r="G19" s="128">
        <v>0.52766229619416594</v>
      </c>
    </row>
    <row r="20" spans="1:8" x14ac:dyDescent="0.25">
      <c r="A20" s="175" t="s">
        <v>225</v>
      </c>
      <c r="B20" s="12" t="s">
        <v>311</v>
      </c>
      <c r="C20" s="88">
        <v>324113</v>
      </c>
      <c r="D20" s="88">
        <v>332176</v>
      </c>
      <c r="E20" s="88">
        <v>396533</v>
      </c>
      <c r="F20" s="88">
        <v>588946.29</v>
      </c>
      <c r="G20" s="88">
        <v>672406</v>
      </c>
    </row>
    <row r="21" spans="1:8" x14ac:dyDescent="0.25">
      <c r="A21" s="175"/>
      <c r="B21" s="12" t="s">
        <v>317</v>
      </c>
      <c r="C21" s="88">
        <v>1266932.7295635999</v>
      </c>
      <c r="D21" s="88">
        <v>1265230.4853370099</v>
      </c>
      <c r="E21" s="88">
        <v>1496907.65137386</v>
      </c>
      <c r="F21" s="88">
        <v>2955419.2224066202</v>
      </c>
      <c r="G21" s="88">
        <v>3531531.2869093399</v>
      </c>
    </row>
    <row r="22" spans="1:8" x14ac:dyDescent="0.25">
      <c r="A22" s="175"/>
      <c r="B22" s="89" t="s">
        <v>204</v>
      </c>
      <c r="C22" s="123">
        <v>3.9089229051707273</v>
      </c>
      <c r="D22" s="123">
        <v>3.8089160124061037</v>
      </c>
      <c r="E22" s="123">
        <v>3.7749888442421184</v>
      </c>
      <c r="F22" s="128">
        <v>5.0181472786026378</v>
      </c>
      <c r="G22" s="128">
        <v>5.2520817585050397</v>
      </c>
    </row>
    <row r="23" spans="1:8" x14ac:dyDescent="0.25">
      <c r="A23" s="166" t="s">
        <v>224</v>
      </c>
      <c r="B23" s="12" t="s">
        <v>311</v>
      </c>
      <c r="C23" s="88">
        <v>305602</v>
      </c>
      <c r="D23" s="88">
        <v>309519</v>
      </c>
      <c r="E23" s="88">
        <v>363434</v>
      </c>
      <c r="F23" s="88">
        <v>485825.29</v>
      </c>
      <c r="G23" s="88">
        <v>534724</v>
      </c>
    </row>
    <row r="24" spans="1:8" x14ac:dyDescent="0.25">
      <c r="A24" s="166"/>
      <c r="B24" s="12" t="s">
        <v>317</v>
      </c>
      <c r="C24" s="88">
        <v>1077209.02488956</v>
      </c>
      <c r="D24" s="88">
        <v>1022347.8105772201</v>
      </c>
      <c r="E24" s="88">
        <v>1160248.7001480099</v>
      </c>
      <c r="F24" s="88">
        <v>1557135.03111629</v>
      </c>
      <c r="G24" s="88">
        <v>1638259.85810214</v>
      </c>
      <c r="H24" s="137"/>
    </row>
    <row r="25" spans="1:8" x14ac:dyDescent="0.25">
      <c r="A25" s="166"/>
      <c r="B25" s="89" t="s">
        <v>204</v>
      </c>
      <c r="C25" s="123">
        <v>3.5248755730969035</v>
      </c>
      <c r="D25" s="123">
        <v>3.3030211734246366</v>
      </c>
      <c r="E25" s="123">
        <v>3.1924605296918007</v>
      </c>
      <c r="F25" s="128">
        <v>3.2051337449235922</v>
      </c>
      <c r="G25" s="128">
        <v>3.0637485097024633</v>
      </c>
    </row>
    <row r="26" spans="1:8" x14ac:dyDescent="0.25">
      <c r="A26" s="166" t="s">
        <v>216</v>
      </c>
      <c r="B26" s="12" t="s">
        <v>311</v>
      </c>
      <c r="C26" s="88">
        <v>14743</v>
      </c>
      <c r="D26" s="88">
        <v>17952</v>
      </c>
      <c r="E26" s="88">
        <v>25314</v>
      </c>
      <c r="F26" s="88">
        <v>96728</v>
      </c>
      <c r="G26" s="88">
        <v>132859</v>
      </c>
    </row>
    <row r="27" spans="1:8" x14ac:dyDescent="0.25">
      <c r="A27" s="166"/>
      <c r="B27" s="12" t="s">
        <v>317</v>
      </c>
      <c r="C27" s="88">
        <v>181384.03449600801</v>
      </c>
      <c r="D27" s="88">
        <v>226895.544649852</v>
      </c>
      <c r="E27" s="88">
        <v>315421.06490268803</v>
      </c>
      <c r="F27" s="88">
        <v>1382611.5580996</v>
      </c>
      <c r="G27" s="88">
        <v>1875556.2054409699</v>
      </c>
      <c r="H27" s="137"/>
    </row>
    <row r="28" spans="1:8" x14ac:dyDescent="0.25">
      <c r="A28" s="166"/>
      <c r="B28" s="89" t="s">
        <v>204</v>
      </c>
      <c r="C28" s="118">
        <v>12.303061418707726</v>
      </c>
      <c r="D28" s="118">
        <v>12.639012068284982</v>
      </c>
      <c r="E28" s="118">
        <v>12.460340716705698</v>
      </c>
      <c r="F28" s="128">
        <v>14.293809011864196</v>
      </c>
      <c r="G28" s="128">
        <v>14.116892385468578</v>
      </c>
    </row>
    <row r="29" spans="1:8" x14ac:dyDescent="0.25">
      <c r="A29" s="166" t="s">
        <v>217</v>
      </c>
      <c r="B29" s="12" t="s">
        <v>311</v>
      </c>
      <c r="C29" s="88">
        <v>9925</v>
      </c>
      <c r="D29" s="88">
        <v>22208</v>
      </c>
      <c r="E29" s="88">
        <v>24909</v>
      </c>
      <c r="F29" s="88">
        <v>14651</v>
      </c>
      <c r="G29" s="88">
        <v>17420</v>
      </c>
    </row>
    <row r="30" spans="1:8" x14ac:dyDescent="0.25">
      <c r="A30" s="166"/>
      <c r="B30" s="12" t="s">
        <v>317</v>
      </c>
      <c r="C30" s="88">
        <v>8339.6701772879205</v>
      </c>
      <c r="D30" s="88">
        <v>15987.1301072922</v>
      </c>
      <c r="E30" s="88">
        <v>21237.8863222857</v>
      </c>
      <c r="F30" s="88">
        <v>15672.6331923076</v>
      </c>
      <c r="G30" s="88">
        <v>17715.2233805248</v>
      </c>
      <c r="H30" s="137"/>
    </row>
    <row r="31" spans="1:8" x14ac:dyDescent="0.25">
      <c r="A31" s="166"/>
      <c r="B31" s="89" t="s">
        <v>204</v>
      </c>
      <c r="C31" s="118">
        <v>0.84026903549500453</v>
      </c>
      <c r="D31" s="118">
        <v>0.71988157903873373</v>
      </c>
      <c r="E31" s="118">
        <v>0.8526189860004697</v>
      </c>
      <c r="F31" s="128">
        <v>1.0697312942671218</v>
      </c>
      <c r="G31" s="128">
        <v>1.016947381201194</v>
      </c>
    </row>
    <row r="32" spans="1:8" x14ac:dyDescent="0.25">
      <c r="A32" s="175" t="s">
        <v>226</v>
      </c>
      <c r="B32" s="12" t="s">
        <v>311</v>
      </c>
      <c r="C32" s="88">
        <v>15812</v>
      </c>
      <c r="D32" s="88">
        <v>29937</v>
      </c>
      <c r="E32" s="88">
        <v>32910</v>
      </c>
      <c r="F32" s="88">
        <v>45591</v>
      </c>
      <c r="G32" s="88">
        <v>54821</v>
      </c>
    </row>
    <row r="33" spans="1:8" x14ac:dyDescent="0.25">
      <c r="A33" s="175"/>
      <c r="B33" s="12" t="s">
        <v>317</v>
      </c>
      <c r="C33" s="88">
        <v>29663.788558492</v>
      </c>
      <c r="D33" s="88">
        <v>53905.891780743201</v>
      </c>
      <c r="E33" s="88">
        <v>59941.377878532898</v>
      </c>
      <c r="F33" s="88">
        <v>88186.592338236296</v>
      </c>
      <c r="G33" s="88">
        <v>115683.77683918001</v>
      </c>
      <c r="H33" s="137"/>
    </row>
    <row r="34" spans="1:8" x14ac:dyDescent="0.25">
      <c r="A34" s="175"/>
      <c r="B34" s="89" t="s">
        <v>204</v>
      </c>
      <c r="C34" s="118">
        <v>1.8760301390394638</v>
      </c>
      <c r="D34" s="118">
        <v>1.8006444126246184</v>
      </c>
      <c r="E34" s="118">
        <v>1.8213727705418687</v>
      </c>
      <c r="F34" s="128">
        <v>1.9342982680405407</v>
      </c>
      <c r="G34" s="128">
        <v>2.1102091687342441</v>
      </c>
    </row>
    <row r="35" spans="1:8" x14ac:dyDescent="0.25">
      <c r="A35" s="176" t="s">
        <v>205</v>
      </c>
      <c r="B35" s="12" t="s">
        <v>311</v>
      </c>
      <c r="C35" s="88">
        <v>923</v>
      </c>
      <c r="D35" s="88">
        <v>5110</v>
      </c>
      <c r="E35" s="88">
        <v>6111</v>
      </c>
      <c r="F35" s="88">
        <v>8366</v>
      </c>
      <c r="G35" s="88">
        <v>6989</v>
      </c>
    </row>
    <row r="36" spans="1:8" x14ac:dyDescent="0.25">
      <c r="A36" s="176"/>
      <c r="B36" s="12" t="s">
        <v>317</v>
      </c>
      <c r="C36" s="88">
        <v>775.32000000000096</v>
      </c>
      <c r="D36" s="88">
        <v>4410.2016299999996</v>
      </c>
      <c r="E36" s="88">
        <v>5231.7498052630999</v>
      </c>
      <c r="F36" s="88">
        <v>6867.5975200000503</v>
      </c>
      <c r="G36" s="88">
        <v>5805.4729390908496</v>
      </c>
    </row>
    <row r="37" spans="1:8" x14ac:dyDescent="0.25">
      <c r="A37" s="176"/>
      <c r="B37" s="89" t="s">
        <v>204</v>
      </c>
      <c r="C37" s="118">
        <v>0.84000000000000108</v>
      </c>
      <c r="D37" s="118">
        <v>0.86305315655577286</v>
      </c>
      <c r="E37" s="118">
        <v>0.85612007940813284</v>
      </c>
      <c r="F37" s="128">
        <v>0.82089379870906654</v>
      </c>
      <c r="G37" s="128">
        <v>0.83065859766645433</v>
      </c>
    </row>
    <row r="38" spans="1:8" ht="52.5" customHeight="1" x14ac:dyDescent="0.25">
      <c r="A38" s="178" t="s">
        <v>266</v>
      </c>
      <c r="B38" s="178"/>
      <c r="C38" s="178"/>
      <c r="D38" s="178"/>
      <c r="E38" s="178"/>
      <c r="F38" s="178"/>
      <c r="G38" s="178"/>
    </row>
    <row r="39" spans="1:8" x14ac:dyDescent="0.25">
      <c r="A39" s="85" t="s">
        <v>184</v>
      </c>
      <c r="B39" s="84"/>
      <c r="C39" s="84"/>
      <c r="D39" s="84"/>
      <c r="E39" s="84"/>
      <c r="F39" s="84"/>
      <c r="G39" s="84"/>
    </row>
    <row r="40" spans="1:8" x14ac:dyDescent="0.25">
      <c r="A40" s="100" t="s">
        <v>227</v>
      </c>
      <c r="B40" s="84"/>
      <c r="C40" s="84"/>
      <c r="D40" s="84"/>
      <c r="E40" s="84"/>
      <c r="F40" s="84"/>
      <c r="G40" s="84"/>
    </row>
  </sheetData>
  <mergeCells count="12">
    <mergeCell ref="A38:G38"/>
    <mergeCell ref="A5:A7"/>
    <mergeCell ref="A8:A10"/>
    <mergeCell ref="A11:A13"/>
    <mergeCell ref="A14:A16"/>
    <mergeCell ref="A17:A19"/>
    <mergeCell ref="A20:A22"/>
    <mergeCell ref="A23:A25"/>
    <mergeCell ref="A26:A28"/>
    <mergeCell ref="A29:A31"/>
    <mergeCell ref="A32:A34"/>
    <mergeCell ref="A35:A3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zoomScaleNormal="100" workbookViewId="0">
      <selection activeCell="A61" sqref="A61"/>
    </sheetView>
  </sheetViews>
  <sheetFormatPr baseColWidth="10" defaultRowHeight="15" x14ac:dyDescent="0.25"/>
  <cols>
    <col min="1" max="1" width="36.85546875" customWidth="1"/>
    <col min="2" max="2" width="24.5703125" customWidth="1"/>
    <col min="3" max="3" width="12.5703125" customWidth="1"/>
  </cols>
  <sheetData>
    <row r="1" spans="1:3" x14ac:dyDescent="0.25">
      <c r="A1" s="70" t="s">
        <v>286</v>
      </c>
      <c r="B1" s="70"/>
      <c r="C1" s="70"/>
    </row>
    <row r="2" spans="1:3" x14ac:dyDescent="0.25">
      <c r="A2" s="1" t="s">
        <v>218</v>
      </c>
      <c r="B2" s="1"/>
      <c r="C2" s="1"/>
    </row>
    <row r="3" spans="1:3" x14ac:dyDescent="0.25">
      <c r="A3" s="139" t="s">
        <v>6</v>
      </c>
      <c r="B3" s="140"/>
      <c r="C3" s="141">
        <v>2020</v>
      </c>
    </row>
    <row r="4" spans="1:3" x14ac:dyDescent="0.25">
      <c r="A4" s="142" t="s">
        <v>209</v>
      </c>
      <c r="B4" s="140"/>
      <c r="C4" s="139"/>
    </row>
    <row r="5" spans="1:3" x14ac:dyDescent="0.25">
      <c r="A5" s="143" t="s">
        <v>8</v>
      </c>
      <c r="B5" s="12" t="s">
        <v>311</v>
      </c>
      <c r="C5" s="120">
        <v>4218</v>
      </c>
    </row>
    <row r="6" spans="1:3" x14ac:dyDescent="0.25">
      <c r="A6" s="143"/>
      <c r="B6" s="12" t="s">
        <v>317</v>
      </c>
      <c r="C6" s="120">
        <v>19368.1794334105</v>
      </c>
    </row>
    <row r="7" spans="1:3" x14ac:dyDescent="0.25">
      <c r="A7" s="143"/>
      <c r="B7" s="89" t="s">
        <v>204</v>
      </c>
      <c r="C7" s="145">
        <f>C6/C5</f>
        <v>4.5917921843078471</v>
      </c>
    </row>
    <row r="8" spans="1:3" x14ac:dyDescent="0.25">
      <c r="A8" s="146" t="s">
        <v>279</v>
      </c>
      <c r="B8" s="12" t="s">
        <v>311</v>
      </c>
      <c r="C8" s="148">
        <v>1054</v>
      </c>
    </row>
    <row r="9" spans="1:3" x14ac:dyDescent="0.25">
      <c r="A9" s="149"/>
      <c r="B9" s="12" t="s">
        <v>317</v>
      </c>
      <c r="C9" s="148">
        <v>2349.57745514817</v>
      </c>
    </row>
    <row r="10" spans="1:3" x14ac:dyDescent="0.25">
      <c r="A10" s="149"/>
      <c r="B10" s="89" t="s">
        <v>204</v>
      </c>
      <c r="C10" s="145">
        <f>C9/C8</f>
        <v>2.229200621582704</v>
      </c>
    </row>
    <row r="11" spans="1:3" x14ac:dyDescent="0.25">
      <c r="A11" s="149" t="s">
        <v>280</v>
      </c>
      <c r="B11" s="12" t="s">
        <v>311</v>
      </c>
      <c r="C11" s="148">
        <v>3462</v>
      </c>
    </row>
    <row r="12" spans="1:3" x14ac:dyDescent="0.25">
      <c r="A12" s="149"/>
      <c r="B12" s="12" t="s">
        <v>317</v>
      </c>
      <c r="C12" s="148">
        <v>17018.601978262399</v>
      </c>
    </row>
    <row r="13" spans="1:3" x14ac:dyDescent="0.25">
      <c r="A13" s="149"/>
      <c r="B13" s="89" t="s">
        <v>204</v>
      </c>
      <c r="C13" s="145">
        <f>C12/C11</f>
        <v>4.915829571999538</v>
      </c>
    </row>
    <row r="14" spans="1:3" x14ac:dyDescent="0.25">
      <c r="A14" s="143" t="s">
        <v>12</v>
      </c>
      <c r="B14" s="12" t="s">
        <v>311</v>
      </c>
      <c r="C14" s="120">
        <v>2484</v>
      </c>
    </row>
    <row r="15" spans="1:3" x14ac:dyDescent="0.25">
      <c r="A15" s="143"/>
      <c r="B15" s="12" t="s">
        <v>317</v>
      </c>
      <c r="C15" s="120">
        <v>1509.40390872644</v>
      </c>
    </row>
    <row r="16" spans="1:3" x14ac:dyDescent="0.25">
      <c r="A16" s="143"/>
      <c r="B16" s="89" t="s">
        <v>204</v>
      </c>
      <c r="C16" s="145">
        <f>C15/C14</f>
        <v>0.60765052686249599</v>
      </c>
    </row>
    <row r="17" spans="1:3" x14ac:dyDescent="0.25">
      <c r="A17" s="142" t="s">
        <v>214</v>
      </c>
      <c r="B17" s="144"/>
      <c r="C17" s="120"/>
    </row>
    <row r="18" spans="1:3" x14ac:dyDescent="0.25">
      <c r="A18" s="143" t="s">
        <v>214</v>
      </c>
      <c r="B18" s="12" t="s">
        <v>311</v>
      </c>
      <c r="C18" s="120">
        <v>46289</v>
      </c>
    </row>
    <row r="19" spans="1:3" x14ac:dyDescent="0.25">
      <c r="A19" s="143"/>
      <c r="B19" s="12" t="s">
        <v>317</v>
      </c>
      <c r="C19" s="120">
        <v>278440.84478140902</v>
      </c>
    </row>
    <row r="20" spans="1:3" x14ac:dyDescent="0.25">
      <c r="A20" s="143"/>
      <c r="B20" s="89" t="s">
        <v>204</v>
      </c>
      <c r="C20" s="145">
        <f>C19/C18</f>
        <v>6.0152702538704448</v>
      </c>
    </row>
    <row r="21" spans="1:3" x14ac:dyDescent="0.25">
      <c r="A21" s="149" t="s">
        <v>281</v>
      </c>
      <c r="B21" s="12" t="s">
        <v>311</v>
      </c>
      <c r="C21" s="148">
        <v>32505</v>
      </c>
    </row>
    <row r="22" spans="1:3" x14ac:dyDescent="0.25">
      <c r="A22" s="149"/>
      <c r="B22" s="12" t="s">
        <v>317</v>
      </c>
      <c r="C22" s="148">
        <v>101999.509048871</v>
      </c>
    </row>
    <row r="23" spans="1:3" x14ac:dyDescent="0.25">
      <c r="A23" s="149"/>
      <c r="B23" s="89" t="s">
        <v>204</v>
      </c>
      <c r="C23" s="145">
        <f>C22/C21</f>
        <v>3.1379636686316257</v>
      </c>
    </row>
    <row r="24" spans="1:3" x14ac:dyDescent="0.25">
      <c r="A24" s="149" t="s">
        <v>282</v>
      </c>
      <c r="B24" s="12" t="s">
        <v>311</v>
      </c>
      <c r="C24" s="148">
        <v>19468</v>
      </c>
    </row>
    <row r="25" spans="1:3" x14ac:dyDescent="0.25">
      <c r="A25" s="149"/>
      <c r="B25" s="12" t="s">
        <v>317</v>
      </c>
      <c r="C25" s="148">
        <v>41934.4100119629</v>
      </c>
    </row>
    <row r="26" spans="1:3" x14ac:dyDescent="0.25">
      <c r="A26" s="149"/>
      <c r="B26" s="89" t="s">
        <v>204</v>
      </c>
      <c r="C26" s="145">
        <f>C25/C24</f>
        <v>2.1540173624390229</v>
      </c>
    </row>
    <row r="27" spans="1:3" x14ac:dyDescent="0.25">
      <c r="A27" s="147" t="s">
        <v>283</v>
      </c>
      <c r="B27" s="12" t="s">
        <v>311</v>
      </c>
      <c r="C27" s="148">
        <v>13074</v>
      </c>
    </row>
    <row r="28" spans="1:3" x14ac:dyDescent="0.25">
      <c r="A28" s="147"/>
      <c r="B28" s="12" t="s">
        <v>317</v>
      </c>
      <c r="C28" s="148">
        <v>60065.099036903601</v>
      </c>
    </row>
    <row r="29" spans="1:3" x14ac:dyDescent="0.25">
      <c r="A29" s="147"/>
      <c r="B29" s="89" t="s">
        <v>204</v>
      </c>
      <c r="C29" s="145">
        <f>C28/C27</f>
        <v>4.5942404036181426</v>
      </c>
    </row>
    <row r="30" spans="1:3" x14ac:dyDescent="0.25">
      <c r="A30" s="147" t="s">
        <v>284</v>
      </c>
      <c r="B30" s="12" t="s">
        <v>311</v>
      </c>
      <c r="C30" s="148">
        <v>12481</v>
      </c>
    </row>
    <row r="31" spans="1:3" x14ac:dyDescent="0.25">
      <c r="A31" s="147"/>
      <c r="B31" s="12" t="s">
        <v>317</v>
      </c>
      <c r="C31" s="148">
        <v>172334.260481381</v>
      </c>
    </row>
    <row r="32" spans="1:3" x14ac:dyDescent="0.25">
      <c r="A32" s="147"/>
      <c r="B32" s="89" t="s">
        <v>204</v>
      </c>
      <c r="C32" s="145">
        <f>C31/C30</f>
        <v>13.807728585961142</v>
      </c>
    </row>
    <row r="33" spans="1:3" x14ac:dyDescent="0.25">
      <c r="A33" s="147" t="s">
        <v>285</v>
      </c>
      <c r="B33" s="12" t="s">
        <v>311</v>
      </c>
      <c r="C33" s="148">
        <v>3996</v>
      </c>
    </row>
    <row r="34" spans="1:3" x14ac:dyDescent="0.25">
      <c r="A34" s="144"/>
      <c r="B34" s="12" t="s">
        <v>317</v>
      </c>
      <c r="C34" s="120">
        <v>4107.0752511812098</v>
      </c>
    </row>
    <row r="35" spans="1:3" x14ac:dyDescent="0.25">
      <c r="A35" s="144"/>
      <c r="B35" s="89" t="s">
        <v>204</v>
      </c>
      <c r="C35" s="145">
        <f>C34/C33</f>
        <v>1.0277966094047071</v>
      </c>
    </row>
    <row r="36" spans="1:3" x14ac:dyDescent="0.25">
      <c r="A36" s="150" t="s">
        <v>5</v>
      </c>
      <c r="B36" s="144"/>
      <c r="C36" s="120"/>
    </row>
    <row r="37" spans="1:3" x14ac:dyDescent="0.25">
      <c r="A37" s="144"/>
      <c r="B37" s="12" t="s">
        <v>311</v>
      </c>
      <c r="C37" s="120">
        <v>331</v>
      </c>
    </row>
    <row r="38" spans="1:3" x14ac:dyDescent="0.25">
      <c r="A38" s="144"/>
      <c r="B38" s="12" t="s">
        <v>317</v>
      </c>
      <c r="C38" s="120">
        <v>917.44771446938501</v>
      </c>
    </row>
    <row r="39" spans="1:3" x14ac:dyDescent="0.25">
      <c r="A39" s="144"/>
      <c r="B39" s="89" t="s">
        <v>204</v>
      </c>
      <c r="C39" s="145">
        <f>C38/C37</f>
        <v>2.7717453609346978</v>
      </c>
    </row>
    <row r="40" spans="1:3" x14ac:dyDescent="0.25">
      <c r="A40" s="150" t="s">
        <v>205</v>
      </c>
      <c r="B40" s="144"/>
      <c r="C40" s="120"/>
    </row>
    <row r="41" spans="1:3" x14ac:dyDescent="0.25">
      <c r="A41" s="144"/>
      <c r="B41" s="12" t="s">
        <v>311</v>
      </c>
      <c r="C41" s="120">
        <v>14</v>
      </c>
    </row>
    <row r="42" spans="1:3" x14ac:dyDescent="0.25">
      <c r="A42" s="144"/>
      <c r="B42" s="12" t="s">
        <v>317</v>
      </c>
      <c r="C42" s="120">
        <v>43.653574999999996</v>
      </c>
    </row>
    <row r="43" spans="1:3" x14ac:dyDescent="0.25">
      <c r="A43" s="144"/>
      <c r="B43" s="89" t="s">
        <v>204</v>
      </c>
      <c r="C43" s="145">
        <f>C42/C41</f>
        <v>3.1181124999999996</v>
      </c>
    </row>
    <row r="44" spans="1:3" x14ac:dyDescent="0.25">
      <c r="A44" s="35" t="s">
        <v>177</v>
      </c>
    </row>
    <row r="45" spans="1:3" x14ac:dyDescent="0.25">
      <c r="A45" s="35" t="s">
        <v>236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11"/>
  <sheetViews>
    <sheetView showGridLines="0" zoomScaleNormal="100" workbookViewId="0">
      <selection activeCell="A39" sqref="A39"/>
    </sheetView>
  </sheetViews>
  <sheetFormatPr baseColWidth="10" defaultRowHeight="15" x14ac:dyDescent="0.25"/>
  <cols>
    <col min="1" max="1" width="27.5703125" customWidth="1"/>
  </cols>
  <sheetData>
    <row r="1" spans="1:8" x14ac:dyDescent="0.25">
      <c r="A1" s="1" t="s">
        <v>179</v>
      </c>
      <c r="B1" s="37"/>
      <c r="C1" s="37"/>
      <c r="D1" s="37"/>
      <c r="E1" s="132"/>
      <c r="F1" s="37"/>
    </row>
    <row r="2" spans="1:8" x14ac:dyDescent="0.25">
      <c r="A2" s="1" t="s">
        <v>168</v>
      </c>
      <c r="B2" s="7"/>
      <c r="C2" s="7"/>
      <c r="D2" s="7"/>
      <c r="E2" s="7"/>
      <c r="F2" s="7"/>
      <c r="H2" s="1"/>
    </row>
    <row r="3" spans="1:8" x14ac:dyDescent="0.25">
      <c r="A3" s="3" t="s">
        <v>6</v>
      </c>
      <c r="B3" s="74">
        <v>2016</v>
      </c>
      <c r="C3" s="74">
        <v>2017</v>
      </c>
      <c r="D3" s="74">
        <v>2018</v>
      </c>
      <c r="E3" s="130">
        <v>2019</v>
      </c>
      <c r="F3" s="74">
        <v>2020</v>
      </c>
    </row>
    <row r="4" spans="1:8" x14ac:dyDescent="0.25">
      <c r="A4" s="16" t="s">
        <v>8</v>
      </c>
      <c r="B4" s="19">
        <v>0.75703948278517696</v>
      </c>
      <c r="C4" s="19">
        <v>1.1138577047101201</v>
      </c>
      <c r="D4" s="19">
        <v>1.14521747084812</v>
      </c>
      <c r="E4" s="19">
        <v>1.83446251290512</v>
      </c>
      <c r="F4" s="19">
        <v>1.4969068289058098</v>
      </c>
    </row>
    <row r="5" spans="1:8" x14ac:dyDescent="0.25">
      <c r="A5" s="16" t="s">
        <v>9</v>
      </c>
      <c r="B5" s="19">
        <v>0.45071687310158298</v>
      </c>
      <c r="C5" s="19">
        <v>0.50267799428973592</v>
      </c>
      <c r="D5" s="19">
        <v>0.230607884101904</v>
      </c>
      <c r="E5" s="19">
        <v>0.181345905476654</v>
      </c>
      <c r="F5" s="19">
        <v>0.12176465163188201</v>
      </c>
    </row>
    <row r="6" spans="1:8" x14ac:dyDescent="0.25">
      <c r="A6" s="16" t="s">
        <v>10</v>
      </c>
      <c r="B6" s="19">
        <v>1.7317497285807999</v>
      </c>
      <c r="C6" s="19">
        <v>2.0150544071060299</v>
      </c>
      <c r="D6" s="19">
        <v>2.0930629025783798</v>
      </c>
      <c r="E6" s="19">
        <v>3.2675468327697197</v>
      </c>
      <c r="F6" s="19">
        <v>3.1343331000042101</v>
      </c>
    </row>
    <row r="7" spans="1:8" x14ac:dyDescent="0.25">
      <c r="A7" s="16" t="s">
        <v>145</v>
      </c>
      <c r="B7" s="19">
        <v>1.8091511367052379E-2</v>
      </c>
      <c r="C7" s="19">
        <v>2.2808246881123449E-2</v>
      </c>
      <c r="D7" s="19">
        <v>2.514189046733337E-2</v>
      </c>
      <c r="E7" s="19">
        <v>4.428170354828985E-2</v>
      </c>
      <c r="F7" s="19">
        <v>8.21806700500788E-2</v>
      </c>
    </row>
    <row r="8" spans="1:8" x14ac:dyDescent="0.25">
      <c r="A8" s="66" t="s">
        <v>314</v>
      </c>
    </row>
    <row r="9" spans="1:8" x14ac:dyDescent="0.25">
      <c r="A9" s="65" t="s">
        <v>184</v>
      </c>
    </row>
    <row r="10" spans="1:8" x14ac:dyDescent="0.25">
      <c r="A10" s="65" t="s">
        <v>318</v>
      </c>
    </row>
    <row r="11" spans="1:8" x14ac:dyDescent="0.25">
      <c r="A11" s="48"/>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6C8D28AEC110042B46E786D008A9DA6" ma:contentTypeVersion="1" ma:contentTypeDescription="Crée un document." ma:contentTypeScope="" ma:versionID="fe00f279c41ad30c668a2e1eedbece38">
  <xsd:schema xmlns:xsd="http://www.w3.org/2001/XMLSchema" xmlns:xs="http://www.w3.org/2001/XMLSchema" xmlns:p="http://schemas.microsoft.com/office/2006/metadata/properties" xmlns:ns2="dc4d1dd6-cddd-4a6b-b3bf-e4c91fec48b2" targetNamespace="http://schemas.microsoft.com/office/2006/metadata/properties" ma:root="true" ma:fieldsID="9022d081b84e561a8f16994dffbb745d" ns2:_="">
    <xsd:import namespace="dc4d1dd6-cddd-4a6b-b3bf-e4c91fec48b2"/>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4d1dd6-cddd-4a6b-b3bf-e4c91fec48b2"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2481FD-B1B8-4C0F-9FCA-A7466409243B}">
  <ds:schemaRefs>
    <ds:schemaRef ds:uri="http://schemas.microsoft.com/sharepoint/v3/contenttype/forms"/>
  </ds:schemaRefs>
</ds:datastoreItem>
</file>

<file path=customXml/itemProps2.xml><?xml version="1.0" encoding="utf-8"?>
<ds:datastoreItem xmlns:ds="http://schemas.openxmlformats.org/officeDocument/2006/customXml" ds:itemID="{97CEFC99-1975-4F98-82F3-95D88D119D3C}">
  <ds:schemaRefs>
    <ds:schemaRef ds:uri="http://purl.org/dc/dcmitype/"/>
    <ds:schemaRef ds:uri="http://www.w3.org/XML/1998/namespace"/>
    <ds:schemaRef ds:uri="http://schemas.microsoft.com/office/2006/metadata/properties"/>
    <ds:schemaRef ds:uri="dc4d1dd6-cddd-4a6b-b3bf-e4c91fec48b2"/>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6BF16398-84CA-41CB-89AA-4B734B95E6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4d1dd6-cddd-4a6b-b3bf-e4c91fec4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21</vt:i4>
      </vt:variant>
    </vt:vector>
  </HeadingPairs>
  <TitlesOfParts>
    <vt:vector size="21" baseType="lpstr">
      <vt:lpstr>Graph. 1 Log-Eco Total</vt:lpstr>
      <vt:lpstr>Tab. 1 Log-Eco Total</vt:lpstr>
      <vt:lpstr>Graph. 2 Gestes Total</vt:lpstr>
      <vt:lpstr>Tab. 2 Gestes Total</vt:lpstr>
      <vt:lpstr>Graph. 3,4 &amp; 5 Gestes par aide</vt:lpstr>
      <vt:lpstr>Tab. 3 Gestes CITE</vt:lpstr>
      <vt:lpstr>Tab. 4 Gestes CEE</vt:lpstr>
      <vt:lpstr>Tab. 5 MaPrimeRénov' </vt:lpstr>
      <vt:lpstr>Graph. 6a Gestes Maisons</vt:lpstr>
      <vt:lpstr>Graph. 6b Gestes Collectif</vt:lpstr>
      <vt:lpstr>Graph. 7 &amp; 8 Date de constr.</vt:lpstr>
      <vt:lpstr>Graph. Zone climatique</vt:lpstr>
      <vt:lpstr>Cartes 1 &amp; 2 a-b-c Département</vt:lpstr>
      <vt:lpstr>Graph.9  Type de commune</vt:lpstr>
      <vt:lpstr>Graph.10 Statut d'occupation</vt:lpstr>
      <vt:lpstr>Graph. 11 à 14 Déciles revenu</vt:lpstr>
      <vt:lpstr>Tab 6. Habiter mieux Agilité</vt:lpstr>
      <vt:lpstr>Tab. 7 Log-Eco Maisons</vt:lpstr>
      <vt:lpstr>Tab. 8 Log-Eco Logt. coll.</vt:lpstr>
      <vt:lpstr>Tab. 9 Gestes Maisons</vt:lpstr>
      <vt:lpstr>Tab.10 Gestes Logt col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Données des rénovations énergétiques aidées du secteur résidentiel entre 2016 et 2020</dc:title>
  <dc:subject>Les aides à la rénovation énergétique des logements</dc:subject>
  <dc:creator>SDES</dc:creator>
  <cp:keywords>rénovation énergétique, précarité énergétique, passoires thermiques, DPE, CITE; éco-PTZ, CEE, aides Anah, habiter mieux, ONRE, économie d'énergie, amélioration de l'habitat, maison individuelle, performance énergétique, transition énergétique</cp:keywords>
  <cp:lastModifiedBy>RUFFIN Vladimir</cp:lastModifiedBy>
  <dcterms:created xsi:type="dcterms:W3CDTF">2021-03-02T10:58:23Z</dcterms:created>
  <dcterms:modified xsi:type="dcterms:W3CDTF">2023-02-22T17:58:31Z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0x010100E6C8D28AEC110042B46E786D008A9DA6</vt:lpwstr>
  </property>
</Properties>
</file>